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15600" windowHeight="11640"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Lending'!$A$2:$M$82</definedName>
  </definedNames>
  <calcPr calcId="145621"/>
</workbook>
</file>

<file path=xl/calcChain.xml><?xml version="1.0" encoding="utf-8"?>
<calcChain xmlns="http://schemas.openxmlformats.org/spreadsheetml/2006/main">
  <c r="M72" i="5" l="1"/>
  <c r="D77" i="7" l="1"/>
  <c r="E77" i="7"/>
  <c r="F77" i="7"/>
  <c r="G77" i="7"/>
  <c r="H77" i="7"/>
  <c r="I77" i="7"/>
  <c r="J77" i="7"/>
  <c r="K77" i="7"/>
  <c r="C77" i="7"/>
  <c r="C68" i="7"/>
  <c r="H22" i="15" l="1"/>
  <c r="I20" i="15"/>
  <c r="I22" i="15" s="1"/>
  <c r="E22" i="15"/>
  <c r="D22" i="15"/>
  <c r="C22" i="15"/>
  <c r="F40" i="6" l="1"/>
  <c r="E40" i="6"/>
  <c r="D40" i="6"/>
  <c r="F24" i="6"/>
  <c r="C40" i="6" l="1"/>
  <c r="C24" i="6" l="1"/>
  <c r="I12" i="15" l="1"/>
  <c r="I13" i="15"/>
  <c r="I14" i="15"/>
  <c r="I15" i="15"/>
  <c r="I16" i="15"/>
  <c r="I17" i="15"/>
  <c r="I18" i="15"/>
  <c r="I19"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D60" i="16"/>
  <c r="E60" i="16"/>
  <c r="F60" i="16"/>
  <c r="G60" i="16"/>
  <c r="H60" i="16"/>
  <c r="I60" i="16"/>
  <c r="J60" i="16"/>
  <c r="K60" i="16"/>
  <c r="L60" i="16"/>
  <c r="C60" i="16"/>
  <c r="M39" i="16"/>
  <c r="M38" i="16"/>
  <c r="M37" i="16"/>
  <c r="M36" i="16"/>
  <c r="M35" i="16"/>
  <c r="M34" i="16"/>
  <c r="M33" i="16"/>
  <c r="M32" i="16"/>
  <c r="M31" i="16"/>
  <c r="M30" i="16"/>
  <c r="M29" i="16"/>
  <c r="D40" i="16"/>
  <c r="E40" i="16"/>
  <c r="F40" i="16"/>
  <c r="G40" i="16"/>
  <c r="H40" i="16"/>
  <c r="I40" i="16"/>
  <c r="J40" i="16"/>
  <c r="K40" i="16"/>
  <c r="L40" i="16"/>
  <c r="C40" i="16"/>
  <c r="D20" i="16"/>
  <c r="E20" i="16"/>
  <c r="F20" i="16"/>
  <c r="G20" i="16"/>
  <c r="H20" i="16"/>
  <c r="I20" i="16"/>
  <c r="J20" i="16"/>
  <c r="K20" i="16"/>
  <c r="L20" i="16"/>
  <c r="C2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F22" i="15"/>
  <c r="G22" i="15"/>
  <c r="D66" i="2"/>
  <c r="E66" i="2"/>
  <c r="F66" i="2"/>
  <c r="G66" i="2"/>
  <c r="H66" i="2"/>
  <c r="I66" i="2"/>
  <c r="J66" i="2"/>
  <c r="K66" i="2"/>
  <c r="L66" i="2"/>
  <c r="C66" i="2"/>
  <c r="D22" i="2"/>
  <c r="E22" i="2"/>
  <c r="F22" i="2"/>
  <c r="G22" i="2"/>
  <c r="H22" i="2"/>
  <c r="I22" i="2"/>
  <c r="J22" i="2"/>
  <c r="K22" i="2"/>
  <c r="L22" i="2"/>
  <c r="C22" i="2"/>
  <c r="I26" i="1"/>
  <c r="M18" i="1"/>
  <c r="M19" i="1" s="1"/>
  <c r="M11" i="1"/>
  <c r="M12" i="1" s="1"/>
  <c r="M20" i="16" l="1"/>
  <c r="M29" i="5"/>
  <c r="C88" i="2"/>
  <c r="L88" i="2"/>
  <c r="K88" i="2"/>
  <c r="I88" i="2"/>
  <c r="G88" i="2"/>
  <c r="E88" i="2"/>
  <c r="J88" i="2"/>
  <c r="H88" i="2"/>
  <c r="F88" i="2"/>
  <c r="D88" i="2"/>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<sst xmlns="http://schemas.openxmlformats.org/spreadsheetml/2006/main" count="819" uniqueCount="447">
  <si>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</si>
  <si>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</si>
  <si>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</si>
  <si>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</si>
  <si>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</si>
  <si>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</si>
  <si>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</si>
  <si>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</si>
  <si>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</si>
  <si>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</si>
  <si>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</si>
  <si>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</si>
  <si>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</si>
  <si>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</si>
  <si>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</si>
  <si>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</si>
  <si>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</si>
  <si>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</si>
  <si>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</si>
  <si>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</si>
  <si>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</si>
  <si>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</si>
  <si>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</si>
  <si>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</si>
  <si>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</si>
  <si>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</si>
  <si>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</si>
  <si>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</si>
  <si>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</si>
  <si>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</si>
  <si>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</si>
  <si>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</si>
  <si>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</si>
  <si>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</si>
  <si>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</si>
  <si>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</si>
  <si>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</si>
  <si>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</si>
  <si>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</si>
  <si>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</si>
  <si>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</si>
  <si>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</si>
  <si>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</si>
  <si>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</si>
  <si>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</si>
  <si>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</si>
  <si>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</si>
  <si>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</si>
  <si>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</si>
  <si>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</si>
  <si>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</si>
  <si>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</si>
  <si>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</si>
  <si>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</si>
  <si>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</si>
  <si>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</si>
  <si>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</si>
  <si>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</si>
  <si>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</si>
  <si>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</si>
  <si>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</si>
  <si>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</si>
  <si>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</si>
  <si>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</si>
  <si>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</si>
  <si>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</si>
  <si>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</si>
  <si>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</si>
  <si>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</si>
  <si>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</si>
  <si>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</si>
  <si>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</si>
  <si>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</si>
  <si>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</si>
  <si>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</si>
  <si>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</si>
  <si>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</si>
  <si>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</si>
  <si>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</si>
  <si>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</si>
  <si>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</si>
  <si>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</si>
  <si>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</si>
  <si>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</si>
  <si>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</si>
  <si>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</si>
  <si>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</si>
  <si>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</si>
  <si>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</si>
  <si>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</si>
  <si>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</si>
  <si>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</si>
  <si>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</si>
  <si>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</si>
  <si>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</si>
  <si>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</si>
  <si>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</si>
  <si>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</si>
  <si>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</si>
  <si>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</si>
  <si>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</si>
  <si>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</si>
  <si>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</si>
  <si>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</si>
  <si>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</si>
  <si>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</si>
  <si>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</si>
  <si>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</si>
  <si>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</si>
  <si>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</si>
  <si>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</si>
  <si>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</si>
  <si>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</si>
  <si>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</si>
  <si>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</si>
  <si>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</si>
  <si>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</si>
  <si>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</si>
  <si>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</si>
  <si>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</si>
  <si>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</si>
  <si>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</si>
  <si>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</si>
  <si>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</si>
  <si>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</si>
  <si>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</si>
  <si>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</si>
  <si>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</si>
  <si>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</si>
  <si>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</si>
  <si>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</si>
  <si>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</si>
  <si>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</si>
  <si>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</si>
  <si>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</si>
  <si>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</si>
  <si>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</si>
  <si>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</si>
  <si>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</si>
  <si>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</si>
  <si>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</si>
  <si>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</si>
  <si>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</si>
  <si>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</si>
  <si>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</si>
  <si>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</si>
  <si>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</si>
  <si>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</si>
  <si>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</si>
  <si>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</si>
  <si>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</si>
  <si>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</si>
  <si>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</si>
  <si>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</si>
  <si>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</si>
  <si>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</si>
  <si>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</si>
  <si>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</si>
  <si>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</si>
  <si>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</si>
  <si>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</si>
  <si>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</si>
  <si>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</si>
  <si>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</si>
  <si>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</si>
  <si>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</si>
  <si>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</si>
  <si>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</si>
  <si>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</si>
  <si>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</si>
  <si>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</si>
  <si>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</si>
  <si>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</si>
  <si>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</si>
  <si>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</si>
  <si>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</si>
  <si>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</si>
  <si>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</si>
  <si>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</si>
  <si>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</si>
  <si>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</si>
  <si>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</si>
  <si>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</si>
  <si>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</si>
  <si>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</si>
  <si>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</si>
  <si>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</si>
  <si>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</si>
  <si>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</si>
  <si>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</si>
  <si>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</si>
  <si>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</si>
  <si>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</si>
  <si>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</si>
  <si>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</si>
  <si>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</si>
  <si>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</si>
  <si>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</si>
  <si>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</si>
  <si>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</si>
  <si>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</si>
  <si>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</si>
  <si>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</si>
  <si>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</si>
  <si>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</si>
  <si>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</si>
  <si>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</si>
  <si>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</si>
  <si>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</si>
  <si>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</si>
  <si>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</si>
  <si>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</si>
  <si>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</si>
  <si>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</si>
  <si>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</si>
  <si>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</si>
  <si>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</si>
  <si>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</si>
  <si>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</si>
  <si>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</si>
  <si>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</si>
  <si>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</si>
  <si>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</si>
  <si>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</si>
  <si>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</si>
  <si>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</si>
  <si>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</si>
  <si>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</si>
  <si>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</si>
  <si>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</si>
  <si>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</si>
  <si>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</si>
  <si>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</si>
  <si>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</si>
  <si>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</si>
  <si>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</si>
  <si>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</si>
  <si>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</si>
  <si>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</si>
  <si>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</si>
  <si>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</si>
  <si>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</si>
  <si>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</si>
  <si>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</si>
  <si>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</si>
  <si>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</si>
  <si>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</si>
  <si>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</si>
  <si>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</si>
  <si>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</si>
  <si>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</si>
  <si>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</si>
  <si>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</si>
  <si>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</si>
  <si>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</si>
  <si>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</si>
  <si>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</si>
  <si>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</si>
  <si>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</si>
  <si>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</si>
  <si>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</si>
  <si>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</si>
  <si>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</si>
  <si>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</si>
  <si>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</si>
  <si>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</si>
  <si>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</si>
  <si>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</si>
  <si>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</si>
  <si>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</si>
  <si>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</si>
  <si>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</si>
  <si>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</si>
  <si>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</si>
  <si>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</si>
  <si>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</si>
  <si>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</si>
  <si>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</si>
  <si>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</si>
  <si>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</si>
  <si>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</si>
  <si>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</si>
  <si>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</si>
  <si>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</si>
  <si>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</si>
  <si>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</si>
  <si>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</si>
  <si>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</si>
  <si>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</si>
  <si>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</si>
  <si>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</si>
  <si>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</si>
  <si>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</si>
  <si>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</si>
  <si>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</si>
  <si>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</si>
  <si>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</si>
  <si>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</si>
  <si>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</si>
  <si>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</si>
  <si>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</si>
  <si>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</si>
  <si>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</si>
  <si>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</si>
  <si>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</si>
  <si>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</si>
  <si>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</si>
  <si>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</si>
  <si>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</si>
  <si>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</si>
  <si>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</si>
  <si>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</si>
  <si>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</si>
  <si>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</si>
  <si>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</si>
  <si>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</si>
  <si>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</si>
  <si>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</si>
  <si>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</si>
  <si>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</si>
  <si>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</si>
  <si>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</si>
  <si>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</si>
  <si>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</si>
  <si>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</si>
  <si>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</si>
  <si>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</si>
  <si>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</si>
  <si>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</si>
  <si>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</si>
  <si>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</si>
  <si>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</si>
  <si>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</si>
  <si>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</si>
  <si>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</si>
  <si>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</si>
  <si>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</si>
  <si>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</si>
  <si>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</si>
  <si>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</si>
  <si>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</si>
  <si>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</si>
  <si>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</si>
  <si>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</si>
  <si>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</si>
  <si>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</si>
  <si>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</si>
  <si>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</si>
  <si>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</si>
  <si>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</si>
  <si>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</si>
  <si>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</si>
  <si>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</si>
  <si>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</si>
  <si>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</si>
  <si>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</si>
  <si>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</si>
  <si>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</si>
  <si>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</si>
  <si>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</si>
  <si>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</si>
  <si>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</si>
  <si>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</si>
  <si>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</si>
  <si>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</si>
  <si>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</si>
  <si>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G2.2</t>
  </si>
  <si>
    <t>G2.1a-f</t>
  </si>
  <si>
    <t>Cover assets and maturity structure</t>
  </si>
  <si>
    <t>Interest and currency risk</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</si>
  <si>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</si>
  <si>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</si>
  <si>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Q1 2015</t>
  </si>
  <si>
    <t>Q4 2014</t>
  </si>
  <si>
    <t>Q3 2014</t>
  </si>
  <si>
    <t>Q2 2014</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</si>
  <si>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</si>
  <si>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</si>
  <si>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</si>
  <si>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</si>
  <si>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</si>
  <si>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</si>
  <si>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</si>
  <si>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</si>
  <si>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</si>
  <si>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</si>
  <si>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</si>
  <si>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</si>
  <si>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</si>
  <si>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</si>
  <si>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</si>
  <si>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</si>
  <si>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</si>
  <si>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</si>
  <si>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</si>
  <si>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</si>
  <si>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</si>
  <si>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</si>
  <si>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</si>
  <si>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</si>
  <si>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</si>
  <si>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</si>
  <si>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</si>
  <si>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</si>
  <si>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</si>
  <si>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</si>
  <si>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</si>
  <si>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</si>
  <si>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</si>
  <si>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</si>
  <si>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</si>
  <si>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</si>
  <si>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</si>
  <si>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</si>
  <si>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</si>
  <si>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</si>
  <si>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</si>
  <si>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</si>
  <si>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26.7%</t>
  </si>
  <si>
    <t>62.8%</t>
  </si>
  <si>
    <t>45.5%</t>
  </si>
  <si>
    <t>54.5%</t>
  </si>
  <si>
    <t>99.9%</t>
  </si>
  <si>
    <t>0.09%</t>
  </si>
  <si>
    <t>0.11%</t>
  </si>
  <si>
    <t>26.8%</t>
  </si>
  <si>
    <t>34.0%</t>
  </si>
  <si>
    <t>33.9%</t>
  </si>
  <si>
    <t>62.7%</t>
  </si>
  <si>
    <t>56.3%</t>
  </si>
  <si>
    <t>56.4%</t>
  </si>
  <si>
    <t>10.5%</t>
  </si>
  <si>
    <t>9.7%</t>
  </si>
  <si>
    <t>45.6%</t>
  </si>
  <si>
    <t>51.4%</t>
  </si>
  <si>
    <t>51.3%</t>
  </si>
  <si>
    <t>54.4%</t>
  </si>
  <si>
    <t>48.6%</t>
  </si>
  <si>
    <t>48.7%</t>
  </si>
  <si>
    <t>[03-31-2015]</t>
  </si>
  <si>
    <t>31 March 2015</t>
  </si>
  <si>
    <t>Contents</t>
  </si>
  <si>
    <t>Loan loss provisions, DKKbn</t>
  </si>
  <si>
    <r>
      <t xml:space="preserve">Total  value of loans </t>
    </r>
    <r>
      <rPr>
        <b/>
        <sz val="11"/>
        <color theme="1"/>
        <rFont val="Calibri"/>
        <family val="2"/>
        <scheme val="minor"/>
      </rPr>
      <t>funded</t>
    </r>
    <r>
      <rPr>
        <sz val="11"/>
        <color theme="1"/>
        <rFont val="Calibri"/>
        <family val="2"/>
        <scheme val="minor"/>
      </rPr>
      <t xml:space="preserve"> in cover pool, DKKbn</t>
    </r>
  </si>
  <si>
    <t>Note: Losses are reported on a company level, as the annualised loss as percentage of total lending within each property category</t>
  </si>
  <si>
    <t>Note: Securites portfolio</t>
  </si>
  <si>
    <t>Gilt-edged secutities / rating compliant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</si>
</sst>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8">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15" fontId="34" fillId="3" borderId="0" xfId="0" quotePrefix="1" applyNumberFormat="1"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65" fontId="0" fillId="3" borderId="0" xfId="1" applyNumberFormat="1" applyFont="1" applyFill="1" applyBorder="1" applyAlignment="1">
      <alignment horizontal="right" vertical="center"/>
    </xf>
    <xf numFmtId="167" fontId="0" fillId="3" borderId="0" xfId="1" applyNumberFormat="1" applyFont="1" applyFill="1" applyBorder="1" applyAlignment="1">
      <alignment horizontal="right" vertical="center"/>
    </xf>
    <xf numFmtId="2" fontId="0" fillId="3" borderId="0" xfId="0" applyNumberFormat="1" applyFill="1" applyBorder="1"/>
    <xf numFmtId="2" fontId="0" fillId="3" borderId="0" xfId="1" applyNumberFormat="1" applyFont="1" applyFill="1" applyBorder="1" applyAlignment="1">
      <alignment vertical="center"/>
    </xf>
    <xf numFmtId="166" fontId="0" fillId="3" borderId="0" xfId="0" applyNumberFormat="1" applyFill="1" applyBorder="1"/>
    <xf numFmtId="166" fontId="0" fillId="3" borderId="0" xfId="1" applyNumberFormat="1" applyFont="1" applyFill="1" applyBorder="1"/>
    <xf numFmtId="166" fontId="0" fillId="3" borderId="1" xfId="0" applyNumberFormat="1" applyFill="1" applyBorder="1"/>
    <xf numFmtId="165" fontId="0" fillId="3" borderId="0" xfId="1" applyNumberFormat="1" applyFont="1" applyFill="1" applyBorder="1" applyAlignment="1">
      <alignment vertical="center"/>
    </xf>
    <xf numFmtId="43" fontId="0" fillId="3" borderId="0" xfId="1" applyNumberFormat="1" applyFont="1" applyFill="1" applyBorder="1" applyAlignment="1">
      <alignment vertical="center"/>
    </xf>
    <xf numFmtId="164" fontId="0" fillId="3" borderId="1" xfId="1" applyNumberFormat="1" applyFont="1" applyFill="1" applyBorder="1" applyAlignment="1">
      <alignment vertical="center"/>
    </xf>
    <xf numFmtId="166" fontId="0" fillId="3" borderId="1" xfId="1" applyNumberFormat="1" applyFont="1" applyFill="1" applyBorder="1"/>
    <xf numFmtId="0" fontId="2" fillId="3" borderId="1" xfId="0" applyFont="1" applyFill="1" applyBorder="1" applyAlignment="1">
      <alignment horizontal="right"/>
    </xf>
    <xf numFmtId="166" fontId="46" fillId="3" borderId="2" xfId="1" applyNumberFormat="1" applyFont="1" applyFill="1" applyBorder="1" applyAlignment="1">
      <alignment horizontal="right"/>
    </xf>
    <xf numFmtId="10" fontId="1" fillId="3" borderId="2" xfId="2" applyNumberFormat="1" applyFont="1" applyFill="1" applyBorder="1" applyAlignment="1">
      <alignment horizontal="right"/>
    </xf>
    <xf numFmtId="10" fontId="46" fillId="3" borderId="2" xfId="2" applyNumberFormat="1" applyFont="1" applyFill="1" applyBorder="1" applyAlignment="1">
      <alignment horizontal="righ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27-05-2015 </a:t>
          </a:r>
          <a:r>
            <a:rPr lang="da-DK" sz="1100" b="1">
              <a:latin typeface="Arial"/>
              <a:cs typeface="Arial"/>
            </a:rPr>
            <a:t>●</a:t>
          </a:r>
          <a:r>
            <a:rPr lang="da-DK" sz="1600" b="1">
              <a:latin typeface="Arial"/>
              <a:cs typeface="Arial"/>
            </a:rPr>
            <a:t>  Data per 31-03-2015</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Cover Pool</a:t>
          </a:r>
          <a:r>
            <a:rPr lang="da-DK" sz="3600" b="1" baseline="0">
              <a:latin typeface="Arial" pitchFamily="34" charset="0"/>
              <a:cs typeface="Arial" pitchFamily="34" charset="0"/>
            </a:rPr>
            <a:t> Reporting</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 Q1 2015</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G,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5</xdr:col>
      <xdr:colOff>1322294</xdr:colOff>
      <xdr:row>46</xdr:row>
      <xdr:rowOff>168089</xdr:rowOff>
    </xdr:to>
    <xdr:sp macro="" textlink="">
      <xdr:nvSpPr>
        <xdr:cNvPr id="8" name="Tekstboks 7"/>
        <xdr:cNvSpPr txBox="1"/>
      </xdr:nvSpPr>
      <xdr:spPr>
        <a:xfrm>
          <a:off x="224118" y="8863854"/>
          <a:ext cx="9973235" cy="36979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a:solidFill>
                <a:schemeClr val="dk1"/>
              </a:solidFill>
              <a:latin typeface="Arial" pitchFamily="34" charset="0"/>
              <a:ea typeface="+mn-ea"/>
              <a:cs typeface="Arial" pitchFamily="34" charset="0"/>
            </a:rPr>
            <a:t>This cover pool reporting template is compliant</a:t>
          </a:r>
          <a:r>
            <a:rPr lang="en-GB" sz="1200" b="1" baseline="0">
              <a:solidFill>
                <a:schemeClr val="dk1"/>
              </a:solidFill>
              <a:latin typeface="Arial" pitchFamily="34" charset="0"/>
              <a:ea typeface="+mn-ea"/>
              <a:cs typeface="Arial" pitchFamily="34" charset="0"/>
            </a:rPr>
            <a:t> with the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11206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D8" sqref="D8"/>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3"/>
      <c r="C4" s="110"/>
    </row>
    <row r="5" spans="2:4" ht="191.25" customHeight="1" x14ac:dyDescent="0.25">
      <c r="B5" s="111"/>
      <c r="C5" s="253" t="s">
        <v>277</v>
      </c>
      <c r="D5" s="253"/>
    </row>
    <row r="6" spans="2:4" ht="191.25" customHeight="1" x14ac:dyDescent="0.25">
      <c r="B6" s="111"/>
      <c r="C6" s="112"/>
      <c r="D6" s="112"/>
    </row>
    <row r="7" spans="2:4" ht="124.5" customHeight="1" x14ac:dyDescent="0.25">
      <c r="C7" s="113"/>
    </row>
    <row r="8" spans="2:4" ht="27.75" customHeight="1" x14ac:dyDescent="0.25">
      <c r="B8" s="114"/>
      <c r="C8" s="115"/>
    </row>
    <row r="9" spans="2:4" ht="27.75" customHeight="1" x14ac:dyDescent="0.25">
      <c r="C9" s="115"/>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5" customWidth="1"/>
    <col min="2" max="2" width="71.140625" style="45" customWidth="1"/>
    <col min="3" max="3" width="1.7109375" style="45" customWidth="1"/>
    <col min="4" max="4" width="97.42578125" style="45" customWidth="1"/>
    <col min="5" max="5" width="49.5703125" style="45" customWidth="1"/>
    <col min="6" max="16384" width="9.140625" style="45"/>
  </cols>
  <sheetData>
    <row r="5" spans="2:5" ht="15.75" x14ac:dyDescent="0.25">
      <c r="B5" s="90" t="s">
        <v>139</v>
      </c>
      <c r="C5" s="90"/>
      <c r="D5" s="59"/>
      <c r="E5" s="59"/>
    </row>
    <row r="6" spans="2:5" ht="25.5" customHeight="1" x14ac:dyDescent="0.25">
      <c r="B6" s="91" t="s">
        <v>140</v>
      </c>
      <c r="C6" s="91"/>
      <c r="D6" s="92" t="s">
        <v>141</v>
      </c>
      <c r="E6" s="93" t="s">
        <v>142</v>
      </c>
    </row>
    <row r="7" spans="2:5" x14ac:dyDescent="0.25">
      <c r="B7" s="94"/>
      <c r="C7" s="94"/>
      <c r="D7" s="95"/>
      <c r="E7" s="96"/>
    </row>
    <row r="8" spans="2:5" x14ac:dyDescent="0.25">
      <c r="B8" s="72" t="s">
        <v>143</v>
      </c>
      <c r="C8" s="72"/>
      <c r="D8" s="97"/>
      <c r="E8" s="97"/>
    </row>
    <row r="9" spans="2:5" ht="30" x14ac:dyDescent="0.25">
      <c r="B9" s="10" t="s">
        <v>144</v>
      </c>
      <c r="C9" s="149"/>
      <c r="D9" s="10" t="s">
        <v>145</v>
      </c>
      <c r="E9" s="267"/>
    </row>
    <row r="10" spans="2:5" ht="6" customHeight="1" x14ac:dyDescent="0.25">
      <c r="B10" s="26"/>
      <c r="C10" s="26"/>
      <c r="D10" s="10"/>
      <c r="E10" s="267"/>
    </row>
    <row r="11" spans="2:5" ht="59.25" customHeight="1" x14ac:dyDescent="0.25">
      <c r="B11" s="26"/>
      <c r="C11" s="26"/>
      <c r="D11" s="10" t="s">
        <v>146</v>
      </c>
      <c r="E11" s="267"/>
    </row>
    <row r="12" spans="2:5" ht="30" x14ac:dyDescent="0.25">
      <c r="B12" s="174" t="s">
        <v>147</v>
      </c>
      <c r="C12" s="148"/>
      <c r="D12" s="175" t="s">
        <v>148</v>
      </c>
      <c r="E12" s="267"/>
    </row>
    <row r="13" spans="2:5" ht="15" customHeight="1" x14ac:dyDescent="0.25">
      <c r="B13" s="270" t="s">
        <v>149</v>
      </c>
      <c r="C13" s="148"/>
      <c r="D13" s="98" t="s">
        <v>264</v>
      </c>
      <c r="E13" s="267"/>
    </row>
    <row r="14" spans="2:5" x14ac:dyDescent="0.25">
      <c r="B14" s="270"/>
      <c r="C14" s="148"/>
      <c r="D14" s="98" t="s">
        <v>265</v>
      </c>
      <c r="E14" s="267"/>
    </row>
    <row r="15" spans="2:5" x14ac:dyDescent="0.25">
      <c r="B15" s="99"/>
      <c r="C15" s="99"/>
      <c r="D15" s="98" t="s">
        <v>266</v>
      </c>
      <c r="E15" s="267"/>
    </row>
    <row r="16" spans="2:5" x14ac:dyDescent="0.25">
      <c r="B16" s="99"/>
      <c r="C16" s="99"/>
      <c r="D16" s="98" t="s">
        <v>267</v>
      </c>
      <c r="E16" s="267"/>
    </row>
    <row r="17" spans="2:5" x14ac:dyDescent="0.25">
      <c r="B17" s="99"/>
      <c r="C17" s="99"/>
      <c r="D17" s="98" t="s">
        <v>268</v>
      </c>
      <c r="E17" s="267"/>
    </row>
    <row r="18" spans="2:5" x14ac:dyDescent="0.25">
      <c r="B18" s="99"/>
      <c r="C18" s="99"/>
      <c r="D18" s="98" t="s">
        <v>269</v>
      </c>
      <c r="E18" s="267"/>
    </row>
    <row r="19" spans="2:5" x14ac:dyDescent="0.25">
      <c r="B19" s="99"/>
      <c r="C19" s="99"/>
      <c r="D19" s="98" t="s">
        <v>270</v>
      </c>
      <c r="E19" s="267"/>
    </row>
    <row r="20" spans="2:5" x14ac:dyDescent="0.25">
      <c r="B20" s="99"/>
      <c r="C20" s="99"/>
      <c r="D20" s="98" t="s">
        <v>271</v>
      </c>
      <c r="E20" s="267"/>
    </row>
    <row r="21" spans="2:5" x14ac:dyDescent="0.25">
      <c r="B21" s="99"/>
      <c r="C21" s="99"/>
      <c r="D21" s="98" t="s">
        <v>272</v>
      </c>
      <c r="E21" s="267"/>
    </row>
    <row r="22" spans="2:5" x14ac:dyDescent="0.25">
      <c r="B22" s="99"/>
      <c r="C22" s="99"/>
      <c r="D22" s="98"/>
      <c r="E22" s="10"/>
    </row>
    <row r="23" spans="2:5" x14ac:dyDescent="0.25">
      <c r="B23" s="72" t="s">
        <v>150</v>
      </c>
      <c r="C23" s="72"/>
      <c r="D23" s="53"/>
      <c r="E23" s="53"/>
    </row>
    <row r="24" spans="2:5" ht="30" x14ac:dyDescent="0.25">
      <c r="B24" s="268" t="s">
        <v>151</v>
      </c>
      <c r="C24" s="174"/>
      <c r="D24" s="10" t="s">
        <v>152</v>
      </c>
      <c r="E24" s="267"/>
    </row>
    <row r="25" spans="2:5" x14ac:dyDescent="0.25">
      <c r="B25" s="269"/>
      <c r="C25" s="174"/>
      <c r="D25" s="10"/>
      <c r="E25" s="267"/>
    </row>
    <row r="26" spans="2:5" ht="30" x14ac:dyDescent="0.25">
      <c r="B26" s="269"/>
      <c r="C26" s="174"/>
      <c r="D26" s="10" t="s">
        <v>153</v>
      </c>
      <c r="E26" s="267"/>
    </row>
    <row r="27" spans="2:5" x14ac:dyDescent="0.25">
      <c r="B27" s="269"/>
      <c r="C27" s="174"/>
      <c r="D27" s="11"/>
      <c r="E27" s="267"/>
    </row>
    <row r="28" spans="2:5" x14ac:dyDescent="0.25">
      <c r="B28" s="269" t="s">
        <v>154</v>
      </c>
      <c r="C28" s="174"/>
      <c r="D28" s="10" t="s">
        <v>263</v>
      </c>
      <c r="E28" s="267"/>
    </row>
    <row r="29" spans="2:5" x14ac:dyDescent="0.25">
      <c r="B29" s="269"/>
      <c r="C29" s="174"/>
      <c r="D29" s="10"/>
      <c r="E29" s="267"/>
    </row>
    <row r="30" spans="2:5" x14ac:dyDescent="0.25">
      <c r="B30" s="269" t="s">
        <v>155</v>
      </c>
      <c r="C30" s="174"/>
      <c r="D30" s="10" t="s">
        <v>297</v>
      </c>
      <c r="E30" s="267"/>
    </row>
    <row r="31" spans="2:5" x14ac:dyDescent="0.25">
      <c r="B31" s="269"/>
      <c r="C31" s="174"/>
      <c r="D31" s="10"/>
      <c r="E31" s="267"/>
    </row>
    <row r="32" spans="2:5" ht="30" x14ac:dyDescent="0.25">
      <c r="B32" s="269" t="s">
        <v>156</v>
      </c>
      <c r="C32" s="174"/>
      <c r="D32" s="10" t="s">
        <v>298</v>
      </c>
      <c r="E32" s="267"/>
    </row>
    <row r="33" spans="2:5" x14ac:dyDescent="0.25">
      <c r="B33" s="269"/>
      <c r="C33" s="174"/>
      <c r="D33" s="10"/>
      <c r="E33" s="267"/>
    </row>
    <row r="34" spans="2:5" ht="45" x14ac:dyDescent="0.25">
      <c r="B34" s="17" t="s">
        <v>157</v>
      </c>
      <c r="C34" s="148"/>
      <c r="D34" s="175" t="s">
        <v>299</v>
      </c>
      <c r="E34" s="10"/>
    </row>
    <row r="35" spans="2:5" x14ac:dyDescent="0.25">
      <c r="B35" s="6"/>
      <c r="C35" s="6"/>
      <c r="D35" s="6"/>
      <c r="E35" s="6"/>
    </row>
    <row r="37" spans="2:5" ht="15.75" x14ac:dyDescent="0.25">
      <c r="B37" s="90" t="s">
        <v>207</v>
      </c>
      <c r="C37" s="90"/>
      <c r="D37" s="59"/>
      <c r="E37" s="59"/>
    </row>
    <row r="38" spans="2:5" x14ac:dyDescent="0.25">
      <c r="B38" s="275" t="s">
        <v>208</v>
      </c>
      <c r="C38" s="150"/>
      <c r="D38" s="276" t="s">
        <v>209</v>
      </c>
      <c r="E38" s="276"/>
    </row>
    <row r="39" spans="2:5" x14ac:dyDescent="0.25">
      <c r="B39" s="275"/>
      <c r="C39" s="150"/>
      <c r="D39" s="277" t="s">
        <v>210</v>
      </c>
      <c r="E39" s="277"/>
    </row>
    <row r="40" spans="2:5" x14ac:dyDescent="0.25">
      <c r="B40" s="128"/>
      <c r="C40" s="150"/>
      <c r="D40" s="129"/>
      <c r="E40" s="129"/>
    </row>
    <row r="41" spans="2:5" x14ac:dyDescent="0.25">
      <c r="B41" s="100" t="s">
        <v>211</v>
      </c>
      <c r="C41" s="100"/>
      <c r="D41" s="278"/>
      <c r="E41" s="278"/>
    </row>
    <row r="42" spans="2:5" ht="64.5" customHeight="1" x14ac:dyDescent="0.25">
      <c r="B42" s="104" t="s">
        <v>212</v>
      </c>
      <c r="C42" s="149"/>
      <c r="D42" s="279" t="s">
        <v>370</v>
      </c>
      <c r="E42" s="279"/>
    </row>
    <row r="43" spans="2:5" ht="85.5" customHeight="1" x14ac:dyDescent="0.25">
      <c r="B43" s="105" t="s">
        <v>213</v>
      </c>
      <c r="C43" s="148"/>
      <c r="D43" s="273" t="s">
        <v>371</v>
      </c>
      <c r="E43" s="273"/>
    </row>
    <row r="44" spans="2:5" x14ac:dyDescent="0.25">
      <c r="B44" s="105"/>
      <c r="C44" s="148"/>
      <c r="D44" s="280" t="s">
        <v>347</v>
      </c>
      <c r="E44" s="280"/>
    </row>
    <row r="45" spans="2:5" ht="15" customHeight="1" x14ac:dyDescent="0.25">
      <c r="B45" s="100" t="s">
        <v>158</v>
      </c>
      <c r="C45" s="100"/>
      <c r="D45" s="274" t="s">
        <v>159</v>
      </c>
      <c r="E45" s="274"/>
    </row>
    <row r="46" spans="2:5" ht="36" customHeight="1" x14ac:dyDescent="0.25">
      <c r="B46" s="174" t="s">
        <v>160</v>
      </c>
      <c r="C46" s="148"/>
      <c r="D46" s="273" t="s">
        <v>293</v>
      </c>
      <c r="E46" s="273"/>
    </row>
    <row r="47" spans="2:5" ht="179.25" customHeight="1" x14ac:dyDescent="0.25">
      <c r="C47" s="148"/>
      <c r="D47" s="273" t="s">
        <v>295</v>
      </c>
      <c r="E47" s="273"/>
    </row>
    <row r="48" spans="2:5" ht="15.75" x14ac:dyDescent="0.25">
      <c r="B48" s="101"/>
      <c r="C48" s="101"/>
      <c r="D48" s="201" t="s">
        <v>294</v>
      </c>
      <c r="E48" s="102"/>
    </row>
    <row r="49" spans="2:5" x14ac:dyDescent="0.25">
      <c r="D49" s="45" t="s">
        <v>296</v>
      </c>
    </row>
    <row r="50" spans="2:5" ht="13.5" customHeight="1" x14ac:dyDescent="0.25">
      <c r="E50" s="126" t="s">
        <v>246</v>
      </c>
    </row>
    <row r="51" spans="2:5" ht="69" customHeight="1" x14ac:dyDescent="0.25">
      <c r="B51" s="174" t="s">
        <v>161</v>
      </c>
      <c r="D51" s="271" t="s">
        <v>300</v>
      </c>
      <c r="E51" s="271"/>
    </row>
    <row r="52" spans="2:5" ht="33.75" customHeight="1" x14ac:dyDescent="0.25">
      <c r="D52" s="272" t="s">
        <v>301</v>
      </c>
      <c r="E52" s="272"/>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6" customWidth="1"/>
    <col min="2" max="2" width="71.140625" style="46" customWidth="1"/>
    <col min="3" max="3" width="68.140625" style="46" customWidth="1"/>
    <col min="4" max="4" width="80.28515625" style="46" customWidth="1"/>
    <col min="5" max="16384" width="9.140625" style="46"/>
  </cols>
  <sheetData>
    <row r="1" spans="2:4" s="130" customFormat="1" x14ac:dyDescent="0.25"/>
    <row r="2" spans="2:4" s="130" customFormat="1" x14ac:dyDescent="0.25"/>
    <row r="3" spans="2:4" s="130" customFormat="1" x14ac:dyDescent="0.25"/>
    <row r="4" spans="2:4" s="130" customFormat="1" x14ac:dyDescent="0.25"/>
    <row r="5" spans="2:4" s="130" customFormat="1" ht="15.75" x14ac:dyDescent="0.25">
      <c r="B5" s="131" t="s">
        <v>192</v>
      </c>
    </row>
    <row r="6" spans="2:4" s="130" customFormat="1" x14ac:dyDescent="0.25">
      <c r="B6" s="202" t="s">
        <v>193</v>
      </c>
      <c r="C6" s="282" t="s">
        <v>141</v>
      </c>
      <c r="D6" s="282"/>
    </row>
    <row r="7" spans="2:4" s="130" customFormat="1" x14ac:dyDescent="0.25">
      <c r="B7" s="202" t="s">
        <v>194</v>
      </c>
      <c r="C7" s="282"/>
      <c r="D7" s="282"/>
    </row>
    <row r="8" spans="2:4" s="130" customFormat="1" x14ac:dyDescent="0.25">
      <c r="B8" s="137" t="s">
        <v>54</v>
      </c>
      <c r="C8" s="284" t="s">
        <v>220</v>
      </c>
      <c r="D8" s="284"/>
    </row>
    <row r="9" spans="2:4" s="130" customFormat="1" x14ac:dyDescent="0.25">
      <c r="B9" s="137" t="s">
        <v>122</v>
      </c>
      <c r="C9" s="286" t="s">
        <v>302</v>
      </c>
      <c r="D9" s="286"/>
    </row>
    <row r="10" spans="2:4" s="130" customFormat="1" x14ac:dyDescent="0.25">
      <c r="B10" s="137" t="s">
        <v>56</v>
      </c>
      <c r="C10" s="284" t="s">
        <v>221</v>
      </c>
      <c r="D10" s="284"/>
    </row>
    <row r="11" spans="2:4" s="130" customFormat="1" x14ac:dyDescent="0.25">
      <c r="B11" s="137" t="s">
        <v>57</v>
      </c>
      <c r="C11" s="284" t="s">
        <v>222</v>
      </c>
      <c r="D11" s="284"/>
    </row>
    <row r="12" spans="2:4" s="130" customFormat="1" x14ac:dyDescent="0.25">
      <c r="B12" s="137" t="s">
        <v>123</v>
      </c>
      <c r="C12" s="284" t="s">
        <v>223</v>
      </c>
      <c r="D12" s="284"/>
    </row>
    <row r="13" spans="2:4" s="130" customFormat="1" x14ac:dyDescent="0.25">
      <c r="B13" s="137" t="s">
        <v>58</v>
      </c>
      <c r="C13" s="284" t="s">
        <v>224</v>
      </c>
      <c r="D13" s="284"/>
    </row>
    <row r="14" spans="2:4" s="130" customFormat="1" x14ac:dyDescent="0.25">
      <c r="B14" s="137" t="s">
        <v>195</v>
      </c>
      <c r="C14" s="284" t="s">
        <v>303</v>
      </c>
      <c r="D14" s="284"/>
    </row>
    <row r="15" spans="2:4" s="130" customFormat="1" x14ac:dyDescent="0.25">
      <c r="B15" s="137" t="s">
        <v>124</v>
      </c>
      <c r="C15" s="284" t="s">
        <v>225</v>
      </c>
      <c r="D15" s="284"/>
    </row>
    <row r="16" spans="2:4" s="130" customFormat="1" x14ac:dyDescent="0.25">
      <c r="B16" s="136" t="s">
        <v>125</v>
      </c>
      <c r="C16" s="284" t="s">
        <v>226</v>
      </c>
      <c r="D16" s="284"/>
    </row>
    <row r="17" spans="2:4" s="130" customFormat="1" ht="30" customHeight="1" x14ac:dyDescent="0.25">
      <c r="B17" s="203" t="s">
        <v>126</v>
      </c>
      <c r="C17" s="283" t="s">
        <v>227</v>
      </c>
      <c r="D17" s="283"/>
    </row>
    <row r="18" spans="2:4" s="130" customFormat="1" x14ac:dyDescent="0.25">
      <c r="B18" s="135" t="s">
        <v>127</v>
      </c>
      <c r="C18" s="286" t="s">
        <v>304</v>
      </c>
      <c r="D18" s="286"/>
    </row>
    <row r="19" spans="2:4" s="130" customFormat="1" x14ac:dyDescent="0.25">
      <c r="B19" s="137" t="s">
        <v>61</v>
      </c>
      <c r="C19" s="284" t="s">
        <v>228</v>
      </c>
      <c r="D19" s="284"/>
    </row>
    <row r="20" spans="2:4" s="130" customFormat="1" x14ac:dyDescent="0.25">
      <c r="B20" s="137" t="s">
        <v>129</v>
      </c>
      <c r="C20" s="284" t="s">
        <v>229</v>
      </c>
      <c r="D20" s="284"/>
    </row>
    <row r="21" spans="2:4" s="130" customFormat="1" ht="30" x14ac:dyDescent="0.25">
      <c r="B21" s="137" t="s">
        <v>130</v>
      </c>
      <c r="C21" s="284" t="s">
        <v>305</v>
      </c>
      <c r="D21" s="284"/>
    </row>
    <row r="22" spans="2:4" s="130" customFormat="1" x14ac:dyDescent="0.25">
      <c r="B22" s="132"/>
      <c r="C22" s="133"/>
      <c r="D22" s="134"/>
    </row>
    <row r="23" spans="2:4" s="130" customFormat="1" x14ac:dyDescent="0.25">
      <c r="B23" s="202" t="s">
        <v>193</v>
      </c>
      <c r="C23" s="285" t="s">
        <v>141</v>
      </c>
      <c r="D23" s="285"/>
    </row>
    <row r="24" spans="2:4" s="130" customFormat="1" x14ac:dyDescent="0.25">
      <c r="B24" s="202" t="s">
        <v>196</v>
      </c>
      <c r="C24" s="285"/>
      <c r="D24" s="285"/>
    </row>
    <row r="25" spans="2:4" s="130" customFormat="1" x14ac:dyDescent="0.25">
      <c r="B25" s="138" t="s">
        <v>131</v>
      </c>
      <c r="C25" s="283" t="s">
        <v>230</v>
      </c>
      <c r="D25" s="283"/>
    </row>
    <row r="26" spans="2:4" s="130" customFormat="1" ht="36" customHeight="1" x14ac:dyDescent="0.25">
      <c r="B26" s="137" t="s">
        <v>132</v>
      </c>
      <c r="C26" s="287" t="s">
        <v>250</v>
      </c>
      <c r="D26" s="287"/>
    </row>
    <row r="27" spans="2:4" s="130" customFormat="1" x14ac:dyDescent="0.25">
      <c r="B27" s="138" t="s">
        <v>65</v>
      </c>
      <c r="C27" s="283" t="s">
        <v>306</v>
      </c>
      <c r="D27" s="283"/>
    </row>
    <row r="28" spans="2:4" s="130" customFormat="1" x14ac:dyDescent="0.25">
      <c r="B28" s="138" t="s">
        <v>197</v>
      </c>
      <c r="C28" s="283" t="s">
        <v>236</v>
      </c>
      <c r="D28" s="283"/>
    </row>
    <row r="29" spans="2:4" s="130" customFormat="1" x14ac:dyDescent="0.25">
      <c r="B29" s="138" t="s">
        <v>198</v>
      </c>
      <c r="C29" s="286" t="s">
        <v>307</v>
      </c>
      <c r="D29" s="286"/>
    </row>
    <row r="30" spans="2:4" s="130" customFormat="1" x14ac:dyDescent="0.25">
      <c r="B30" s="138" t="s">
        <v>68</v>
      </c>
      <c r="C30" s="287" t="s">
        <v>237</v>
      </c>
      <c r="D30" s="287"/>
    </row>
    <row r="31" spans="2:4" s="130" customFormat="1" x14ac:dyDescent="0.25">
      <c r="B31" s="138" t="s">
        <v>133</v>
      </c>
      <c r="C31" s="283" t="s">
        <v>231</v>
      </c>
      <c r="D31" s="283"/>
    </row>
    <row r="32" spans="2:4" s="130" customFormat="1" x14ac:dyDescent="0.25">
      <c r="B32" s="138" t="s">
        <v>69</v>
      </c>
      <c r="C32" s="283" t="s">
        <v>232</v>
      </c>
      <c r="D32" s="283"/>
    </row>
    <row r="33" spans="2:4" s="130" customFormat="1" x14ac:dyDescent="0.25">
      <c r="B33" s="135"/>
      <c r="C33" s="136"/>
      <c r="D33" s="137"/>
    </row>
    <row r="34" spans="2:4" s="130" customFormat="1" x14ac:dyDescent="0.25">
      <c r="B34" s="202" t="s">
        <v>193</v>
      </c>
      <c r="C34" s="282" t="s">
        <v>141</v>
      </c>
      <c r="D34" s="282"/>
    </row>
    <row r="35" spans="2:4" s="130" customFormat="1" x14ac:dyDescent="0.25">
      <c r="B35" s="202" t="s">
        <v>199</v>
      </c>
      <c r="C35" s="282"/>
      <c r="D35" s="282"/>
    </row>
    <row r="36" spans="2:4" s="130" customFormat="1" ht="52.5" customHeight="1" x14ac:dyDescent="0.25">
      <c r="B36" s="204" t="s">
        <v>93</v>
      </c>
      <c r="C36" s="283" t="s">
        <v>233</v>
      </c>
      <c r="D36" s="283"/>
    </row>
    <row r="37" spans="2:4" s="130" customFormat="1" ht="169.5" customHeight="1" x14ac:dyDescent="0.25">
      <c r="B37" s="204" t="s">
        <v>95</v>
      </c>
      <c r="C37" s="283" t="s">
        <v>234</v>
      </c>
      <c r="D37" s="283"/>
    </row>
    <row r="38" spans="2:4" s="130" customFormat="1" x14ac:dyDescent="0.25">
      <c r="B38" s="138"/>
      <c r="C38" s="137"/>
      <c r="D38" s="137"/>
    </row>
    <row r="39" spans="2:4" s="130" customFormat="1" x14ac:dyDescent="0.25">
      <c r="B39" s="202" t="s">
        <v>193</v>
      </c>
      <c r="C39" s="282" t="s">
        <v>141</v>
      </c>
      <c r="D39" s="282"/>
    </row>
    <row r="40" spans="2:4" s="130" customFormat="1" x14ac:dyDescent="0.25">
      <c r="B40" s="202" t="s">
        <v>200</v>
      </c>
      <c r="C40" s="282"/>
      <c r="D40" s="282"/>
    </row>
    <row r="41" spans="2:4" s="130" customFormat="1" ht="75" customHeight="1" x14ac:dyDescent="0.25">
      <c r="B41" s="132" t="s">
        <v>98</v>
      </c>
      <c r="C41" s="283" t="s">
        <v>308</v>
      </c>
      <c r="D41" s="283"/>
    </row>
    <row r="42" spans="2:4" s="130" customFormat="1" ht="32.25" customHeight="1" x14ac:dyDescent="0.25">
      <c r="B42" s="204" t="s">
        <v>99</v>
      </c>
      <c r="C42" s="283" t="s">
        <v>216</v>
      </c>
      <c r="D42" s="283"/>
    </row>
    <row r="43" spans="2:4" s="130" customFormat="1" x14ac:dyDescent="0.25">
      <c r="B43" s="204" t="s">
        <v>100</v>
      </c>
      <c r="C43" s="283" t="s">
        <v>215</v>
      </c>
      <c r="D43" s="283"/>
    </row>
    <row r="44" spans="2:4" s="130" customFormat="1" x14ac:dyDescent="0.25">
      <c r="B44" s="139"/>
      <c r="C44" s="140"/>
      <c r="D44" s="137"/>
    </row>
    <row r="45" spans="2:4" s="130" customFormat="1" x14ac:dyDescent="0.25">
      <c r="B45" s="202" t="s">
        <v>193</v>
      </c>
      <c r="C45" s="282" t="s">
        <v>141</v>
      </c>
      <c r="D45" s="282"/>
    </row>
    <row r="46" spans="2:4" s="130" customFormat="1" x14ac:dyDescent="0.25">
      <c r="B46" s="202" t="s">
        <v>201</v>
      </c>
      <c r="C46" s="282"/>
      <c r="D46" s="282"/>
    </row>
    <row r="47" spans="2:4" s="130" customFormat="1" x14ac:dyDescent="0.25">
      <c r="B47" s="136" t="s">
        <v>1</v>
      </c>
      <c r="C47" s="281" t="s">
        <v>311</v>
      </c>
      <c r="D47" s="281"/>
    </row>
    <row r="48" spans="2:4" s="130" customFormat="1" x14ac:dyDescent="0.25">
      <c r="B48" s="139" t="s">
        <v>2</v>
      </c>
      <c r="C48" s="281" t="s">
        <v>310</v>
      </c>
      <c r="D48" s="281"/>
    </row>
    <row r="49" spans="2:4" s="130" customFormat="1" ht="15.75" customHeight="1" x14ac:dyDescent="0.25">
      <c r="B49" s="139" t="s">
        <v>3</v>
      </c>
      <c r="C49" s="281" t="s">
        <v>312</v>
      </c>
      <c r="D49" s="281"/>
    </row>
    <row r="50" spans="2:4" s="130" customFormat="1" ht="14.25" customHeight="1" x14ac:dyDescent="0.25">
      <c r="B50" s="139" t="s">
        <v>4</v>
      </c>
      <c r="C50" s="281" t="s">
        <v>309</v>
      </c>
      <c r="D50" s="281"/>
    </row>
    <row r="51" spans="2:4" s="130" customFormat="1" x14ac:dyDescent="0.25">
      <c r="B51" s="139" t="s">
        <v>5</v>
      </c>
      <c r="C51" s="281" t="s">
        <v>313</v>
      </c>
      <c r="D51" s="281"/>
    </row>
    <row r="52" spans="2:4" s="130" customFormat="1" x14ac:dyDescent="0.25">
      <c r="B52" s="139" t="s">
        <v>6</v>
      </c>
      <c r="C52" s="281" t="s">
        <v>314</v>
      </c>
      <c r="D52" s="281"/>
    </row>
    <row r="53" spans="2:4" s="130" customFormat="1" x14ac:dyDescent="0.25">
      <c r="B53" s="139" t="s">
        <v>7</v>
      </c>
      <c r="C53" s="281" t="s">
        <v>315</v>
      </c>
      <c r="D53" s="281"/>
    </row>
    <row r="54" spans="2:4" s="130" customFormat="1" x14ac:dyDescent="0.25">
      <c r="B54" s="139" t="s">
        <v>52</v>
      </c>
      <c r="C54" s="281" t="s">
        <v>316</v>
      </c>
      <c r="D54" s="281"/>
    </row>
    <row r="55" spans="2:4" s="130" customFormat="1" x14ac:dyDescent="0.25">
      <c r="B55" s="139" t="s">
        <v>8</v>
      </c>
      <c r="C55" s="281" t="s">
        <v>317</v>
      </c>
      <c r="D55" s="281"/>
    </row>
    <row r="56" spans="2:4" s="130" customFormat="1" x14ac:dyDescent="0.25">
      <c r="B56" s="130" t="s">
        <v>9</v>
      </c>
      <c r="C56" s="281" t="s">
        <v>318</v>
      </c>
      <c r="D56" s="281"/>
    </row>
    <row r="57" spans="2:4" s="130" customFormat="1" x14ac:dyDescent="0.25"/>
    <row r="58" spans="2:4" s="130" customFormat="1" x14ac:dyDescent="0.25">
      <c r="B58" s="202" t="s">
        <v>193</v>
      </c>
      <c r="C58" s="141" t="s">
        <v>141</v>
      </c>
      <c r="D58" s="205"/>
    </row>
    <row r="59" spans="2:4" s="130" customFormat="1" x14ac:dyDescent="0.25">
      <c r="B59" s="202" t="s">
        <v>202</v>
      </c>
      <c r="C59" s="141"/>
      <c r="D59" s="205"/>
    </row>
    <row r="60" spans="2:4" s="130" customFormat="1" ht="53.25" customHeight="1" x14ac:dyDescent="0.25">
      <c r="B60" s="204" t="s">
        <v>36</v>
      </c>
      <c r="C60" s="281" t="s">
        <v>320</v>
      </c>
      <c r="D60" s="281"/>
    </row>
    <row r="61" spans="2:4" s="130" customFormat="1" ht="64.5" customHeight="1" x14ac:dyDescent="0.25">
      <c r="B61" s="204" t="s">
        <v>37</v>
      </c>
      <c r="C61" s="281" t="s">
        <v>321</v>
      </c>
      <c r="D61" s="281"/>
    </row>
    <row r="62" spans="2:4" s="130" customFormat="1" ht="101.25" customHeight="1" x14ac:dyDescent="0.25">
      <c r="B62" s="204" t="s">
        <v>235</v>
      </c>
      <c r="C62" s="281" t="s">
        <v>322</v>
      </c>
      <c r="D62" s="281"/>
    </row>
    <row r="63" spans="2:4" s="130" customFormat="1" ht="49.5" customHeight="1" x14ac:dyDescent="0.25">
      <c r="B63" s="204" t="s">
        <v>38</v>
      </c>
      <c r="C63" s="281" t="s">
        <v>323</v>
      </c>
      <c r="D63" s="281"/>
    </row>
    <row r="64" spans="2:4" s="130" customFormat="1" ht="15" customHeight="1" x14ac:dyDescent="0.25">
      <c r="B64" s="204" t="s">
        <v>39</v>
      </c>
      <c r="C64" s="281" t="s">
        <v>217</v>
      </c>
      <c r="D64" s="281"/>
    </row>
    <row r="65" spans="1:4" s="130" customFormat="1" x14ac:dyDescent="0.25">
      <c r="B65" s="204" t="s">
        <v>40</v>
      </c>
      <c r="C65" s="281" t="s">
        <v>218</v>
      </c>
      <c r="D65" s="281"/>
    </row>
    <row r="66" spans="1:4" s="130" customFormat="1" x14ac:dyDescent="0.25">
      <c r="B66" s="204" t="s">
        <v>9</v>
      </c>
      <c r="C66" s="281" t="s">
        <v>214</v>
      </c>
      <c r="D66" s="281"/>
    </row>
    <row r="67" spans="1:4" s="130" customFormat="1" x14ac:dyDescent="0.25"/>
    <row r="68" spans="1:4" s="130" customFormat="1" x14ac:dyDescent="0.25">
      <c r="B68" s="202" t="s">
        <v>193</v>
      </c>
      <c r="C68" s="282" t="s">
        <v>141</v>
      </c>
      <c r="D68" s="282"/>
    </row>
    <row r="69" spans="1:4" s="130" customFormat="1" x14ac:dyDescent="0.25">
      <c r="B69" s="202" t="s">
        <v>203</v>
      </c>
      <c r="C69" s="282"/>
      <c r="D69" s="282"/>
    </row>
    <row r="70" spans="1:4" s="130" customFormat="1" x14ac:dyDescent="0.25">
      <c r="B70" s="139" t="s">
        <v>204</v>
      </c>
      <c r="C70" s="281" t="s">
        <v>241</v>
      </c>
      <c r="D70" s="281"/>
    </row>
    <row r="71" spans="1:4" s="130" customFormat="1" x14ac:dyDescent="0.25">
      <c r="B71" s="139"/>
      <c r="C71" s="137"/>
      <c r="D71" s="137"/>
    </row>
    <row r="72" spans="1:4" s="130" customFormat="1" x14ac:dyDescent="0.25">
      <c r="B72" s="142"/>
      <c r="C72" s="143"/>
      <c r="D72" s="143"/>
    </row>
    <row r="73" spans="1:4" s="130" customFormat="1" x14ac:dyDescent="0.25">
      <c r="B73" s="142"/>
      <c r="C73" s="143"/>
      <c r="D73" s="144" t="s">
        <v>162</v>
      </c>
    </row>
    <row r="74" spans="1:4" s="130" customFormat="1" x14ac:dyDescent="0.25">
      <c r="B74" s="139"/>
      <c r="C74" s="143"/>
      <c r="D74" s="143"/>
    </row>
    <row r="75" spans="1:4" x14ac:dyDescent="0.25">
      <c r="A75" s="45"/>
      <c r="B75" s="6"/>
      <c r="C75" s="6"/>
      <c r="D75" s="6"/>
    </row>
    <row r="76" spans="1:4" x14ac:dyDescent="0.25">
      <c r="A76" s="45"/>
      <c r="B76" s="45"/>
      <c r="C76" s="45"/>
      <c r="D76" s="45"/>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K44" sqref="K44"/>
    </sheetView>
  </sheetViews>
  <sheetFormatPr defaultColWidth="15.85546875" defaultRowHeight="15.75" x14ac:dyDescent="0.25"/>
  <cols>
    <col min="1" max="1" width="3.42578125" style="3" customWidth="1"/>
    <col min="2" max="2" width="33.7109375" style="120" bestFit="1" customWidth="1"/>
    <col min="3" max="3" width="1.5703125" style="121" customWidth="1"/>
    <col min="4" max="4" width="71" style="120" customWidth="1"/>
    <col min="5" max="6" width="23.5703125" style="120" customWidth="1"/>
    <col min="7" max="7" width="1.85546875" style="120" customWidth="1"/>
    <col min="8" max="8" width="15.85546875" style="120"/>
    <col min="9" max="9" width="6.140625" style="120" customWidth="1"/>
    <col min="10" max="16384" width="15.85546875" style="120"/>
  </cols>
  <sheetData>
    <row r="1" spans="2:6" s="3" customFormat="1" ht="12" customHeight="1" x14ac:dyDescent="0.25">
      <c r="C1" s="116"/>
    </row>
    <row r="2" spans="2:6" s="3" customFormat="1" ht="12" customHeight="1" x14ac:dyDescent="0.25">
      <c r="C2" s="116"/>
    </row>
    <row r="3" spans="2:6" s="3" customFormat="1" ht="12" customHeight="1" x14ac:dyDescent="0.25">
      <c r="C3" s="116"/>
    </row>
    <row r="4" spans="2:6" s="3" customFormat="1" ht="15.75" customHeight="1" x14ac:dyDescent="0.25">
      <c r="C4" s="116"/>
    </row>
    <row r="5" spans="2:6" s="3" customFormat="1" ht="24" customHeight="1" x14ac:dyDescent="0.4">
      <c r="B5" s="254" t="s">
        <v>441</v>
      </c>
      <c r="C5" s="254"/>
      <c r="D5" s="254"/>
    </row>
    <row r="6" spans="2:6" s="3" customFormat="1" ht="6" customHeight="1" x14ac:dyDescent="0.25">
      <c r="C6" s="116"/>
    </row>
    <row r="7" spans="2:6" s="3" customFormat="1" ht="15.75" customHeight="1" x14ac:dyDescent="0.25">
      <c r="B7" s="117" t="s">
        <v>174</v>
      </c>
      <c r="C7" s="118"/>
      <c r="D7" s="119" t="s">
        <v>440</v>
      </c>
    </row>
    <row r="8" spans="2:6" ht="11.25" customHeight="1" x14ac:dyDescent="0.25"/>
    <row r="10" spans="2:6" x14ac:dyDescent="0.25">
      <c r="B10" s="145"/>
      <c r="C10" s="122"/>
      <c r="D10" s="123"/>
      <c r="E10" s="123"/>
      <c r="F10" s="123"/>
    </row>
    <row r="11" spans="2:6" x14ac:dyDescent="0.25">
      <c r="B11" s="125" t="s">
        <v>176</v>
      </c>
      <c r="C11" s="125"/>
      <c r="D11" s="125"/>
      <c r="E11" s="123"/>
      <c r="F11" s="123"/>
    </row>
    <row r="12" spans="2:6" x14ac:dyDescent="0.25">
      <c r="B12" s="124" t="s">
        <v>175</v>
      </c>
      <c r="C12" s="122"/>
      <c r="D12" s="127" t="s">
        <v>176</v>
      </c>
      <c r="E12" s="123"/>
      <c r="F12" s="123"/>
    </row>
    <row r="13" spans="2:6" x14ac:dyDescent="0.25">
      <c r="B13" s="124"/>
      <c r="C13" s="122"/>
      <c r="D13" s="123"/>
      <c r="E13" s="123"/>
      <c r="F13" s="123"/>
    </row>
    <row r="14" spans="2:6" x14ac:dyDescent="0.25">
      <c r="B14" s="125" t="s">
        <v>178</v>
      </c>
      <c r="C14" s="125"/>
      <c r="D14" s="123"/>
      <c r="E14" s="123"/>
      <c r="F14" s="123"/>
    </row>
    <row r="15" spans="2:6" x14ac:dyDescent="0.25">
      <c r="B15" s="124" t="s">
        <v>177</v>
      </c>
      <c r="C15" s="122"/>
      <c r="D15" s="127" t="s">
        <v>181</v>
      </c>
      <c r="E15" s="123"/>
      <c r="F15" s="123"/>
    </row>
    <row r="16" spans="2:6" x14ac:dyDescent="0.25">
      <c r="B16" s="124" t="s">
        <v>179</v>
      </c>
      <c r="C16" s="122"/>
      <c r="D16" s="127" t="s">
        <v>180</v>
      </c>
      <c r="E16" s="123"/>
      <c r="F16" s="123"/>
    </row>
    <row r="17" spans="2:6" x14ac:dyDescent="0.25">
      <c r="B17" s="124" t="s">
        <v>367</v>
      </c>
      <c r="C17" s="122"/>
      <c r="D17" s="127" t="s">
        <v>368</v>
      </c>
      <c r="E17" s="123"/>
      <c r="F17" s="123"/>
    </row>
    <row r="18" spans="2:6" x14ac:dyDescent="0.25">
      <c r="B18" s="124" t="s">
        <v>366</v>
      </c>
      <c r="C18" s="122"/>
      <c r="D18" s="127" t="s">
        <v>369</v>
      </c>
      <c r="E18" s="123"/>
      <c r="F18" s="123"/>
    </row>
    <row r="19" spans="2:6" x14ac:dyDescent="0.25">
      <c r="B19" s="124" t="s">
        <v>182</v>
      </c>
      <c r="C19" s="122"/>
      <c r="D19" s="127" t="s">
        <v>184</v>
      </c>
      <c r="E19" s="123"/>
      <c r="F19" s="123"/>
    </row>
    <row r="20" spans="2:6" x14ac:dyDescent="0.25">
      <c r="B20" s="124" t="s">
        <v>183</v>
      </c>
      <c r="C20" s="122"/>
      <c r="D20" s="127" t="s">
        <v>185</v>
      </c>
      <c r="E20" s="123"/>
      <c r="F20" s="123"/>
    </row>
    <row r="21" spans="2:6" x14ac:dyDescent="0.25">
      <c r="B21" s="124"/>
      <c r="C21" s="122"/>
      <c r="D21" s="123"/>
      <c r="E21" s="123"/>
      <c r="F21" s="123"/>
    </row>
    <row r="22" spans="2:6" x14ac:dyDescent="0.25">
      <c r="B22" s="124" t="s">
        <v>329</v>
      </c>
      <c r="C22" s="122"/>
      <c r="D22" s="127" t="s">
        <v>0</v>
      </c>
      <c r="E22" s="123"/>
      <c r="F22" s="123"/>
    </row>
    <row r="23" spans="2:6" x14ac:dyDescent="0.25">
      <c r="B23" s="124" t="s">
        <v>330</v>
      </c>
      <c r="C23" s="122"/>
      <c r="D23" s="127" t="s">
        <v>113</v>
      </c>
      <c r="E23" s="123"/>
      <c r="F23" s="123"/>
    </row>
    <row r="24" spans="2:6" x14ac:dyDescent="0.25">
      <c r="B24" s="124" t="s">
        <v>331</v>
      </c>
      <c r="C24" s="122"/>
      <c r="D24" s="127" t="s">
        <v>114</v>
      </c>
      <c r="E24" s="123"/>
      <c r="F24" s="123"/>
    </row>
    <row r="25" spans="2:6" x14ac:dyDescent="0.25">
      <c r="B25" s="124" t="s">
        <v>332</v>
      </c>
      <c r="C25" s="122"/>
      <c r="D25" s="127" t="s">
        <v>115</v>
      </c>
      <c r="E25" s="123"/>
      <c r="F25" s="123"/>
    </row>
    <row r="26" spans="2:6" x14ac:dyDescent="0.25">
      <c r="B26" s="124" t="s">
        <v>333</v>
      </c>
      <c r="C26" s="122"/>
      <c r="D26" s="127" t="s">
        <v>186</v>
      </c>
      <c r="E26" s="123"/>
      <c r="F26" s="123"/>
    </row>
    <row r="27" spans="2:6" x14ac:dyDescent="0.25">
      <c r="B27" s="124" t="s">
        <v>334</v>
      </c>
      <c r="C27" s="122"/>
      <c r="D27" s="127" t="s">
        <v>172</v>
      </c>
      <c r="E27" s="123"/>
      <c r="F27" s="123"/>
    </row>
    <row r="28" spans="2:6" x14ac:dyDescent="0.25">
      <c r="B28" s="124" t="s">
        <v>335</v>
      </c>
      <c r="C28" s="122"/>
      <c r="D28" s="127" t="s">
        <v>187</v>
      </c>
      <c r="E28" s="123"/>
      <c r="F28" s="123"/>
    </row>
    <row r="29" spans="2:6" x14ac:dyDescent="0.25">
      <c r="B29" s="124" t="s">
        <v>336</v>
      </c>
      <c r="C29" s="122"/>
      <c r="D29" s="127" t="s">
        <v>116</v>
      </c>
      <c r="E29" s="123"/>
      <c r="F29" s="123"/>
    </row>
    <row r="30" spans="2:6" x14ac:dyDescent="0.25">
      <c r="B30" s="124" t="s">
        <v>337</v>
      </c>
      <c r="C30" s="122"/>
      <c r="D30" s="127" t="s">
        <v>117</v>
      </c>
      <c r="E30" s="123"/>
      <c r="F30" s="123"/>
    </row>
    <row r="31" spans="2:6" x14ac:dyDescent="0.25">
      <c r="B31" s="124" t="s">
        <v>338</v>
      </c>
      <c r="C31" s="122"/>
      <c r="D31" s="127" t="s">
        <v>118</v>
      </c>
      <c r="E31" s="123"/>
      <c r="F31" s="123"/>
    </row>
    <row r="32" spans="2:6" x14ac:dyDescent="0.25">
      <c r="B32" s="124" t="s">
        <v>339</v>
      </c>
      <c r="C32" s="122"/>
      <c r="D32" s="127" t="s">
        <v>119</v>
      </c>
      <c r="E32" s="123"/>
      <c r="F32" s="123"/>
    </row>
    <row r="33" spans="2:6" x14ac:dyDescent="0.25">
      <c r="B33" s="124" t="s">
        <v>340</v>
      </c>
      <c r="C33" s="122"/>
      <c r="D33" s="127" t="s">
        <v>188</v>
      </c>
      <c r="E33" s="123"/>
      <c r="F33" s="123"/>
    </row>
    <row r="34" spans="2:6" x14ac:dyDescent="0.25">
      <c r="B34" s="124" t="s">
        <v>341</v>
      </c>
      <c r="C34" s="122"/>
      <c r="D34" s="127" t="s">
        <v>121</v>
      </c>
      <c r="E34" s="123"/>
      <c r="F34" s="123"/>
    </row>
    <row r="35" spans="2:6" x14ac:dyDescent="0.25">
      <c r="B35" s="124" t="s">
        <v>342</v>
      </c>
      <c r="C35" s="122"/>
      <c r="D35" s="127" t="s">
        <v>189</v>
      </c>
      <c r="E35" s="123"/>
      <c r="F35" s="123"/>
    </row>
    <row r="36" spans="2:6" x14ac:dyDescent="0.25">
      <c r="B36" s="124" t="s">
        <v>343</v>
      </c>
      <c r="C36" s="122"/>
      <c r="D36" s="127" t="s">
        <v>190</v>
      </c>
      <c r="E36" s="123"/>
      <c r="F36" s="123"/>
    </row>
    <row r="37" spans="2:6" x14ac:dyDescent="0.25">
      <c r="B37" s="124" t="s">
        <v>344</v>
      </c>
      <c r="C37" s="122"/>
      <c r="D37" s="127" t="s">
        <v>173</v>
      </c>
      <c r="E37" s="123"/>
      <c r="F37" s="123"/>
    </row>
    <row r="38" spans="2:6" x14ac:dyDescent="0.25">
      <c r="B38" s="124" t="s">
        <v>345</v>
      </c>
      <c r="C38" s="122"/>
      <c r="D38" s="127" t="s">
        <v>170</v>
      </c>
      <c r="E38" s="123"/>
      <c r="F38" s="123"/>
    </row>
    <row r="39" spans="2:6" x14ac:dyDescent="0.25">
      <c r="B39" s="124" t="s">
        <v>346</v>
      </c>
      <c r="C39" s="122"/>
      <c r="D39" s="127" t="s">
        <v>171</v>
      </c>
      <c r="E39" s="123"/>
      <c r="F39" s="123"/>
    </row>
    <row r="40" spans="2:6" x14ac:dyDescent="0.25">
      <c r="E40" s="121"/>
    </row>
    <row r="41" spans="2:6" x14ac:dyDescent="0.25">
      <c r="E41" s="121"/>
    </row>
    <row r="42" spans="2:6" x14ac:dyDescent="0.25">
      <c r="B42" s="145" t="s">
        <v>191</v>
      </c>
      <c r="C42" s="122"/>
      <c r="D42" s="123"/>
      <c r="E42" s="121"/>
    </row>
    <row r="43" spans="2:6" x14ac:dyDescent="0.25">
      <c r="B43" s="124" t="s">
        <v>206</v>
      </c>
      <c r="C43" s="122"/>
      <c r="D43" s="127" t="s">
        <v>140</v>
      </c>
      <c r="E43" s="121"/>
    </row>
    <row r="44" spans="2:6" x14ac:dyDescent="0.25">
      <c r="B44" s="124" t="s">
        <v>205</v>
      </c>
      <c r="C44" s="122"/>
      <c r="D44" s="127" t="s">
        <v>193</v>
      </c>
    </row>
    <row r="45" spans="2:6" x14ac:dyDescent="0.25">
      <c r="B45" s="123"/>
      <c r="C45" s="122"/>
      <c r="D45" s="123"/>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F48" sqref="F48"/>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55"/>
      <c r="D4" s="255"/>
    </row>
    <row r="5" spans="2:6" ht="15.75" x14ac:dyDescent="0.25">
      <c r="B5" s="43"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2" t="s">
        <v>372</v>
      </c>
      <c r="D9" s="62" t="s">
        <v>373</v>
      </c>
      <c r="E9" s="62" t="s">
        <v>374</v>
      </c>
      <c r="F9" s="62" t="s">
        <v>375</v>
      </c>
    </row>
    <row r="10" spans="2:6" x14ac:dyDescent="0.25">
      <c r="B10" s="10" t="s">
        <v>54</v>
      </c>
      <c r="C10" s="78">
        <v>149.4</v>
      </c>
      <c r="D10" s="78">
        <v>157.6</v>
      </c>
      <c r="E10" s="78">
        <v>146.69999999999999</v>
      </c>
      <c r="F10" s="78">
        <v>141.4</v>
      </c>
    </row>
    <row r="11" spans="2:6" x14ac:dyDescent="0.25">
      <c r="B11" s="10" t="s">
        <v>280</v>
      </c>
      <c r="C11" s="78">
        <v>133.5</v>
      </c>
      <c r="D11" s="78">
        <v>133.19999999999999</v>
      </c>
      <c r="E11" s="78">
        <v>133.6</v>
      </c>
      <c r="F11" s="78">
        <v>134.1</v>
      </c>
    </row>
    <row r="12" spans="2:6" x14ac:dyDescent="0.25">
      <c r="B12" s="13" t="s">
        <v>55</v>
      </c>
      <c r="C12" s="79">
        <v>133.5</v>
      </c>
      <c r="D12" s="79">
        <v>133.19999999999999</v>
      </c>
      <c r="E12" s="79">
        <v>133.6</v>
      </c>
      <c r="F12" s="79">
        <v>134.1</v>
      </c>
    </row>
    <row r="13" spans="2:6" x14ac:dyDescent="0.25">
      <c r="B13" s="14" t="s">
        <v>56</v>
      </c>
      <c r="C13" s="80">
        <v>0.126</v>
      </c>
      <c r="D13" s="80">
        <v>0.123</v>
      </c>
      <c r="E13" s="80">
        <v>0.128</v>
      </c>
      <c r="F13" s="80">
        <v>0.128</v>
      </c>
    </row>
    <row r="14" spans="2:6" x14ac:dyDescent="0.25">
      <c r="B14" s="10" t="s">
        <v>57</v>
      </c>
      <c r="C14" s="81">
        <v>0.126</v>
      </c>
      <c r="D14" s="81">
        <v>0.123</v>
      </c>
      <c r="E14" s="81">
        <v>0.128</v>
      </c>
      <c r="F14" s="81">
        <v>0.128</v>
      </c>
    </row>
    <row r="15" spans="2:6" x14ac:dyDescent="0.25">
      <c r="B15" s="10" t="s">
        <v>123</v>
      </c>
      <c r="C15" s="78">
        <v>132.6</v>
      </c>
      <c r="D15" s="78">
        <v>138.5</v>
      </c>
      <c r="E15" s="78">
        <v>155.4</v>
      </c>
      <c r="F15" s="78">
        <v>136.69999999999999</v>
      </c>
    </row>
    <row r="16" spans="2:6" x14ac:dyDescent="0.25">
      <c r="B16" s="10" t="s">
        <v>58</v>
      </c>
      <c r="C16" s="78">
        <v>0</v>
      </c>
      <c r="D16" s="78">
        <v>0</v>
      </c>
      <c r="E16" s="78">
        <v>0</v>
      </c>
      <c r="F16" s="78">
        <v>0</v>
      </c>
    </row>
    <row r="17" spans="2:6" x14ac:dyDescent="0.25">
      <c r="B17" s="152" t="s">
        <v>281</v>
      </c>
      <c r="C17" s="78">
        <v>6</v>
      </c>
      <c r="D17" s="78">
        <v>6</v>
      </c>
      <c r="E17" s="78">
        <v>6</v>
      </c>
      <c r="F17" s="78">
        <v>6</v>
      </c>
    </row>
    <row r="18" spans="2:6" x14ac:dyDescent="0.25">
      <c r="B18" s="15" t="s">
        <v>124</v>
      </c>
      <c r="C18" s="77">
        <v>17.3</v>
      </c>
      <c r="D18" s="77">
        <v>18.2</v>
      </c>
      <c r="E18" s="77">
        <v>18.3</v>
      </c>
      <c r="F18" s="77">
        <v>18.5</v>
      </c>
    </row>
    <row r="19" spans="2:6" x14ac:dyDescent="0.25">
      <c r="B19" s="16" t="s">
        <v>125</v>
      </c>
      <c r="C19" s="77">
        <v>-3.9E-2</v>
      </c>
      <c r="D19" s="77">
        <v>0</v>
      </c>
      <c r="E19" s="77">
        <v>0</v>
      </c>
      <c r="F19" s="77">
        <v>0</v>
      </c>
    </row>
    <row r="20" spans="2:6" x14ac:dyDescent="0.25">
      <c r="B20" s="10" t="s">
        <v>126</v>
      </c>
      <c r="C20" s="78">
        <v>2.8000000000000001E-2</v>
      </c>
      <c r="D20" s="78">
        <v>3.1E-2</v>
      </c>
      <c r="E20" s="78">
        <v>3.6999999999999998E-2</v>
      </c>
      <c r="F20" s="78">
        <v>4.2000000000000003E-2</v>
      </c>
    </row>
    <row r="21" spans="2:6" s="6" customFormat="1" ht="9.75" customHeight="1" x14ac:dyDescent="0.25">
      <c r="B21" s="4"/>
      <c r="C21" s="5"/>
      <c r="D21" s="5"/>
      <c r="E21" s="5"/>
      <c r="F21" s="5"/>
    </row>
    <row r="22" spans="2:6" s="6" customFormat="1" ht="15.75" x14ac:dyDescent="0.25">
      <c r="B22" s="76"/>
      <c r="C22" s="5"/>
      <c r="D22" s="5"/>
      <c r="E22" s="5"/>
      <c r="F22" s="5"/>
    </row>
    <row r="23" spans="2:6" x14ac:dyDescent="0.25">
      <c r="B23" s="20" t="s">
        <v>59</v>
      </c>
      <c r="C23" s="2"/>
      <c r="D23" s="2"/>
      <c r="E23" s="2"/>
      <c r="F23" s="2"/>
    </row>
    <row r="24" spans="2:6" x14ac:dyDescent="0.25">
      <c r="B24" s="17" t="s">
        <v>127</v>
      </c>
      <c r="C24" s="87">
        <f>SUM(C28:C30)</f>
        <v>133.67366111413</v>
      </c>
      <c r="D24" s="87">
        <v>133.58605950455001</v>
      </c>
      <c r="E24" s="87">
        <v>133.72672916161</v>
      </c>
      <c r="F24" s="87">
        <f>SUM(F28:F30)</f>
        <v>134.20772203141001</v>
      </c>
    </row>
    <row r="25" spans="2:6" x14ac:dyDescent="0.25">
      <c r="B25" s="20" t="s">
        <v>60</v>
      </c>
      <c r="C25" s="2"/>
      <c r="D25" s="2"/>
      <c r="E25" s="2"/>
      <c r="F25" s="2"/>
    </row>
    <row r="26" spans="2:6" ht="3" customHeight="1" x14ac:dyDescent="0.25">
      <c r="B26" s="19"/>
      <c r="C26" s="2"/>
      <c r="D26" s="2"/>
      <c r="E26" s="2"/>
      <c r="F26" s="2"/>
    </row>
    <row r="27" spans="2:6" x14ac:dyDescent="0.25">
      <c r="B27" s="13" t="s">
        <v>61</v>
      </c>
      <c r="C27" s="12"/>
      <c r="D27" s="12"/>
      <c r="E27" s="12"/>
      <c r="F27" s="12"/>
    </row>
    <row r="28" spans="2:6" x14ac:dyDescent="0.25">
      <c r="B28" s="18" t="s">
        <v>103</v>
      </c>
      <c r="C28" s="21">
        <v>8.7658565219999998E-2</v>
      </c>
      <c r="D28" s="21">
        <v>9.4401594739999997E-2</v>
      </c>
      <c r="E28" s="21">
        <v>8.4696141109999998E-2</v>
      </c>
      <c r="F28" s="21">
        <v>8.5425490670000007E-2</v>
      </c>
    </row>
    <row r="29" spans="2:6" x14ac:dyDescent="0.25">
      <c r="B29" s="18" t="s">
        <v>104</v>
      </c>
      <c r="C29" s="21">
        <v>0.38962243816999997</v>
      </c>
      <c r="D29" s="21">
        <v>0.37941183825000002</v>
      </c>
      <c r="E29" s="21">
        <v>0.47398767978</v>
      </c>
      <c r="F29" s="21">
        <v>0.49121776845999998</v>
      </c>
    </row>
    <row r="30" spans="2:6" x14ac:dyDescent="0.25">
      <c r="B30" s="18" t="s">
        <v>105</v>
      </c>
      <c r="C30" s="21">
        <v>133.19638011073999</v>
      </c>
      <c r="D30" s="21">
        <v>133.11224607156001</v>
      </c>
      <c r="E30" s="21">
        <v>133.16804534072</v>
      </c>
      <c r="F30" s="21">
        <v>133.63107877228001</v>
      </c>
    </row>
    <row r="31" spans="2:6" x14ac:dyDescent="0.25">
      <c r="B31" s="13" t="s">
        <v>62</v>
      </c>
      <c r="C31" s="22"/>
      <c r="D31" s="22"/>
      <c r="E31" s="22"/>
      <c r="F31" s="22"/>
    </row>
    <row r="32" spans="2:6" x14ac:dyDescent="0.25">
      <c r="B32" s="18" t="s">
        <v>106</v>
      </c>
      <c r="C32" s="21">
        <v>114.21807333123</v>
      </c>
      <c r="D32" s="21">
        <v>111.7933805</v>
      </c>
      <c r="E32" s="21">
        <v>101.05724744353</v>
      </c>
      <c r="F32" s="21">
        <v>101.01903520732</v>
      </c>
    </row>
    <row r="33" spans="2:9" x14ac:dyDescent="0.25">
      <c r="B33" s="18" t="s">
        <v>107</v>
      </c>
      <c r="C33" s="21">
        <v>19.4555877829</v>
      </c>
      <c r="D33" s="21">
        <v>21.792678970000001</v>
      </c>
      <c r="E33" s="21">
        <v>32.66948171808</v>
      </c>
      <c r="F33" s="21">
        <v>33.188686824100003</v>
      </c>
    </row>
    <row r="34" spans="2:9" x14ac:dyDescent="0.25">
      <c r="B34" s="18" t="s">
        <v>108</v>
      </c>
      <c r="C34" s="23">
        <v>0</v>
      </c>
      <c r="D34" s="23">
        <v>0</v>
      </c>
      <c r="E34" s="23">
        <v>0</v>
      </c>
      <c r="F34" s="23">
        <v>0</v>
      </c>
    </row>
    <row r="35" spans="2:9" x14ac:dyDescent="0.25">
      <c r="B35" s="18" t="s">
        <v>109</v>
      </c>
      <c r="C35" s="23">
        <v>0</v>
      </c>
      <c r="D35" s="23">
        <v>0</v>
      </c>
      <c r="E35" s="23">
        <v>0</v>
      </c>
      <c r="F35" s="23">
        <v>0</v>
      </c>
    </row>
    <row r="36" spans="2:9" x14ac:dyDescent="0.25">
      <c r="B36" s="13" t="s">
        <v>351</v>
      </c>
      <c r="C36" s="22"/>
      <c r="D36" s="22"/>
      <c r="E36" s="22"/>
      <c r="F36" s="22"/>
    </row>
    <row r="37" spans="2:9" ht="30" x14ac:dyDescent="0.25">
      <c r="B37" s="18" t="s">
        <v>128</v>
      </c>
      <c r="C37" s="21">
        <v>23.617383503380001</v>
      </c>
      <c r="D37" s="21">
        <v>23.694847581440001</v>
      </c>
      <c r="E37" s="21">
        <v>24.096012290099999</v>
      </c>
      <c r="F37" s="21">
        <v>24.214082495540001</v>
      </c>
    </row>
    <row r="38" spans="2:9" ht="30" x14ac:dyDescent="0.25">
      <c r="B38" s="18" t="s">
        <v>110</v>
      </c>
      <c r="C38" s="21">
        <v>109.44673839793001</v>
      </c>
      <c r="D38" s="21">
        <v>109.25891972757999</v>
      </c>
      <c r="E38" s="21">
        <v>108.97252092028</v>
      </c>
      <c r="F38" s="21">
        <v>109.30132742947001</v>
      </c>
      <c r="I38" s="219"/>
    </row>
    <row r="39" spans="2:9" x14ac:dyDescent="0.25">
      <c r="B39" s="18" t="s">
        <v>111</v>
      </c>
      <c r="C39" s="21">
        <v>0.60953921282000001</v>
      </c>
      <c r="D39" s="21">
        <v>0.63229219553000005</v>
      </c>
      <c r="E39" s="21">
        <v>0.65819595122999996</v>
      </c>
      <c r="F39" s="21">
        <v>0.69231210639999996</v>
      </c>
    </row>
    <row r="40" spans="2:9" x14ac:dyDescent="0.25">
      <c r="B40" s="13" t="s">
        <v>352</v>
      </c>
      <c r="C40" s="153">
        <f>SUM(C37:C39)</f>
        <v>133.67366111413003</v>
      </c>
      <c r="D40" s="153">
        <f t="shared" ref="D40:E40" si="0">SUM(D37:D39)</f>
        <v>133.58605950455001</v>
      </c>
      <c r="E40" s="153">
        <f t="shared" si="0"/>
        <v>133.72672916161</v>
      </c>
      <c r="F40" s="153">
        <f>SUM(F37:F39)</f>
        <v>134.20772203141001</v>
      </c>
    </row>
    <row r="41" spans="2:9" x14ac:dyDescent="0.25">
      <c r="B41" s="10" t="s">
        <v>129</v>
      </c>
      <c r="C41" s="154">
        <v>2.13054323832</v>
      </c>
      <c r="D41" s="154">
        <v>1.7489464671799999</v>
      </c>
      <c r="E41" s="154">
        <v>1.7745960334399999</v>
      </c>
      <c r="F41" s="154">
        <v>1.71491352437</v>
      </c>
    </row>
    <row r="42" spans="2:9" ht="30" x14ac:dyDescent="0.25">
      <c r="B42" s="12" t="s">
        <v>282</v>
      </c>
      <c r="C42" s="155">
        <v>0.6</v>
      </c>
      <c r="D42" s="155">
        <v>0.5</v>
      </c>
      <c r="E42" s="155">
        <v>0.4</v>
      </c>
      <c r="F42" s="155">
        <v>0.4</v>
      </c>
    </row>
    <row r="46" spans="2:9" x14ac:dyDescent="0.25">
      <c r="F46" s="126"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4"/>
  <sheetViews>
    <sheetView zoomScale="85" zoomScaleNormal="85" workbookViewId="0">
      <selection activeCell="B65" sqref="B65"/>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10.7109375" style="3" bestFit="1" customWidth="1"/>
    <col min="12" max="12" width="8.85546875" style="3" customWidth="1"/>
    <col min="13" max="16384" width="9.140625" style="3"/>
  </cols>
  <sheetData>
    <row r="3" spans="2:10" ht="12" customHeight="1" x14ac:dyDescent="0.25"/>
    <row r="4" spans="2:10" ht="18" x14ac:dyDescent="0.25">
      <c r="B4" s="259" t="s">
        <v>415</v>
      </c>
      <c r="C4" s="260"/>
      <c r="D4" s="260"/>
      <c r="E4" s="260"/>
      <c r="F4" s="7"/>
      <c r="G4" s="7"/>
      <c r="H4" s="7"/>
      <c r="I4" s="7"/>
    </row>
    <row r="5" spans="2:10" ht="4.5" customHeight="1" x14ac:dyDescent="0.25">
      <c r="B5" s="262"/>
      <c r="C5" s="262"/>
      <c r="D5" s="262"/>
      <c r="E5" s="262"/>
      <c r="F5" s="262"/>
      <c r="G5" s="262"/>
      <c r="H5" s="262"/>
      <c r="I5" s="262"/>
    </row>
    <row r="6" spans="2:10" ht="5.25" customHeight="1" x14ac:dyDescent="0.25">
      <c r="B6" s="24"/>
      <c r="C6" s="24"/>
      <c r="D6" s="24"/>
      <c r="E6" s="24"/>
      <c r="F6" s="24"/>
      <c r="G6" s="24"/>
      <c r="H6" s="24"/>
      <c r="I6" s="24"/>
    </row>
    <row r="7" spans="2:10" x14ac:dyDescent="0.25">
      <c r="B7" s="29" t="s">
        <v>64</v>
      </c>
      <c r="C7" s="28"/>
      <c r="D7" s="28"/>
      <c r="E7" s="28"/>
      <c r="F7" s="28"/>
      <c r="G7" s="62" t="s">
        <v>372</v>
      </c>
      <c r="H7" s="62" t="s">
        <v>373</v>
      </c>
      <c r="I7" s="62" t="s">
        <v>374</v>
      </c>
      <c r="J7" s="62" t="s">
        <v>375</v>
      </c>
    </row>
    <row r="8" spans="2:10" x14ac:dyDescent="0.25">
      <c r="B8" s="26" t="s">
        <v>131</v>
      </c>
      <c r="C8" s="6"/>
      <c r="D8" s="6"/>
      <c r="E8" s="6"/>
      <c r="F8" s="6"/>
      <c r="G8" s="78">
        <v>18.3</v>
      </c>
      <c r="H8" s="78">
        <v>19.8</v>
      </c>
      <c r="I8" s="78">
        <v>21.4</v>
      </c>
      <c r="J8" s="78">
        <v>22.4</v>
      </c>
    </row>
    <row r="9" spans="2:10" x14ac:dyDescent="0.25">
      <c r="B9" s="26" t="s">
        <v>283</v>
      </c>
      <c r="C9" s="6"/>
      <c r="D9" s="6"/>
      <c r="E9" s="6"/>
      <c r="F9" s="6"/>
      <c r="G9" s="83">
        <v>0.3</v>
      </c>
      <c r="H9" s="83">
        <v>0.4</v>
      </c>
      <c r="I9" s="83">
        <v>0.3</v>
      </c>
      <c r="J9" s="83">
        <v>0.2</v>
      </c>
    </row>
    <row r="10" spans="2:10" x14ac:dyDescent="0.25">
      <c r="B10" s="26" t="s">
        <v>324</v>
      </c>
      <c r="C10" s="6"/>
      <c r="D10" s="6"/>
      <c r="E10" s="6"/>
      <c r="F10" s="6"/>
      <c r="G10" s="83">
        <v>1.3</v>
      </c>
      <c r="H10" s="83">
        <v>1.8</v>
      </c>
      <c r="I10" s="83">
        <v>1.5</v>
      </c>
      <c r="J10" s="83">
        <v>1.2</v>
      </c>
    </row>
    <row r="11" spans="2:10" x14ac:dyDescent="0.25">
      <c r="B11" s="26" t="s">
        <v>284</v>
      </c>
      <c r="C11" s="26" t="s">
        <v>414</v>
      </c>
      <c r="D11" s="26"/>
      <c r="E11" s="26"/>
      <c r="F11" s="26"/>
      <c r="G11" s="85">
        <v>7.8700000000000006E-2</v>
      </c>
      <c r="H11" s="85">
        <v>0.10299999999999999</v>
      </c>
      <c r="I11" s="85">
        <v>7.4999999999999997E-2</v>
      </c>
      <c r="J11" s="85">
        <v>5.8999999999999997E-2</v>
      </c>
    </row>
    <row r="12" spans="2:10" x14ac:dyDescent="0.25">
      <c r="B12" s="30"/>
      <c r="C12" s="31" t="s">
        <v>413</v>
      </c>
      <c r="D12" s="31"/>
      <c r="E12" s="31"/>
      <c r="F12" s="31"/>
      <c r="G12" s="84">
        <v>0.08</v>
      </c>
      <c r="H12" s="84">
        <v>0.08</v>
      </c>
      <c r="I12" s="84">
        <v>0.08</v>
      </c>
      <c r="J12" s="84">
        <v>0.08</v>
      </c>
    </row>
    <row r="13" spans="2:10" x14ac:dyDescent="0.25">
      <c r="B13" s="26" t="s">
        <v>66</v>
      </c>
      <c r="C13" s="6"/>
      <c r="D13" s="6"/>
      <c r="E13" s="6"/>
      <c r="F13" s="6"/>
      <c r="G13" s="82">
        <v>17.5</v>
      </c>
      <c r="H13" s="82">
        <v>17.5</v>
      </c>
      <c r="I13" s="82">
        <v>20.3</v>
      </c>
      <c r="J13" s="82">
        <v>20.399999999999999</v>
      </c>
    </row>
    <row r="14" spans="2:10" x14ac:dyDescent="0.25">
      <c r="B14" s="6"/>
      <c r="C14" s="26" t="s">
        <v>67</v>
      </c>
      <c r="D14" s="26"/>
      <c r="E14" s="26"/>
      <c r="F14" s="26"/>
      <c r="G14" s="34">
        <v>0</v>
      </c>
      <c r="H14" s="34">
        <v>0</v>
      </c>
      <c r="I14" s="34">
        <v>0</v>
      </c>
      <c r="J14" s="34">
        <v>0</v>
      </c>
    </row>
    <row r="15" spans="2:10" x14ac:dyDescent="0.25">
      <c r="B15" s="26" t="s">
        <v>166</v>
      </c>
      <c r="C15" s="6"/>
      <c r="D15" s="6"/>
      <c r="E15" s="6"/>
      <c r="F15" s="6"/>
      <c r="G15" s="34">
        <v>0</v>
      </c>
      <c r="H15" s="34">
        <v>0</v>
      </c>
      <c r="I15" s="34">
        <v>0</v>
      </c>
      <c r="J15" s="34">
        <v>0</v>
      </c>
    </row>
    <row r="16" spans="2:10" x14ac:dyDescent="0.25">
      <c r="B16" s="26" t="s">
        <v>348</v>
      </c>
      <c r="C16" s="6"/>
      <c r="D16" s="6"/>
      <c r="E16" s="6"/>
      <c r="F16" s="6"/>
      <c r="G16" s="34">
        <v>0</v>
      </c>
      <c r="H16" s="34">
        <v>0</v>
      </c>
      <c r="I16" s="34">
        <v>0</v>
      </c>
      <c r="J16" s="34">
        <v>0</v>
      </c>
    </row>
    <row r="17" spans="1:10" x14ac:dyDescent="0.25">
      <c r="B17" s="26" t="s">
        <v>68</v>
      </c>
      <c r="C17" s="6"/>
      <c r="D17" s="6"/>
      <c r="E17" s="6"/>
      <c r="F17" s="6"/>
      <c r="G17" s="34">
        <v>0</v>
      </c>
      <c r="H17" s="34">
        <v>0</v>
      </c>
      <c r="I17" s="34">
        <v>0</v>
      </c>
      <c r="J17" s="34">
        <v>0</v>
      </c>
    </row>
    <row r="18" spans="1:10" x14ac:dyDescent="0.25">
      <c r="A18" s="159"/>
      <c r="B18" s="156" t="s">
        <v>133</v>
      </c>
      <c r="C18" s="106"/>
      <c r="D18" s="106"/>
      <c r="E18" s="106"/>
      <c r="F18" s="106"/>
      <c r="G18" s="158">
        <v>0.23699999999999999</v>
      </c>
      <c r="H18" s="158">
        <v>0.48799999999999999</v>
      </c>
      <c r="I18" s="158">
        <v>0.48799999999999999</v>
      </c>
      <c r="J18" s="158">
        <v>0.48799999999999999</v>
      </c>
    </row>
    <row r="19" spans="1:10" x14ac:dyDescent="0.25">
      <c r="B19" s="156" t="s">
        <v>349</v>
      </c>
      <c r="C19" s="106"/>
      <c r="D19" s="106"/>
      <c r="E19" s="106"/>
      <c r="F19" s="106"/>
      <c r="G19" s="158">
        <v>0.79500000000000004</v>
      </c>
      <c r="H19" s="158">
        <v>0.622</v>
      </c>
      <c r="I19" s="158">
        <v>0.80100000000000005</v>
      </c>
      <c r="J19" s="158">
        <v>0.80100000000000005</v>
      </c>
    </row>
    <row r="20" spans="1:10" x14ac:dyDescent="0.25">
      <c r="A20" s="159"/>
      <c r="B20" s="156" t="s">
        <v>350</v>
      </c>
      <c r="C20" s="106"/>
      <c r="D20" s="106"/>
      <c r="E20" s="106"/>
      <c r="F20" s="106"/>
      <c r="G20" s="158">
        <v>1.3</v>
      </c>
      <c r="H20" s="158">
        <v>1.8</v>
      </c>
      <c r="I20" s="158">
        <v>1.5</v>
      </c>
      <c r="J20" s="158">
        <v>1.2</v>
      </c>
    </row>
    <row r="21" spans="1:10" x14ac:dyDescent="0.25">
      <c r="B21" s="194"/>
      <c r="C21" s="106"/>
      <c r="D21" s="106"/>
      <c r="E21" s="106"/>
      <c r="F21" s="106"/>
      <c r="G21" s="196"/>
      <c r="H21" s="196"/>
      <c r="I21" s="196"/>
      <c r="J21" s="196"/>
    </row>
    <row r="22" spans="1:10" x14ac:dyDescent="0.25">
      <c r="B22" s="195" t="s">
        <v>442</v>
      </c>
      <c r="C22" s="107"/>
      <c r="D22" s="107"/>
      <c r="E22" s="107"/>
      <c r="F22" s="107"/>
      <c r="G22" s="197">
        <v>6.5000000000000002E-2</v>
      </c>
      <c r="H22" s="197">
        <v>6.0999999999999999E-2</v>
      </c>
      <c r="I22" s="197">
        <v>7.0999999999999994E-2</v>
      </c>
      <c r="J22" s="197">
        <v>7.8E-2</v>
      </c>
    </row>
    <row r="23" spans="1:10" x14ac:dyDescent="0.25">
      <c r="B23" s="188"/>
      <c r="C23" s="185"/>
      <c r="D23" s="106"/>
      <c r="E23" s="106"/>
      <c r="F23" s="106"/>
      <c r="G23" s="186"/>
      <c r="H23" s="187"/>
      <c r="I23" s="187"/>
      <c r="J23" s="187"/>
    </row>
    <row r="24" spans="1:10" ht="21" customHeight="1" x14ac:dyDescent="0.25"/>
    <row r="25" spans="1:10" ht="18" x14ac:dyDescent="0.25">
      <c r="B25" s="259" t="s">
        <v>416</v>
      </c>
      <c r="C25" s="260"/>
      <c r="D25" s="260"/>
      <c r="E25" s="260"/>
      <c r="F25" s="217"/>
      <c r="G25" s="7"/>
      <c r="H25" s="7"/>
      <c r="I25" s="7"/>
      <c r="J25" s="7"/>
    </row>
    <row r="26" spans="1:10" ht="5.25" customHeight="1" x14ac:dyDescent="0.25">
      <c r="B26" s="24"/>
      <c r="C26" s="24"/>
      <c r="D26" s="24"/>
      <c r="E26" s="24"/>
      <c r="F26" s="218"/>
      <c r="G26" s="151"/>
      <c r="H26" s="151"/>
      <c r="I26" s="24"/>
      <c r="J26" s="24"/>
    </row>
    <row r="27" spans="1:10" x14ac:dyDescent="0.25">
      <c r="B27" s="29" t="s">
        <v>64</v>
      </c>
      <c r="C27" s="28"/>
      <c r="D27" s="28"/>
      <c r="E27" s="28"/>
      <c r="F27" s="28"/>
      <c r="G27" s="62" t="s">
        <v>372</v>
      </c>
      <c r="H27" s="62" t="s">
        <v>373</v>
      </c>
      <c r="I27" s="62" t="s">
        <v>374</v>
      </c>
      <c r="J27" s="62" t="s">
        <v>375</v>
      </c>
    </row>
    <row r="28" spans="1:10" x14ac:dyDescent="0.25">
      <c r="B28" s="26" t="s">
        <v>66</v>
      </c>
      <c r="C28" s="6"/>
      <c r="D28" s="6"/>
      <c r="E28" s="6"/>
      <c r="F28" s="6"/>
      <c r="G28" s="86">
        <v>17.472750836229999</v>
      </c>
      <c r="H28" s="86">
        <v>17.5</v>
      </c>
      <c r="I28" s="86">
        <v>20.34973712056</v>
      </c>
      <c r="J28" s="86">
        <v>20.43189053103</v>
      </c>
    </row>
    <row r="29" spans="1:10" x14ac:dyDescent="0.25">
      <c r="B29" s="26" t="s">
        <v>134</v>
      </c>
      <c r="C29" s="6"/>
      <c r="D29" s="6"/>
      <c r="E29" s="6"/>
      <c r="F29" s="6"/>
      <c r="G29" s="213">
        <v>16.899999999999999</v>
      </c>
      <c r="H29" s="86">
        <v>17.899999999999999</v>
      </c>
      <c r="I29" s="86">
        <v>19.899999999999999</v>
      </c>
      <c r="J29" s="86">
        <v>21.1</v>
      </c>
    </row>
    <row r="30" spans="1:10" x14ac:dyDescent="0.25">
      <c r="B30" s="26" t="s">
        <v>376</v>
      </c>
      <c r="C30" s="26" t="s">
        <v>70</v>
      </c>
      <c r="D30" s="26"/>
      <c r="E30" s="26"/>
      <c r="F30" s="26"/>
      <c r="G30" s="86">
        <v>1.7549999799999999E-3</v>
      </c>
      <c r="H30" s="238">
        <v>0</v>
      </c>
      <c r="I30" s="238">
        <v>1.5607439999999998E-5</v>
      </c>
      <c r="J30" s="238">
        <v>0</v>
      </c>
    </row>
    <row r="31" spans="1:10" x14ac:dyDescent="0.25">
      <c r="B31" s="6"/>
      <c r="C31" s="26" t="s">
        <v>165</v>
      </c>
      <c r="D31" s="26"/>
      <c r="E31" s="26"/>
      <c r="F31" s="26"/>
      <c r="G31" s="86">
        <v>1.4043216880000001E-2</v>
      </c>
      <c r="H31" s="238">
        <v>1.540410515E-2</v>
      </c>
      <c r="I31" s="238">
        <v>4.3113787610000003E-2</v>
      </c>
      <c r="J31" s="86">
        <v>4.3147956379999998E-2</v>
      </c>
    </row>
    <row r="32" spans="1:10" x14ac:dyDescent="0.25">
      <c r="B32" s="6"/>
      <c r="C32" s="27" t="s">
        <v>164</v>
      </c>
      <c r="D32" s="27"/>
      <c r="E32" s="27"/>
      <c r="F32" s="27"/>
      <c r="G32" s="179">
        <v>0</v>
      </c>
      <c r="H32" s="179">
        <v>0</v>
      </c>
      <c r="I32" s="179">
        <v>2.0984402950000001E-2</v>
      </c>
      <c r="J32" s="238">
        <v>0</v>
      </c>
    </row>
    <row r="33" spans="2:10" x14ac:dyDescent="0.25">
      <c r="B33" s="6"/>
      <c r="C33" s="27" t="s">
        <v>273</v>
      </c>
      <c r="D33" s="27"/>
      <c r="E33" s="27"/>
      <c r="F33" s="27"/>
      <c r="G33" s="86">
        <v>0.14939979386999999</v>
      </c>
      <c r="H33" s="179">
        <v>0.15064205056999999</v>
      </c>
      <c r="I33" s="179">
        <v>5.0296758300000001E-3</v>
      </c>
      <c r="J33" s="179">
        <v>2.2642246250000001E-2</v>
      </c>
    </row>
    <row r="34" spans="2:10" x14ac:dyDescent="0.25">
      <c r="B34" s="6"/>
      <c r="C34" s="27" t="s">
        <v>274</v>
      </c>
      <c r="D34" s="27"/>
      <c r="E34" s="27"/>
      <c r="F34" s="27"/>
      <c r="G34" s="213">
        <v>10.99098488502</v>
      </c>
      <c r="H34" s="179">
        <v>10.958230152300001</v>
      </c>
      <c r="I34" s="179">
        <v>0.21152538298000001</v>
      </c>
      <c r="J34" s="179">
        <v>0.21463222736000001</v>
      </c>
    </row>
    <row r="35" spans="2:10" x14ac:dyDescent="0.25">
      <c r="B35" s="6"/>
      <c r="C35" s="27" t="s">
        <v>275</v>
      </c>
      <c r="D35" s="27"/>
      <c r="E35" s="27"/>
      <c r="F35" s="27"/>
      <c r="G35" s="86">
        <v>5.479572177E-2</v>
      </c>
      <c r="H35" s="179">
        <v>7.3909489810000006E-2</v>
      </c>
      <c r="I35" s="179">
        <v>11.494564114899999</v>
      </c>
      <c r="J35" s="179">
        <v>11.565024063619999</v>
      </c>
    </row>
    <row r="36" spans="2:10" x14ac:dyDescent="0.25">
      <c r="B36" s="6"/>
      <c r="C36" s="27" t="s">
        <v>276</v>
      </c>
      <c r="D36" s="27"/>
      <c r="E36" s="27"/>
      <c r="F36" s="27"/>
      <c r="G36" s="86">
        <v>6.4148830889999994E-2</v>
      </c>
      <c r="H36" s="179">
        <v>6.4148830889999994E-2</v>
      </c>
      <c r="I36" s="179">
        <v>0.14551770072</v>
      </c>
      <c r="J36" s="179">
        <v>7.064728126E-2</v>
      </c>
    </row>
    <row r="37" spans="2:10" x14ac:dyDescent="0.25">
      <c r="B37" s="6"/>
      <c r="C37" s="26" t="s">
        <v>71</v>
      </c>
      <c r="D37" s="26"/>
      <c r="E37" s="26"/>
      <c r="F37" s="26"/>
      <c r="G37" s="86">
        <v>0.24236425960999999</v>
      </c>
      <c r="H37" s="33">
        <v>5.9098559270000003E-2</v>
      </c>
      <c r="I37" s="33">
        <v>7.0247069549999999E-2</v>
      </c>
      <c r="J37" s="33">
        <v>0.14513355033</v>
      </c>
    </row>
    <row r="38" spans="2:10" x14ac:dyDescent="0.25">
      <c r="B38" s="6"/>
      <c r="C38" s="26" t="s">
        <v>72</v>
      </c>
      <c r="D38" s="26"/>
      <c r="E38" s="26"/>
      <c r="F38" s="26"/>
      <c r="G38" s="86">
        <v>1.86989568389</v>
      </c>
      <c r="H38" s="33">
        <v>1.63884766868</v>
      </c>
      <c r="I38" s="33">
        <v>2.18728259884</v>
      </c>
      <c r="J38" s="33">
        <v>2.19251187322</v>
      </c>
    </row>
    <row r="39" spans="2:10" x14ac:dyDescent="0.25">
      <c r="B39" s="6"/>
      <c r="C39" s="26" t="s">
        <v>73</v>
      </c>
      <c r="D39" s="26"/>
      <c r="E39" s="26"/>
      <c r="F39" s="26"/>
      <c r="G39" s="86">
        <v>4.0853634443200004</v>
      </c>
      <c r="H39" s="33">
        <v>4.5126761859100002</v>
      </c>
      <c r="I39" s="33">
        <v>6.1714567797399997</v>
      </c>
      <c r="J39" s="33">
        <v>6.1781513326099997</v>
      </c>
    </row>
    <row r="40" spans="2:10" x14ac:dyDescent="0.25">
      <c r="B40" s="26" t="s">
        <v>74</v>
      </c>
      <c r="C40" s="26" t="s">
        <v>248</v>
      </c>
      <c r="D40" s="26"/>
      <c r="E40" s="26"/>
      <c r="F40" s="26"/>
      <c r="G40" s="239">
        <v>0</v>
      </c>
      <c r="H40" s="239">
        <v>0</v>
      </c>
      <c r="I40" s="239">
        <v>0</v>
      </c>
      <c r="J40" s="239">
        <v>0</v>
      </c>
    </row>
    <row r="41" spans="2:10" x14ac:dyDescent="0.25">
      <c r="B41" s="6"/>
      <c r="C41" s="160" t="s">
        <v>249</v>
      </c>
      <c r="D41" s="26"/>
      <c r="E41" s="26"/>
      <c r="F41" s="26"/>
      <c r="G41" s="239" t="s">
        <v>422</v>
      </c>
      <c r="H41" s="239" t="s">
        <v>422</v>
      </c>
      <c r="I41" s="180" t="s">
        <v>422</v>
      </c>
      <c r="J41" s="180" t="s">
        <v>422</v>
      </c>
    </row>
    <row r="42" spans="2:10" x14ac:dyDescent="0.25">
      <c r="B42" s="6"/>
      <c r="C42" s="26" t="s">
        <v>75</v>
      </c>
      <c r="D42" s="26"/>
      <c r="E42" s="26"/>
      <c r="F42" s="26"/>
      <c r="G42" s="239" t="s">
        <v>423</v>
      </c>
      <c r="H42" s="180" t="s">
        <v>423</v>
      </c>
      <c r="I42" s="239" t="s">
        <v>424</v>
      </c>
      <c r="J42" s="239" t="s">
        <v>424</v>
      </c>
    </row>
    <row r="43" spans="2:10" x14ac:dyDescent="0.25">
      <c r="B43" s="26" t="s">
        <v>76</v>
      </c>
      <c r="C43" s="26" t="s">
        <v>135</v>
      </c>
      <c r="D43" s="26"/>
      <c r="E43" s="26"/>
      <c r="F43" s="26"/>
      <c r="G43" s="181" t="s">
        <v>418</v>
      </c>
      <c r="H43" s="181" t="s">
        <v>425</v>
      </c>
      <c r="I43" s="181" t="s">
        <v>426</v>
      </c>
      <c r="J43" s="181" t="s">
        <v>427</v>
      </c>
    </row>
    <row r="44" spans="2:10" x14ac:dyDescent="0.25">
      <c r="B44" s="6"/>
      <c r="C44" s="26" t="s">
        <v>136</v>
      </c>
      <c r="D44" s="26"/>
      <c r="E44" s="26"/>
      <c r="F44" s="26"/>
      <c r="G44" s="181" t="s">
        <v>419</v>
      </c>
      <c r="H44" s="181" t="s">
        <v>428</v>
      </c>
      <c r="I44" s="181" t="s">
        <v>429</v>
      </c>
      <c r="J44" s="181" t="s">
        <v>430</v>
      </c>
    </row>
    <row r="45" spans="2:10" x14ac:dyDescent="0.25">
      <c r="B45" s="6"/>
      <c r="C45" s="26" t="s">
        <v>77</v>
      </c>
      <c r="D45" s="26"/>
      <c r="E45" s="26"/>
      <c r="F45" s="26"/>
      <c r="G45" s="181" t="s">
        <v>431</v>
      </c>
      <c r="H45" s="181" t="s">
        <v>431</v>
      </c>
      <c r="I45" s="181" t="s">
        <v>432</v>
      </c>
      <c r="J45" s="181" t="s">
        <v>432</v>
      </c>
    </row>
    <row r="46" spans="2:10" x14ac:dyDescent="0.25">
      <c r="B46" s="26" t="s">
        <v>78</v>
      </c>
      <c r="C46" s="26" t="s">
        <v>79</v>
      </c>
      <c r="D46" s="26"/>
      <c r="E46" s="26"/>
      <c r="F46" s="26"/>
      <c r="G46" s="180" t="s">
        <v>420</v>
      </c>
      <c r="H46" s="180" t="s">
        <v>433</v>
      </c>
      <c r="I46" s="180" t="s">
        <v>434</v>
      </c>
      <c r="J46" s="180" t="s">
        <v>435</v>
      </c>
    </row>
    <row r="47" spans="2:10" x14ac:dyDescent="0.25">
      <c r="B47" s="6"/>
      <c r="C47" s="26" t="s">
        <v>80</v>
      </c>
      <c r="D47" s="26"/>
      <c r="E47" s="26"/>
      <c r="F47" s="26"/>
      <c r="G47" s="180" t="s">
        <v>421</v>
      </c>
      <c r="H47" s="180" t="s">
        <v>436</v>
      </c>
      <c r="I47" s="180" t="s">
        <v>437</v>
      </c>
      <c r="J47" s="180" t="s">
        <v>438</v>
      </c>
    </row>
    <row r="48" spans="2:10" x14ac:dyDescent="0.25">
      <c r="B48" s="6"/>
      <c r="C48" s="26" t="s">
        <v>81</v>
      </c>
      <c r="D48" s="26"/>
      <c r="E48" s="26"/>
      <c r="F48" s="26"/>
      <c r="G48" s="34">
        <v>0</v>
      </c>
      <c r="H48" s="34">
        <v>0</v>
      </c>
      <c r="I48" s="34">
        <v>0</v>
      </c>
      <c r="J48" s="34">
        <v>0</v>
      </c>
    </row>
    <row r="49" spans="2:11" x14ac:dyDescent="0.25">
      <c r="B49" s="6"/>
      <c r="C49" s="26" t="s">
        <v>82</v>
      </c>
      <c r="D49" s="26"/>
      <c r="E49" s="26"/>
      <c r="F49" s="26"/>
      <c r="G49" s="34">
        <v>0</v>
      </c>
      <c r="H49" s="34">
        <v>0</v>
      </c>
      <c r="I49" s="34">
        <v>0</v>
      </c>
      <c r="J49" s="34">
        <v>0</v>
      </c>
    </row>
    <row r="50" spans="2:11" x14ac:dyDescent="0.25">
      <c r="B50" s="6"/>
      <c r="C50" s="26" t="s">
        <v>83</v>
      </c>
      <c r="D50" s="26"/>
      <c r="E50" s="26"/>
      <c r="F50" s="26"/>
      <c r="G50" s="34">
        <v>0</v>
      </c>
      <c r="H50" s="34">
        <v>0</v>
      </c>
      <c r="I50" s="34">
        <v>0</v>
      </c>
      <c r="J50" s="34">
        <v>0</v>
      </c>
    </row>
    <row r="51" spans="2:11" x14ac:dyDescent="0.25">
      <c r="B51" s="6"/>
      <c r="C51" s="26" t="s">
        <v>219</v>
      </c>
      <c r="D51" s="26"/>
      <c r="E51" s="26"/>
      <c r="F51" s="26"/>
      <c r="G51" s="34">
        <v>0</v>
      </c>
      <c r="H51" s="34">
        <v>0</v>
      </c>
      <c r="I51" s="34">
        <v>0</v>
      </c>
      <c r="J51" s="34">
        <v>0</v>
      </c>
    </row>
    <row r="52" spans="2:11" x14ac:dyDescent="0.25">
      <c r="B52" s="6"/>
      <c r="C52" s="26" t="s">
        <v>9</v>
      </c>
      <c r="D52" s="26"/>
      <c r="E52" s="26"/>
      <c r="F52" s="26"/>
      <c r="G52" s="34">
        <v>0</v>
      </c>
      <c r="H52" s="34">
        <v>0</v>
      </c>
      <c r="I52" s="34">
        <v>0</v>
      </c>
      <c r="J52" s="34">
        <v>0</v>
      </c>
    </row>
    <row r="53" spans="2:11" x14ac:dyDescent="0.25">
      <c r="B53" s="26" t="s">
        <v>84</v>
      </c>
      <c r="C53" s="6"/>
      <c r="D53" s="6"/>
      <c r="E53" s="6"/>
      <c r="F53" s="6"/>
      <c r="G53" s="88">
        <v>1</v>
      </c>
      <c r="H53" s="88">
        <v>1</v>
      </c>
      <c r="I53" s="88">
        <v>1</v>
      </c>
      <c r="J53" s="88">
        <v>1</v>
      </c>
    </row>
    <row r="54" spans="2:11" x14ac:dyDescent="0.25">
      <c r="B54" s="26" t="s">
        <v>85</v>
      </c>
      <c r="C54" s="6"/>
      <c r="D54" s="6"/>
      <c r="E54" s="6"/>
      <c r="F54" s="6"/>
      <c r="G54" s="88">
        <v>1</v>
      </c>
      <c r="H54" s="88">
        <v>1</v>
      </c>
      <c r="I54" s="88">
        <v>1</v>
      </c>
      <c r="J54" s="88">
        <v>1</v>
      </c>
    </row>
    <row r="55" spans="2:11" x14ac:dyDescent="0.25">
      <c r="B55" s="26" t="s">
        <v>86</v>
      </c>
      <c r="C55" s="6"/>
      <c r="D55" s="6"/>
      <c r="E55" s="6"/>
      <c r="F55" s="6"/>
      <c r="G55" s="88">
        <v>1</v>
      </c>
      <c r="H55" s="88">
        <v>1</v>
      </c>
      <c r="I55" s="88">
        <v>1</v>
      </c>
      <c r="J55" s="88">
        <v>1</v>
      </c>
    </row>
    <row r="56" spans="2:11" x14ac:dyDescent="0.25">
      <c r="B56" s="26" t="s">
        <v>87</v>
      </c>
      <c r="C56" s="26" t="s">
        <v>88</v>
      </c>
      <c r="D56" s="26"/>
      <c r="E56" s="26"/>
      <c r="F56" s="26"/>
      <c r="G56" s="37" t="s">
        <v>63</v>
      </c>
      <c r="H56" s="38" t="s">
        <v>63</v>
      </c>
      <c r="I56" s="38" t="s">
        <v>63</v>
      </c>
      <c r="J56" s="37" t="s">
        <v>63</v>
      </c>
    </row>
    <row r="57" spans="2:11" x14ac:dyDescent="0.25">
      <c r="B57" s="6"/>
      <c r="C57" s="26" t="s">
        <v>89</v>
      </c>
      <c r="D57" s="26"/>
      <c r="E57" s="26"/>
      <c r="F57" s="26"/>
      <c r="G57" s="37" t="s">
        <v>90</v>
      </c>
      <c r="H57" s="38" t="s">
        <v>90</v>
      </c>
      <c r="I57" s="38" t="s">
        <v>90</v>
      </c>
      <c r="J57" s="37" t="s">
        <v>90</v>
      </c>
    </row>
    <row r="58" spans="2:11" x14ac:dyDescent="0.25">
      <c r="B58" s="30"/>
      <c r="C58" s="31" t="s">
        <v>91</v>
      </c>
      <c r="D58" s="31"/>
      <c r="E58" s="31"/>
      <c r="F58" s="31"/>
      <c r="G58" s="182" t="s">
        <v>63</v>
      </c>
      <c r="H58" s="183" t="s">
        <v>63</v>
      </c>
      <c r="I58" s="183" t="s">
        <v>63</v>
      </c>
      <c r="J58" s="182" t="s">
        <v>63</v>
      </c>
    </row>
    <row r="59" spans="2:11" ht="18" customHeight="1" x14ac:dyDescent="0.25">
      <c r="B59" s="6"/>
      <c r="C59" s="26"/>
      <c r="D59" s="26"/>
      <c r="E59" s="26"/>
      <c r="F59" s="37"/>
      <c r="G59" s="38"/>
      <c r="H59" s="38"/>
      <c r="I59" s="37"/>
    </row>
    <row r="60" spans="2:11" ht="18" x14ac:dyDescent="0.25">
      <c r="B60" s="264" t="s">
        <v>377</v>
      </c>
      <c r="C60" s="264"/>
      <c r="D60" s="264"/>
      <c r="E60" s="26"/>
      <c r="F60" s="37"/>
      <c r="G60" s="38"/>
      <c r="H60" s="38"/>
      <c r="I60" s="37"/>
      <c r="J60" s="159"/>
    </row>
    <row r="61" spans="2:11" ht="18" x14ac:dyDescent="0.25">
      <c r="B61" s="40"/>
      <c r="C61" s="40"/>
      <c r="D61" s="40"/>
      <c r="E61" s="40"/>
      <c r="F61" s="40"/>
      <c r="G61" s="40"/>
      <c r="H61" s="40"/>
      <c r="I61" s="40"/>
      <c r="J61" s="40"/>
      <c r="K61" s="40"/>
    </row>
    <row r="62" spans="2:11" x14ac:dyDescent="0.25">
      <c r="B62" s="116" t="s">
        <v>378</v>
      </c>
      <c r="C62" s="46"/>
      <c r="D62" s="46"/>
      <c r="E62" s="46"/>
      <c r="F62" s="46"/>
      <c r="G62" s="46"/>
      <c r="H62" s="46"/>
      <c r="I62" s="46"/>
      <c r="J62" s="46"/>
      <c r="K62"/>
    </row>
    <row r="63" spans="2:11" x14ac:dyDescent="0.25">
      <c r="B63" s="228" t="s">
        <v>379</v>
      </c>
      <c r="C63" s="235" t="s">
        <v>90</v>
      </c>
      <c r="D63" s="235" t="s">
        <v>380</v>
      </c>
      <c r="E63" s="235" t="s">
        <v>381</v>
      </c>
      <c r="F63" s="235" t="s">
        <v>382</v>
      </c>
      <c r="G63" s="235" t="s">
        <v>383</v>
      </c>
      <c r="H63" s="235" t="s">
        <v>384</v>
      </c>
      <c r="I63" s="235" t="s">
        <v>385</v>
      </c>
      <c r="J63" s="235" t="s">
        <v>386</v>
      </c>
      <c r="K63" s="235" t="s">
        <v>387</v>
      </c>
    </row>
    <row r="64" spans="2:11" x14ac:dyDescent="0.25">
      <c r="B64" s="45" t="s">
        <v>446</v>
      </c>
      <c r="C64" s="45"/>
      <c r="D64" s="34"/>
      <c r="E64" s="34"/>
      <c r="F64" s="34"/>
      <c r="G64" s="34"/>
      <c r="H64" s="34"/>
      <c r="I64" s="34"/>
      <c r="J64" s="34"/>
      <c r="K64" s="34"/>
    </row>
    <row r="65" spans="2:11" x14ac:dyDescent="0.25">
      <c r="B65" s="45" t="s">
        <v>388</v>
      </c>
      <c r="C65" s="33">
        <v>0.24023029031175583</v>
      </c>
      <c r="D65" s="34">
        <v>0</v>
      </c>
      <c r="E65" s="34">
        <v>0</v>
      </c>
      <c r="F65" s="34">
        <v>0</v>
      </c>
      <c r="G65" s="34">
        <v>0</v>
      </c>
      <c r="H65" s="34">
        <v>0</v>
      </c>
      <c r="I65" s="34">
        <v>0</v>
      </c>
      <c r="J65" s="34">
        <v>0</v>
      </c>
      <c r="K65" s="34">
        <v>0</v>
      </c>
    </row>
    <row r="66" spans="2:11" x14ac:dyDescent="0.25">
      <c r="B66" s="45" t="s">
        <v>389</v>
      </c>
      <c r="C66" s="33">
        <v>0.5229213777677979</v>
      </c>
      <c r="D66" s="34">
        <v>0</v>
      </c>
      <c r="E66" s="34">
        <v>0</v>
      </c>
      <c r="F66" s="34">
        <v>0</v>
      </c>
      <c r="G66" s="34">
        <v>0</v>
      </c>
      <c r="H66" s="34">
        <v>0</v>
      </c>
      <c r="I66" s="34">
        <v>0</v>
      </c>
      <c r="J66" s="34">
        <v>0</v>
      </c>
      <c r="K66" s="34">
        <v>0</v>
      </c>
    </row>
    <row r="67" spans="2:11" x14ac:dyDescent="0.25">
      <c r="B67" s="50" t="s">
        <v>390</v>
      </c>
      <c r="C67" s="209">
        <v>0.11444264718000001</v>
      </c>
      <c r="D67" s="34">
        <v>0</v>
      </c>
      <c r="E67" s="34">
        <v>0</v>
      </c>
      <c r="F67" s="34">
        <v>0</v>
      </c>
      <c r="G67" s="34">
        <v>0</v>
      </c>
      <c r="H67" s="34">
        <v>0</v>
      </c>
      <c r="I67" s="34">
        <v>0</v>
      </c>
      <c r="J67" s="34">
        <v>0</v>
      </c>
      <c r="K67" s="34">
        <v>0</v>
      </c>
    </row>
    <row r="68" spans="2:11" x14ac:dyDescent="0.25">
      <c r="B68" s="50" t="s">
        <v>10</v>
      </c>
      <c r="C68" s="209">
        <f>SUM(C65:C67)</f>
        <v>0.87759431525955367</v>
      </c>
      <c r="D68" s="234">
        <v>0</v>
      </c>
      <c r="E68" s="234">
        <v>0</v>
      </c>
      <c r="F68" s="234">
        <v>0</v>
      </c>
      <c r="G68" s="234">
        <v>0</v>
      </c>
      <c r="H68" s="234">
        <v>0</v>
      </c>
      <c r="I68" s="234">
        <v>0</v>
      </c>
      <c r="J68" s="234">
        <v>0</v>
      </c>
      <c r="K68" s="234">
        <v>0</v>
      </c>
    </row>
    <row r="69" spans="2:11" x14ac:dyDescent="0.25">
      <c r="B69" s="3" t="s">
        <v>445</v>
      </c>
      <c r="C69" s="61"/>
      <c r="D69" s="46"/>
      <c r="E69" s="46"/>
      <c r="F69" s="46"/>
      <c r="G69" s="46"/>
      <c r="H69" s="46"/>
      <c r="I69" s="46"/>
      <c r="J69" s="46"/>
      <c r="K69" s="46"/>
    </row>
    <row r="70" spans="2:11" x14ac:dyDescent="0.25">
      <c r="C70" s="61"/>
      <c r="D70" s="46"/>
      <c r="E70" s="46"/>
      <c r="F70" s="46"/>
      <c r="G70" s="46"/>
      <c r="H70" s="46"/>
      <c r="I70" s="46"/>
      <c r="J70" s="46"/>
      <c r="K70" s="46"/>
    </row>
    <row r="71" spans="2:11" x14ac:dyDescent="0.25">
      <c r="B71" s="116" t="s">
        <v>391</v>
      </c>
      <c r="C71" s="46"/>
      <c r="D71" s="46"/>
      <c r="E71" s="46"/>
      <c r="F71" s="46"/>
      <c r="G71" s="46"/>
      <c r="H71" s="46"/>
      <c r="I71" s="46"/>
      <c r="J71" s="46"/>
      <c r="K71" s="46"/>
    </row>
    <row r="72" spans="2:11" x14ac:dyDescent="0.25">
      <c r="B72" s="228" t="s">
        <v>392</v>
      </c>
      <c r="C72" s="235" t="s">
        <v>90</v>
      </c>
      <c r="D72" s="235" t="s">
        <v>380</v>
      </c>
      <c r="E72" s="235" t="s">
        <v>381</v>
      </c>
      <c r="F72" s="235" t="s">
        <v>382</v>
      </c>
      <c r="G72" s="235" t="s">
        <v>383</v>
      </c>
      <c r="H72" s="235" t="s">
        <v>384</v>
      </c>
      <c r="I72" s="235" t="s">
        <v>385</v>
      </c>
      <c r="J72" s="235" t="s">
        <v>386</v>
      </c>
      <c r="K72" s="235" t="s">
        <v>387</v>
      </c>
    </row>
    <row r="73" spans="2:11" x14ac:dyDescent="0.25">
      <c r="B73" s="45" t="s">
        <v>393</v>
      </c>
      <c r="C73" s="240">
        <v>2.6374518117958955E-2</v>
      </c>
      <c r="D73" s="34">
        <v>0</v>
      </c>
      <c r="E73" s="34">
        <v>0</v>
      </c>
      <c r="F73" s="34">
        <v>0</v>
      </c>
      <c r="G73" s="34">
        <v>0</v>
      </c>
      <c r="H73" s="34">
        <v>0</v>
      </c>
      <c r="I73" s="34">
        <v>0</v>
      </c>
      <c r="J73" s="34">
        <v>0</v>
      </c>
      <c r="K73" s="34">
        <v>0</v>
      </c>
    </row>
    <row r="74" spans="2:11" x14ac:dyDescent="0.25">
      <c r="B74" s="45" t="s">
        <v>394</v>
      </c>
      <c r="C74" s="34">
        <v>0</v>
      </c>
      <c r="D74" s="34">
        <v>0</v>
      </c>
      <c r="E74" s="34">
        <v>0</v>
      </c>
      <c r="F74" s="34">
        <v>0</v>
      </c>
      <c r="G74" s="34">
        <v>0</v>
      </c>
      <c r="H74" s="34">
        <v>0</v>
      </c>
      <c r="I74" s="34">
        <v>0</v>
      </c>
      <c r="J74" s="34">
        <v>0</v>
      </c>
      <c r="K74" s="34">
        <v>0</v>
      </c>
    </row>
    <row r="75" spans="2:11" x14ac:dyDescent="0.25">
      <c r="B75" s="45" t="s">
        <v>395</v>
      </c>
      <c r="C75" s="243">
        <v>0.87759431525955367</v>
      </c>
      <c r="D75" s="34">
        <v>0</v>
      </c>
      <c r="E75" s="34">
        <v>0</v>
      </c>
      <c r="F75" s="245">
        <v>0.29242000105648713</v>
      </c>
      <c r="G75" s="34">
        <v>0</v>
      </c>
      <c r="H75" s="34">
        <v>0</v>
      </c>
      <c r="I75" s="34">
        <v>0</v>
      </c>
      <c r="J75" s="34">
        <v>0</v>
      </c>
      <c r="K75" s="246">
        <v>9.9956579360363489E-3</v>
      </c>
    </row>
    <row r="76" spans="2:11" x14ac:dyDescent="0.25">
      <c r="B76" s="229" t="s">
        <v>396</v>
      </c>
      <c r="C76" s="247">
        <v>0</v>
      </c>
      <c r="D76" s="247">
        <v>0</v>
      </c>
      <c r="E76" s="247">
        <v>0</v>
      </c>
      <c r="F76" s="247">
        <v>0</v>
      </c>
      <c r="G76" s="247">
        <v>0</v>
      </c>
      <c r="H76" s="244">
        <v>0.25640834669942603</v>
      </c>
      <c r="I76" s="244">
        <v>6.7665421692139988E-2</v>
      </c>
      <c r="J76" s="247">
        <v>0</v>
      </c>
      <c r="K76" s="247">
        <v>0</v>
      </c>
    </row>
    <row r="77" spans="2:11" x14ac:dyDescent="0.25">
      <c r="B77" s="50" t="s">
        <v>10</v>
      </c>
      <c r="C77" s="209">
        <f>SUM(C73:C76)</f>
        <v>0.90396883337751266</v>
      </c>
      <c r="D77" s="209">
        <f t="shared" ref="D77:K77" si="0">SUM(D73:D76)</f>
        <v>0</v>
      </c>
      <c r="E77" s="209">
        <f t="shared" si="0"/>
        <v>0</v>
      </c>
      <c r="F77" s="209">
        <f t="shared" si="0"/>
        <v>0.29242000105648713</v>
      </c>
      <c r="G77" s="209">
        <f t="shared" si="0"/>
        <v>0</v>
      </c>
      <c r="H77" s="209">
        <f t="shared" si="0"/>
        <v>0.25640834669942603</v>
      </c>
      <c r="I77" s="209">
        <f t="shared" si="0"/>
        <v>6.7665421692139988E-2</v>
      </c>
      <c r="J77" s="209">
        <f t="shared" si="0"/>
        <v>0</v>
      </c>
      <c r="K77" s="209">
        <f t="shared" si="0"/>
        <v>9.9956579360363489E-3</v>
      </c>
    </row>
    <row r="78" spans="2:11" x14ac:dyDescent="0.25">
      <c r="B78" s="45"/>
      <c r="C78" s="220"/>
      <c r="D78" s="45"/>
      <c r="E78" s="45"/>
      <c r="F78" s="45"/>
      <c r="G78" s="45"/>
      <c r="H78" s="45"/>
      <c r="I78" s="45"/>
      <c r="J78" s="45"/>
      <c r="K78" s="45"/>
    </row>
    <row r="79" spans="2:11" x14ac:dyDescent="0.25">
      <c r="B79" s="116" t="s">
        <v>397</v>
      </c>
      <c r="C79" s="46"/>
      <c r="D79" s="46"/>
      <c r="E79" s="46"/>
      <c r="F79" s="46"/>
      <c r="G79" s="46"/>
      <c r="H79" s="46"/>
      <c r="I79" s="46"/>
      <c r="J79" s="46"/>
      <c r="K79" s="46"/>
    </row>
    <row r="80" spans="2:11" x14ac:dyDescent="0.25">
      <c r="B80" s="228" t="s">
        <v>398</v>
      </c>
      <c r="C80" s="50" t="s">
        <v>388</v>
      </c>
      <c r="D80" s="50" t="s">
        <v>389</v>
      </c>
      <c r="E80" s="50" t="s">
        <v>390</v>
      </c>
      <c r="F80" s="50" t="s">
        <v>10</v>
      </c>
      <c r="H80" s="46"/>
      <c r="I80" s="46"/>
      <c r="J80" s="46"/>
      <c r="K80" s="46"/>
    </row>
    <row r="81" spans="2:12" x14ac:dyDescent="0.25">
      <c r="B81" s="45" t="s">
        <v>393</v>
      </c>
      <c r="C81" s="240">
        <v>2.6374518117958955E-2</v>
      </c>
      <c r="D81" s="34">
        <v>0</v>
      </c>
      <c r="E81" s="34">
        <v>0</v>
      </c>
      <c r="F81" s="241">
        <v>2.6374518117958955E-2</v>
      </c>
      <c r="H81" s="46"/>
      <c r="I81" s="46"/>
      <c r="J81" s="46"/>
      <c r="K81" s="46"/>
    </row>
    <row r="82" spans="2:12" x14ac:dyDescent="0.25">
      <c r="B82" s="45" t="s">
        <v>394</v>
      </c>
      <c r="C82" s="34">
        <v>0</v>
      </c>
      <c r="D82" s="34">
        <v>0</v>
      </c>
      <c r="E82" s="34">
        <v>0</v>
      </c>
      <c r="F82" s="34">
        <v>0</v>
      </c>
      <c r="H82" s="46"/>
      <c r="I82" s="46"/>
      <c r="J82" s="46"/>
      <c r="K82" s="46"/>
    </row>
    <row r="83" spans="2:12" x14ac:dyDescent="0.25">
      <c r="B83" s="45" t="s">
        <v>395</v>
      </c>
      <c r="C83" s="243">
        <v>0.54264594930427923</v>
      </c>
      <c r="D83" s="242">
        <v>0.5229213777677979</v>
      </c>
      <c r="E83" s="242">
        <v>0.11444264718000001</v>
      </c>
      <c r="F83" s="242">
        <v>1.1800099742520771</v>
      </c>
      <c r="H83" s="46"/>
      <c r="I83" s="46"/>
      <c r="J83" s="46"/>
      <c r="K83" s="46"/>
    </row>
    <row r="84" spans="2:12" x14ac:dyDescent="0.25">
      <c r="B84" s="229" t="s">
        <v>396</v>
      </c>
      <c r="C84" s="248">
        <v>0.32407376839156599</v>
      </c>
      <c r="D84" s="247">
        <v>0</v>
      </c>
      <c r="E84" s="247">
        <v>0</v>
      </c>
      <c r="F84" s="244">
        <v>0.32407376839156599</v>
      </c>
      <c r="H84" s="46"/>
      <c r="I84" s="46"/>
      <c r="J84" s="46"/>
      <c r="K84" s="46"/>
    </row>
    <row r="85" spans="2:12" x14ac:dyDescent="0.25">
      <c r="B85" s="50" t="s">
        <v>10</v>
      </c>
      <c r="C85" s="248">
        <v>0.8930942358138042</v>
      </c>
      <c r="D85" s="244">
        <v>0.5229213777677979</v>
      </c>
      <c r="E85" s="244">
        <v>0.11444264718000001</v>
      </c>
      <c r="F85" s="244">
        <v>1.5304582607616022</v>
      </c>
      <c r="G85" s="46"/>
      <c r="H85" s="46"/>
      <c r="I85" s="46"/>
      <c r="J85" s="46"/>
      <c r="K85" s="46"/>
    </row>
    <row r="86" spans="2:12" x14ac:dyDescent="0.25">
      <c r="B86" s="45"/>
      <c r="C86" s="220"/>
      <c r="D86" s="45"/>
      <c r="E86" s="45"/>
      <c r="F86" s="45"/>
      <c r="G86" s="46"/>
      <c r="H86" s="46"/>
      <c r="I86" s="46"/>
      <c r="J86" s="46"/>
      <c r="K86" s="46"/>
    </row>
    <row r="87" spans="2:12" x14ac:dyDescent="0.25">
      <c r="B87" s="116" t="s">
        <v>399</v>
      </c>
      <c r="C87" s="46"/>
      <c r="D87" s="46"/>
      <c r="E87" s="46"/>
      <c r="F87" s="46"/>
      <c r="G87" s="46"/>
      <c r="H87" s="46"/>
      <c r="I87" s="46"/>
      <c r="J87" s="46"/>
      <c r="K87" s="46"/>
      <c r="L87" s="39"/>
    </row>
    <row r="88" spans="2:12" x14ac:dyDescent="0.25">
      <c r="B88" s="265" t="s">
        <v>400</v>
      </c>
      <c r="C88" s="265"/>
      <c r="D88" s="265"/>
      <c r="E88" s="265"/>
      <c r="F88" s="230">
        <v>0</v>
      </c>
      <c r="G88" s="46"/>
      <c r="H88" s="46"/>
      <c r="I88" s="46"/>
      <c r="J88" s="46"/>
      <c r="K88" s="46"/>
    </row>
    <row r="89" spans="2:12" x14ac:dyDescent="0.25">
      <c r="B89" s="221"/>
      <c r="C89" s="221"/>
      <c r="D89" s="221"/>
      <c r="E89" s="221"/>
      <c r="F89" s="220"/>
      <c r="G89" s="46"/>
      <c r="H89" s="46"/>
      <c r="I89" s="46"/>
      <c r="J89" s="46"/>
      <c r="K89" s="46"/>
    </row>
    <row r="90" spans="2:12" x14ac:dyDescent="0.25">
      <c r="B90" s="168"/>
      <c r="C90" s="168"/>
      <c r="D90" s="168"/>
      <c r="E90" s="46"/>
      <c r="F90" s="46"/>
      <c r="G90" s="46"/>
      <c r="H90" s="46"/>
      <c r="I90" s="46"/>
      <c r="J90" s="46"/>
      <c r="K90" s="46"/>
    </row>
    <row r="91" spans="2:12" x14ac:dyDescent="0.25">
      <c r="B91" s="222" t="s">
        <v>401</v>
      </c>
      <c r="C91" s="232"/>
      <c r="D91" s="168"/>
      <c r="E91" s="46"/>
      <c r="F91" s="46"/>
      <c r="G91" s="46"/>
      <c r="H91" s="46"/>
      <c r="I91" s="46"/>
      <c r="J91" s="46"/>
      <c r="K91" s="46"/>
    </row>
    <row r="92" spans="2:12" x14ac:dyDescent="0.25">
      <c r="B92" s="231" t="s">
        <v>402</v>
      </c>
      <c r="C92" s="34">
        <v>0</v>
      </c>
      <c r="D92" s="168"/>
      <c r="E92" s="46"/>
      <c r="F92" s="46"/>
      <c r="G92" s="46"/>
      <c r="H92" s="46"/>
      <c r="I92" s="46"/>
      <c r="J92" s="46"/>
      <c r="K92" s="46"/>
    </row>
    <row r="93" spans="2:12" x14ac:dyDescent="0.25">
      <c r="B93" s="223" t="s">
        <v>403</v>
      </c>
      <c r="C93" s="34">
        <v>0</v>
      </c>
      <c r="D93" s="168"/>
      <c r="E93" s="46"/>
      <c r="F93" s="46"/>
      <c r="G93" s="46"/>
      <c r="H93" s="46"/>
      <c r="I93" s="46"/>
      <c r="J93" s="46"/>
      <c r="K93" s="46"/>
    </row>
    <row r="94" spans="2:12" x14ac:dyDescent="0.25">
      <c r="B94" s="229" t="s">
        <v>390</v>
      </c>
      <c r="C94" s="34">
        <v>0</v>
      </c>
      <c r="D94" s="168"/>
      <c r="E94" s="46"/>
      <c r="F94" s="46"/>
      <c r="G94" s="46"/>
      <c r="H94" s="46"/>
      <c r="I94" s="46"/>
      <c r="J94" s="46"/>
      <c r="K94" s="46"/>
    </row>
    <row r="95" spans="2:12" x14ac:dyDescent="0.25">
      <c r="B95" s="233" t="s">
        <v>10</v>
      </c>
      <c r="C95" s="234">
        <v>0</v>
      </c>
      <c r="D95" s="168"/>
      <c r="E95" s="46"/>
      <c r="F95" s="46"/>
      <c r="G95" s="46"/>
      <c r="H95" s="46"/>
      <c r="I95" s="46"/>
      <c r="J95" s="46"/>
      <c r="K95" s="46"/>
    </row>
    <row r="96" spans="2:12" x14ac:dyDescent="0.25">
      <c r="B96" s="168"/>
      <c r="C96" s="168"/>
      <c r="D96" s="168"/>
      <c r="E96" s="46"/>
      <c r="F96" s="46"/>
      <c r="G96" s="46"/>
      <c r="H96" s="46"/>
      <c r="I96" s="46"/>
      <c r="J96" s="46"/>
      <c r="K96" s="46"/>
    </row>
    <row r="97" spans="2:11" x14ac:dyDescent="0.25">
      <c r="B97" s="222" t="s">
        <v>404</v>
      </c>
      <c r="C97" s="232"/>
      <c r="D97" s="168"/>
      <c r="E97" s="46"/>
      <c r="F97" s="46"/>
      <c r="G97" s="46"/>
      <c r="H97" s="46"/>
      <c r="I97" s="46"/>
      <c r="J97" s="46"/>
      <c r="K97" s="46"/>
    </row>
    <row r="98" spans="2:11" x14ac:dyDescent="0.25">
      <c r="B98" s="231" t="s">
        <v>402</v>
      </c>
      <c r="C98" s="34">
        <v>0</v>
      </c>
      <c r="D98" s="168"/>
      <c r="E98" s="46"/>
      <c r="F98" s="46"/>
      <c r="G98" s="46"/>
      <c r="H98" s="46"/>
      <c r="I98" s="46"/>
      <c r="J98" s="46"/>
      <c r="K98" s="46"/>
    </row>
    <row r="99" spans="2:11" x14ac:dyDescent="0.25">
      <c r="B99" s="223" t="s">
        <v>403</v>
      </c>
      <c r="C99" s="34">
        <v>0</v>
      </c>
      <c r="D99" s="168"/>
      <c r="E99" s="46"/>
      <c r="F99" s="46"/>
      <c r="G99" s="46"/>
      <c r="H99" s="46"/>
      <c r="I99" s="46"/>
      <c r="J99" s="46"/>
      <c r="K99" s="46"/>
    </row>
    <row r="100" spans="2:11" x14ac:dyDescent="0.25">
      <c r="B100" s="229" t="s">
        <v>390</v>
      </c>
      <c r="C100" s="34">
        <v>0</v>
      </c>
      <c r="D100" s="168"/>
      <c r="E100" s="46"/>
      <c r="F100" s="46"/>
      <c r="G100" s="46"/>
      <c r="H100" s="46"/>
      <c r="I100" s="46"/>
      <c r="J100" s="46"/>
      <c r="K100" s="46"/>
    </row>
    <row r="101" spans="2:11" x14ac:dyDescent="0.25">
      <c r="B101" s="233" t="s">
        <v>10</v>
      </c>
      <c r="C101" s="234">
        <v>0</v>
      </c>
      <c r="D101" s="168"/>
      <c r="E101" s="46"/>
      <c r="F101" s="46"/>
      <c r="G101" s="46"/>
      <c r="H101" s="46"/>
      <c r="I101" s="46"/>
      <c r="J101" s="46"/>
      <c r="K101" s="46"/>
    </row>
    <row r="102" spans="2:11" x14ac:dyDescent="0.25">
      <c r="B102" s="223"/>
      <c r="C102" s="224"/>
      <c r="D102" s="168"/>
      <c r="E102" s="46"/>
      <c r="F102" s="46"/>
      <c r="G102" s="46"/>
      <c r="H102" s="46"/>
      <c r="I102" s="46"/>
      <c r="J102" s="46"/>
      <c r="K102" s="46"/>
    </row>
    <row r="103" spans="2:11" ht="18" x14ac:dyDescent="0.25">
      <c r="B103" s="261" t="s">
        <v>405</v>
      </c>
      <c r="C103" s="261"/>
      <c r="D103" s="261"/>
      <c r="E103" s="261"/>
      <c r="F103" s="261"/>
    </row>
    <row r="104" spans="2:11" ht="18" x14ac:dyDescent="0.25">
      <c r="B104" s="40"/>
      <c r="C104" s="225"/>
      <c r="D104" s="226"/>
      <c r="E104" s="226"/>
      <c r="F104" s="226"/>
    </row>
    <row r="105" spans="2:11" x14ac:dyDescent="0.25">
      <c r="B105" s="30" t="s">
        <v>443</v>
      </c>
      <c r="C105" s="249">
        <v>16.600000000000001</v>
      </c>
      <c r="D105" s="6"/>
      <c r="E105" s="6"/>
    </row>
    <row r="106" spans="2:11" x14ac:dyDescent="0.25">
      <c r="B106" s="223" t="s">
        <v>406</v>
      </c>
      <c r="C106" s="236">
        <v>1</v>
      </c>
      <c r="D106" s="227"/>
      <c r="E106" s="6"/>
    </row>
    <row r="107" spans="2:11" x14ac:dyDescent="0.25">
      <c r="B107" s="223" t="s">
        <v>407</v>
      </c>
      <c r="C107" s="157">
        <v>0</v>
      </c>
      <c r="D107" s="6"/>
      <c r="E107" s="6"/>
    </row>
    <row r="108" spans="2:11" x14ac:dyDescent="0.25">
      <c r="B108" s="223" t="s">
        <v>408</v>
      </c>
      <c r="C108" s="157">
        <v>0</v>
      </c>
      <c r="D108" s="6"/>
      <c r="E108" s="6"/>
    </row>
    <row r="109" spans="2:11" x14ac:dyDescent="0.25">
      <c r="B109" s="223" t="s">
        <v>409</v>
      </c>
      <c r="C109" s="157">
        <v>0</v>
      </c>
      <c r="D109" s="6"/>
      <c r="E109" s="6"/>
    </row>
    <row r="110" spans="2:11" x14ac:dyDescent="0.25">
      <c r="B110" s="223" t="s">
        <v>410</v>
      </c>
      <c r="C110" s="157">
        <v>0</v>
      </c>
      <c r="D110" s="6"/>
      <c r="E110" s="6"/>
    </row>
    <row r="111" spans="2:11" x14ac:dyDescent="0.25">
      <c r="B111" s="223" t="s">
        <v>411</v>
      </c>
      <c r="C111" s="157">
        <v>0</v>
      </c>
      <c r="D111" s="6"/>
      <c r="E111" s="6"/>
    </row>
    <row r="112" spans="2:11" x14ac:dyDescent="0.25">
      <c r="B112" s="229" t="s">
        <v>412</v>
      </c>
      <c r="C112" s="237">
        <v>0</v>
      </c>
      <c r="D112" s="6"/>
      <c r="E112" s="6"/>
    </row>
    <row r="113" spans="2:9" x14ac:dyDescent="0.25">
      <c r="B113" s="6"/>
      <c r="C113" s="26"/>
      <c r="D113" s="26"/>
      <c r="E113" s="26"/>
      <c r="F113" s="37"/>
      <c r="G113" s="38"/>
      <c r="H113" s="38"/>
      <c r="I113" s="37"/>
    </row>
    <row r="114" spans="2:9" x14ac:dyDescent="0.25">
      <c r="B114" s="188"/>
      <c r="C114" s="26"/>
      <c r="D114" s="26"/>
      <c r="E114" s="26"/>
      <c r="F114" s="37"/>
      <c r="G114" s="38"/>
      <c r="H114" s="38"/>
      <c r="I114" s="37"/>
    </row>
    <row r="115" spans="2:9" x14ac:dyDescent="0.25">
      <c r="B115" s="6"/>
      <c r="C115" s="6"/>
      <c r="D115" s="6"/>
      <c r="E115" s="6"/>
      <c r="F115" s="6"/>
      <c r="G115" s="6"/>
      <c r="H115" s="6"/>
      <c r="I115" s="6"/>
    </row>
    <row r="116" spans="2:9" ht="18" x14ac:dyDescent="0.25">
      <c r="B116" s="261" t="s">
        <v>102</v>
      </c>
      <c r="C116" s="261"/>
      <c r="D116" s="261"/>
      <c r="E116" s="261"/>
      <c r="F116" s="261"/>
      <c r="G116" s="6"/>
      <c r="H116" s="6"/>
      <c r="I116" s="6"/>
    </row>
    <row r="117" spans="2:9" ht="18" x14ac:dyDescent="0.25">
      <c r="B117" s="40"/>
      <c r="C117" s="263" t="s">
        <v>92</v>
      </c>
      <c r="D117" s="263"/>
      <c r="E117" s="263"/>
      <c r="F117" s="263"/>
      <c r="G117" s="6"/>
      <c r="H117" s="6"/>
      <c r="I117" s="6"/>
    </row>
    <row r="118" spans="2:9" x14ac:dyDescent="0.25">
      <c r="B118" s="27" t="s">
        <v>93</v>
      </c>
      <c r="C118" s="257"/>
      <c r="D118" s="257"/>
      <c r="E118" s="257"/>
      <c r="F118" s="257"/>
      <c r="G118" s="6"/>
      <c r="H118" s="6"/>
      <c r="I118" s="6"/>
    </row>
    <row r="119" spans="2:9" ht="9.75" customHeight="1" x14ac:dyDescent="0.25">
      <c r="B119" s="27"/>
      <c r="C119" s="36"/>
      <c r="D119" s="36"/>
      <c r="E119" s="36"/>
      <c r="F119" s="36"/>
      <c r="G119" s="6"/>
      <c r="H119" s="6"/>
      <c r="I119" s="6"/>
    </row>
    <row r="120" spans="2:9" x14ac:dyDescent="0.25">
      <c r="B120" s="32" t="s">
        <v>95</v>
      </c>
      <c r="C120" s="256" t="s">
        <v>94</v>
      </c>
      <c r="D120" s="256"/>
      <c r="E120" s="256"/>
      <c r="F120" s="256"/>
      <c r="G120" s="6"/>
      <c r="H120" s="6"/>
      <c r="I120" s="6"/>
    </row>
    <row r="121" spans="2:9" s="39" customFormat="1" x14ac:dyDescent="0.2">
      <c r="B121" s="189" t="s">
        <v>319</v>
      </c>
    </row>
    <row r="122" spans="2:9" x14ac:dyDescent="0.25">
      <c r="B122" s="27"/>
      <c r="C122" s="6"/>
      <c r="D122" s="6"/>
      <c r="E122" s="6"/>
      <c r="F122" s="6"/>
      <c r="G122" s="6"/>
      <c r="H122" s="6"/>
      <c r="I122" s="6"/>
    </row>
    <row r="123" spans="2:9" x14ac:dyDescent="0.25">
      <c r="B123" s="27"/>
      <c r="C123" s="6"/>
      <c r="D123" s="6"/>
      <c r="E123" s="6"/>
      <c r="F123" s="6"/>
      <c r="G123" s="6"/>
      <c r="H123" s="6"/>
      <c r="I123" s="6"/>
    </row>
    <row r="124" spans="2:9" ht="15.75" x14ac:dyDescent="0.25">
      <c r="B124" s="35"/>
      <c r="G124" s="6"/>
      <c r="H124" s="6"/>
      <c r="I124" s="6"/>
    </row>
    <row r="125" spans="2:9" ht="18" x14ac:dyDescent="0.25">
      <c r="B125" s="261" t="s">
        <v>101</v>
      </c>
      <c r="C125" s="261"/>
      <c r="D125" s="261"/>
      <c r="E125" s="261"/>
      <c r="F125" s="261"/>
      <c r="G125" s="6"/>
      <c r="H125" s="6"/>
      <c r="I125" s="6"/>
    </row>
    <row r="126" spans="2:9" ht="18" x14ac:dyDescent="0.25">
      <c r="B126" s="40"/>
      <c r="C126" s="263" t="s">
        <v>92</v>
      </c>
      <c r="D126" s="263"/>
      <c r="E126" s="263"/>
      <c r="F126" s="263"/>
      <c r="G126" s="6"/>
      <c r="H126" s="6"/>
      <c r="I126" s="6"/>
    </row>
    <row r="127" spans="2:9" x14ac:dyDescent="0.25">
      <c r="B127" s="42"/>
      <c r="C127" s="258" t="s">
        <v>96</v>
      </c>
      <c r="D127" s="258"/>
      <c r="E127" s="258" t="s">
        <v>97</v>
      </c>
      <c r="F127" s="258"/>
      <c r="G127" s="6"/>
      <c r="H127" s="6"/>
      <c r="I127" s="6"/>
    </row>
    <row r="128" spans="2:9" ht="30" x14ac:dyDescent="0.25">
      <c r="B128" s="11" t="s">
        <v>98</v>
      </c>
      <c r="C128" s="257" t="s">
        <v>94</v>
      </c>
      <c r="D128" s="257"/>
      <c r="E128" s="257"/>
      <c r="F128" s="257"/>
      <c r="G128" s="6"/>
      <c r="H128" s="6"/>
      <c r="I128" s="6"/>
    </row>
    <row r="129" spans="2:9" x14ac:dyDescent="0.25">
      <c r="B129" s="27" t="s">
        <v>99</v>
      </c>
      <c r="C129" s="257" t="s">
        <v>94</v>
      </c>
      <c r="D129" s="257"/>
      <c r="E129" s="257"/>
      <c r="F129" s="257"/>
      <c r="G129" s="6"/>
      <c r="H129" s="6"/>
      <c r="I129" s="6"/>
    </row>
    <row r="130" spans="2:9" x14ac:dyDescent="0.25">
      <c r="B130" s="32" t="s">
        <v>100</v>
      </c>
      <c r="C130" s="256"/>
      <c r="D130" s="256"/>
      <c r="E130" s="256" t="s">
        <v>94</v>
      </c>
      <c r="F130" s="256"/>
      <c r="G130" s="6"/>
      <c r="H130" s="6"/>
      <c r="I130" s="6"/>
    </row>
    <row r="131" spans="2:9" x14ac:dyDescent="0.25">
      <c r="B131" s="89"/>
      <c r="C131" s="6"/>
      <c r="D131" s="6"/>
      <c r="E131" s="6"/>
      <c r="F131" s="6"/>
      <c r="G131" s="6"/>
      <c r="H131" s="6"/>
      <c r="I131" s="6"/>
    </row>
    <row r="132" spans="2:9" x14ac:dyDescent="0.25">
      <c r="B132" s="6"/>
      <c r="C132" s="6"/>
      <c r="D132" s="6"/>
      <c r="E132" s="6"/>
      <c r="F132" s="6"/>
      <c r="G132" s="6"/>
      <c r="H132" s="6"/>
      <c r="I132" s="6"/>
    </row>
    <row r="133" spans="2:9" x14ac:dyDescent="0.25">
      <c r="B133" s="6"/>
      <c r="C133" s="6"/>
      <c r="D133" s="6"/>
      <c r="E133" s="6"/>
      <c r="F133" s="6"/>
      <c r="G133" s="6"/>
      <c r="H133" s="6"/>
      <c r="I133" s="6"/>
    </row>
    <row r="134" spans="2:9" x14ac:dyDescent="0.25">
      <c r="I134" s="126" t="s">
        <v>246</v>
      </c>
    </row>
  </sheetData>
  <mergeCells count="20">
    <mergeCell ref="B4:E4"/>
    <mergeCell ref="B25:E25"/>
    <mergeCell ref="C128:D128"/>
    <mergeCell ref="C129:D129"/>
    <mergeCell ref="B116:F116"/>
    <mergeCell ref="B125:F125"/>
    <mergeCell ref="B5:I5"/>
    <mergeCell ref="C126:F126"/>
    <mergeCell ref="C117:F117"/>
    <mergeCell ref="C118:F118"/>
    <mergeCell ref="B60:D60"/>
    <mergeCell ref="B88:E88"/>
    <mergeCell ref="B103:F103"/>
    <mergeCell ref="C120:F120"/>
    <mergeCell ref="C130:D130"/>
    <mergeCell ref="E128:F128"/>
    <mergeCell ref="E129:F129"/>
    <mergeCell ref="E130:F130"/>
    <mergeCell ref="C127:D127"/>
    <mergeCell ref="E127:F127"/>
  </mergeCells>
  <hyperlinks>
    <hyperlink ref="I134"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G42" sqref="G42"/>
    </sheetView>
  </sheetViews>
  <sheetFormatPr defaultRowHeight="15" x14ac:dyDescent="0.25"/>
  <cols>
    <col min="1" max="1" width="4.7109375" style="46" customWidth="1"/>
    <col min="2" max="2" width="7.7109375" style="46" customWidth="1"/>
    <col min="3" max="13" width="15.7109375" style="46" customWidth="1"/>
    <col min="14" max="16384" width="9.140625" style="46"/>
  </cols>
  <sheetData>
    <row r="4" spans="2:13" ht="18" x14ac:dyDescent="0.25">
      <c r="B4" s="41" t="s">
        <v>417</v>
      </c>
      <c r="K4" s="47" t="s">
        <v>30</v>
      </c>
      <c r="L4" s="48" t="s">
        <v>439</v>
      </c>
    </row>
    <row r="5" spans="2:13" x14ac:dyDescent="0.25">
      <c r="B5" s="49" t="s">
        <v>112</v>
      </c>
    </row>
    <row r="7" spans="2:13" ht="15.75" x14ac:dyDescent="0.25">
      <c r="B7" s="44" t="s">
        <v>255</v>
      </c>
      <c r="C7" s="45"/>
      <c r="D7" s="45"/>
      <c r="E7" s="45"/>
      <c r="F7" s="45"/>
      <c r="G7" s="45"/>
      <c r="H7" s="45"/>
      <c r="I7" s="45"/>
      <c r="J7" s="45"/>
      <c r="K7" s="45"/>
      <c r="L7" s="45"/>
      <c r="M7" s="45"/>
    </row>
    <row r="8" spans="2:13" ht="3.75" customHeight="1" x14ac:dyDescent="0.25">
      <c r="B8" s="44"/>
      <c r="C8" s="45"/>
      <c r="D8" s="45"/>
      <c r="E8" s="45"/>
      <c r="F8" s="45"/>
      <c r="G8" s="45"/>
      <c r="H8" s="45"/>
      <c r="I8" s="45"/>
      <c r="J8" s="45"/>
      <c r="K8" s="45"/>
      <c r="L8" s="45"/>
      <c r="M8" s="45"/>
    </row>
    <row r="9" spans="2:13" x14ac:dyDescent="0.25">
      <c r="B9" s="58" t="s">
        <v>0</v>
      </c>
      <c r="C9" s="1"/>
      <c r="D9" s="1"/>
      <c r="E9" s="1"/>
      <c r="F9" s="1"/>
      <c r="G9" s="1"/>
      <c r="H9" s="1"/>
      <c r="I9" s="1"/>
      <c r="J9" s="1"/>
      <c r="K9" s="1"/>
      <c r="L9" s="1"/>
      <c r="M9" s="1"/>
    </row>
    <row r="10" spans="2:13" ht="45" x14ac:dyDescent="0.25">
      <c r="B10" s="50"/>
      <c r="C10" s="51" t="s">
        <v>1</v>
      </c>
      <c r="D10" s="51" t="s">
        <v>2</v>
      </c>
      <c r="E10" s="51" t="s">
        <v>3</v>
      </c>
      <c r="F10" s="51" t="s">
        <v>4</v>
      </c>
      <c r="G10" s="51" t="s">
        <v>5</v>
      </c>
      <c r="H10" s="51" t="s">
        <v>6</v>
      </c>
      <c r="I10" s="51" t="s">
        <v>7</v>
      </c>
      <c r="J10" s="51" t="s">
        <v>52</v>
      </c>
      <c r="K10" s="51" t="s">
        <v>8</v>
      </c>
      <c r="L10" s="51" t="s">
        <v>9</v>
      </c>
      <c r="M10" s="52" t="s">
        <v>10</v>
      </c>
    </row>
    <row r="11" spans="2:13" x14ac:dyDescent="0.25">
      <c r="B11" s="53" t="s">
        <v>10</v>
      </c>
      <c r="C11" s="161">
        <v>1408</v>
      </c>
      <c r="D11" s="161">
        <v>0</v>
      </c>
      <c r="E11" s="161">
        <v>3</v>
      </c>
      <c r="F11" s="161">
        <v>63</v>
      </c>
      <c r="G11" s="161">
        <v>693</v>
      </c>
      <c r="H11" s="161">
        <v>42</v>
      </c>
      <c r="I11" s="161">
        <v>1564</v>
      </c>
      <c r="J11" s="161">
        <v>9871</v>
      </c>
      <c r="K11" s="161">
        <v>2</v>
      </c>
      <c r="L11" s="161">
        <v>5</v>
      </c>
      <c r="M11" s="54">
        <f>SUM(C11:L11)</f>
        <v>13651</v>
      </c>
    </row>
    <row r="12" spans="2:13" x14ac:dyDescent="0.25">
      <c r="B12" s="162" t="s">
        <v>163</v>
      </c>
      <c r="C12" s="163">
        <f>+C11/$M$11</f>
        <v>0.10314262691377921</v>
      </c>
      <c r="D12" s="163">
        <f t="shared" ref="D12:M12" si="0">+D11/$M$11</f>
        <v>0</v>
      </c>
      <c r="E12" s="163">
        <f t="shared" si="0"/>
        <v>2.1976411984470003E-4</v>
      </c>
      <c r="F12" s="163">
        <f t="shared" si="0"/>
        <v>4.6150465167387007E-3</v>
      </c>
      <c r="G12" s="163">
        <f t="shared" si="0"/>
        <v>5.0765511684125707E-2</v>
      </c>
      <c r="H12" s="163">
        <f t="shared" si="0"/>
        <v>3.0766976778258005E-3</v>
      </c>
      <c r="I12" s="163">
        <f t="shared" si="0"/>
        <v>0.11457036114570361</v>
      </c>
      <c r="J12" s="163">
        <f t="shared" si="0"/>
        <v>0.72309720899567798</v>
      </c>
      <c r="K12" s="163">
        <f t="shared" si="0"/>
        <v>1.465094132298E-4</v>
      </c>
      <c r="L12" s="163">
        <f t="shared" si="0"/>
        <v>3.6627353307450004E-4</v>
      </c>
      <c r="M12" s="163">
        <f t="shared" si="0"/>
        <v>1</v>
      </c>
    </row>
    <row r="13" spans="2:13" x14ac:dyDescent="0.25">
      <c r="B13" s="45"/>
      <c r="C13" s="45"/>
      <c r="D13" s="45"/>
      <c r="E13" s="45"/>
      <c r="F13" s="45"/>
      <c r="G13" s="45"/>
      <c r="H13" s="45"/>
      <c r="I13" s="45"/>
      <c r="J13" s="45"/>
      <c r="K13" s="45"/>
      <c r="L13" s="45"/>
      <c r="M13" s="45"/>
    </row>
    <row r="14" spans="2:13" ht="15.75" x14ac:dyDescent="0.25">
      <c r="B14" s="44" t="s">
        <v>256</v>
      </c>
      <c r="C14" s="45"/>
      <c r="D14" s="45"/>
      <c r="E14" s="45"/>
      <c r="F14" s="45"/>
      <c r="G14" s="45"/>
      <c r="H14" s="45"/>
      <c r="I14" s="45"/>
      <c r="J14" s="45"/>
      <c r="K14" s="45"/>
      <c r="L14" s="45"/>
      <c r="M14" s="45"/>
    </row>
    <row r="15" spans="2:13" ht="3.75" customHeight="1" x14ac:dyDescent="0.25">
      <c r="B15" s="44"/>
      <c r="C15" s="45"/>
      <c r="D15" s="45"/>
      <c r="E15" s="45"/>
      <c r="F15" s="45"/>
      <c r="G15" s="45"/>
      <c r="H15" s="45"/>
      <c r="I15" s="45"/>
      <c r="J15" s="45"/>
      <c r="K15" s="45"/>
      <c r="L15" s="45"/>
      <c r="M15" s="45"/>
    </row>
    <row r="16" spans="2:13" x14ac:dyDescent="0.25">
      <c r="B16" s="58" t="s">
        <v>113</v>
      </c>
      <c r="C16" s="1"/>
      <c r="D16" s="1"/>
      <c r="E16" s="1"/>
      <c r="F16" s="1"/>
      <c r="G16" s="1"/>
      <c r="H16" s="1"/>
      <c r="I16" s="1"/>
      <c r="J16" s="1"/>
      <c r="K16" s="1"/>
      <c r="L16" s="1"/>
      <c r="M16" s="1"/>
    </row>
    <row r="17" spans="2:14" ht="45" x14ac:dyDescent="0.25">
      <c r="B17" s="50"/>
      <c r="C17" s="51" t="s">
        <v>1</v>
      </c>
      <c r="D17" s="51" t="s">
        <v>2</v>
      </c>
      <c r="E17" s="51" t="s">
        <v>3</v>
      </c>
      <c r="F17" s="51" t="s">
        <v>4</v>
      </c>
      <c r="G17" s="51" t="s">
        <v>5</v>
      </c>
      <c r="H17" s="51" t="s">
        <v>6</v>
      </c>
      <c r="I17" s="51" t="s">
        <v>7</v>
      </c>
      <c r="J17" s="51" t="s">
        <v>52</v>
      </c>
      <c r="K17" s="51" t="s">
        <v>8</v>
      </c>
      <c r="L17" s="51" t="s">
        <v>9</v>
      </c>
      <c r="M17" s="52" t="s">
        <v>10</v>
      </c>
    </row>
    <row r="18" spans="2:14" x14ac:dyDescent="0.25">
      <c r="B18" s="53" t="s">
        <v>10</v>
      </c>
      <c r="C18" s="55">
        <v>0.84624533557000003</v>
      </c>
      <c r="D18" s="55">
        <v>0</v>
      </c>
      <c r="E18" s="55">
        <v>2.9136221989999999E-2</v>
      </c>
      <c r="F18" s="55">
        <v>0.29846546072000002</v>
      </c>
      <c r="G18" s="55">
        <v>1.0110656361899999</v>
      </c>
      <c r="H18" s="55">
        <v>0.10498149006</v>
      </c>
      <c r="I18" s="55">
        <v>1.89084518169</v>
      </c>
      <c r="J18" s="55">
        <v>12.41671483062</v>
      </c>
      <c r="K18" s="55">
        <v>5.1557535300000004E-3</v>
      </c>
      <c r="L18" s="55">
        <v>4.1115874599999998E-3</v>
      </c>
      <c r="M18" s="56">
        <f>SUM(C18:L18)</f>
        <v>16.606721497830002</v>
      </c>
    </row>
    <row r="19" spans="2:14" x14ac:dyDescent="0.25">
      <c r="B19" s="162" t="s">
        <v>163</v>
      </c>
      <c r="C19" s="163">
        <f>+C18/$M$18</f>
        <v>5.0958001293667676E-2</v>
      </c>
      <c r="D19" s="163">
        <f t="shared" ref="D19:M19" si="1">+D18/$M$18</f>
        <v>0</v>
      </c>
      <c r="E19" s="163">
        <f t="shared" si="1"/>
        <v>1.7544836886562603E-3</v>
      </c>
      <c r="F19" s="163">
        <f t="shared" si="1"/>
        <v>1.7972569766946504E-2</v>
      </c>
      <c r="G19" s="163">
        <f t="shared" si="1"/>
        <v>6.0882916373476592E-2</v>
      </c>
      <c r="H19" s="163">
        <f t="shared" si="1"/>
        <v>6.3216264615335374E-3</v>
      </c>
      <c r="I19" s="163">
        <f t="shared" si="1"/>
        <v>0.11386023315541702</v>
      </c>
      <c r="J19" s="163">
        <f t="shared" si="1"/>
        <v>0.74769212166546484</v>
      </c>
      <c r="K19" s="163">
        <f t="shared" si="1"/>
        <v>3.1046185309205684E-4</v>
      </c>
      <c r="L19" s="163">
        <f t="shared" si="1"/>
        <v>2.4758574174542884E-4</v>
      </c>
      <c r="M19" s="163">
        <f t="shared" si="1"/>
        <v>1</v>
      </c>
    </row>
    <row r="20" spans="2:14" x14ac:dyDescent="0.25">
      <c r="B20" s="45"/>
      <c r="C20" s="45"/>
      <c r="D20" s="45"/>
      <c r="E20" s="45"/>
      <c r="F20" s="45"/>
      <c r="G20" s="45"/>
      <c r="H20" s="45"/>
      <c r="I20" s="45"/>
      <c r="J20" s="45"/>
      <c r="K20" s="45"/>
      <c r="L20" s="45"/>
      <c r="M20" s="45"/>
    </row>
    <row r="21" spans="2:14" ht="15.75" x14ac:dyDescent="0.25">
      <c r="B21" s="44" t="s">
        <v>257</v>
      </c>
      <c r="C21" s="45"/>
      <c r="D21" s="45"/>
      <c r="E21" s="45"/>
      <c r="F21" s="45"/>
      <c r="G21" s="45"/>
      <c r="H21" s="45"/>
      <c r="I21" s="45"/>
      <c r="J21" s="45"/>
      <c r="K21" s="45"/>
      <c r="L21" s="45"/>
      <c r="M21" s="45"/>
    </row>
    <row r="22" spans="2:14" ht="3.75" customHeight="1" x14ac:dyDescent="0.25">
      <c r="B22" s="44"/>
      <c r="C22" s="45"/>
      <c r="D22" s="45"/>
      <c r="E22" s="45"/>
      <c r="F22" s="45"/>
      <c r="G22" s="45"/>
      <c r="H22" s="45"/>
      <c r="I22" s="45"/>
      <c r="J22" s="45"/>
      <c r="K22" s="45"/>
      <c r="L22" s="45"/>
      <c r="M22" s="45"/>
    </row>
    <row r="23" spans="2:14" x14ac:dyDescent="0.25">
      <c r="B23" s="58" t="s">
        <v>114</v>
      </c>
      <c r="C23" s="1"/>
      <c r="D23" s="1"/>
      <c r="E23" s="1"/>
      <c r="F23" s="1"/>
      <c r="G23" s="1"/>
      <c r="H23" s="1"/>
      <c r="I23" s="1"/>
      <c r="J23" s="1"/>
      <c r="K23" s="1"/>
      <c r="L23" s="1"/>
      <c r="M23" s="1"/>
    </row>
    <row r="24" spans="2:14" x14ac:dyDescent="0.25">
      <c r="B24" s="45"/>
      <c r="C24" s="57"/>
      <c r="D24" s="45"/>
      <c r="E24" s="45"/>
      <c r="F24" s="45"/>
      <c r="G24" s="45"/>
      <c r="H24" s="45"/>
      <c r="I24" s="45"/>
      <c r="J24" s="45"/>
      <c r="K24" s="45"/>
      <c r="L24" s="45"/>
      <c r="M24" s="45"/>
    </row>
    <row r="25" spans="2:14" x14ac:dyDescent="0.25">
      <c r="B25" s="50"/>
      <c r="C25" s="51" t="s">
        <v>11</v>
      </c>
      <c r="D25" s="51" t="s">
        <v>12</v>
      </c>
      <c r="E25" s="51" t="s">
        <v>13</v>
      </c>
      <c r="F25" s="51" t="s">
        <v>14</v>
      </c>
      <c r="G25" s="51" t="s">
        <v>15</v>
      </c>
      <c r="H25" s="51" t="s">
        <v>16</v>
      </c>
      <c r="I25" s="52" t="s">
        <v>10</v>
      </c>
    </row>
    <row r="26" spans="2:14" x14ac:dyDescent="0.25">
      <c r="B26" s="53" t="s">
        <v>10</v>
      </c>
      <c r="C26" s="55">
        <v>4.8855766493199999</v>
      </c>
      <c r="D26" s="55">
        <v>3.6454911766300002</v>
      </c>
      <c r="E26" s="55">
        <v>0.95207564391999999</v>
      </c>
      <c r="F26" s="55">
        <v>6.8880958620700001</v>
      </c>
      <c r="G26" s="55">
        <v>0.23548216589000001</v>
      </c>
      <c r="H26" s="55">
        <v>0</v>
      </c>
      <c r="I26" s="56">
        <f>SUM(C26:H26)</f>
        <v>16.606721497830002</v>
      </c>
    </row>
    <row r="27" spans="2:14" x14ac:dyDescent="0.25">
      <c r="B27" s="162" t="s">
        <v>163</v>
      </c>
      <c r="C27" s="163">
        <f>+C26/$I$26</f>
        <v>0.29419272491312615</v>
      </c>
      <c r="D27" s="163">
        <f t="shared" ref="D27:I27" si="2">+D26/$I$26</f>
        <v>0.21951901686954622</v>
      </c>
      <c r="E27" s="163">
        <f t="shared" si="2"/>
        <v>5.7330740691015236E-2</v>
      </c>
      <c r="F27" s="163">
        <f t="shared" si="2"/>
        <v>0.41477758647124097</v>
      </c>
      <c r="G27" s="163">
        <f t="shared" si="2"/>
        <v>1.4179931055071312E-2</v>
      </c>
      <c r="H27" s="163">
        <f t="shared" si="2"/>
        <v>0</v>
      </c>
      <c r="I27" s="164">
        <f t="shared" si="2"/>
        <v>1</v>
      </c>
    </row>
    <row r="30" spans="2:14" x14ac:dyDescent="0.25">
      <c r="N30" s="126"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topLeftCell="A55" zoomScale="70" zoomScaleNormal="70" workbookViewId="0">
      <selection activeCell="C55" sqref="C55"/>
    </sheetView>
  </sheetViews>
  <sheetFormatPr defaultRowHeight="15" x14ac:dyDescent="0.25"/>
  <cols>
    <col min="1" max="1" width="4.7109375" style="46" customWidth="1"/>
    <col min="2" max="2" width="31" style="46" customWidth="1"/>
    <col min="3" max="3" width="21.5703125" style="46" customWidth="1"/>
    <col min="4" max="12" width="15.7109375" style="46" customWidth="1"/>
    <col min="13" max="13" width="3.42578125" style="46" customWidth="1"/>
    <col min="14" max="16384" width="9.140625" style="46"/>
  </cols>
  <sheetData>
    <row r="4" spans="2:14" x14ac:dyDescent="0.25">
      <c r="B4" s="45"/>
      <c r="C4" s="45"/>
      <c r="D4" s="45"/>
      <c r="E4" s="45"/>
      <c r="F4" s="45"/>
      <c r="G4" s="45"/>
      <c r="H4" s="45"/>
      <c r="I4" s="45"/>
      <c r="J4" s="47" t="s">
        <v>30</v>
      </c>
      <c r="K4" s="48" t="str">
        <f>'Table 1-3 - Lending'!L4</f>
        <v>[03-31-2015]</v>
      </c>
      <c r="L4" s="45"/>
    </row>
    <row r="5" spans="2:14" ht="15.75" x14ac:dyDescent="0.25">
      <c r="B5" s="44" t="s">
        <v>258</v>
      </c>
      <c r="C5" s="45"/>
      <c r="D5" s="45"/>
      <c r="E5" s="45"/>
      <c r="F5" s="45"/>
      <c r="G5" s="45"/>
      <c r="H5" s="45"/>
      <c r="I5" s="45"/>
      <c r="J5" s="45"/>
      <c r="K5" s="45"/>
      <c r="L5" s="45"/>
    </row>
    <row r="6" spans="2:14" ht="3.75" customHeight="1" x14ac:dyDescent="0.25">
      <c r="B6" s="44"/>
      <c r="C6" s="45"/>
      <c r="D6" s="45"/>
      <c r="E6" s="45"/>
      <c r="F6" s="45"/>
      <c r="G6" s="45"/>
      <c r="H6" s="45"/>
      <c r="I6" s="45"/>
      <c r="J6" s="45"/>
      <c r="K6" s="45"/>
      <c r="L6" s="45"/>
    </row>
    <row r="7" spans="2:14" x14ac:dyDescent="0.25">
      <c r="B7" s="146" t="s">
        <v>285</v>
      </c>
      <c r="C7" s="146"/>
      <c r="D7" s="63"/>
      <c r="E7" s="147"/>
      <c r="F7" s="147"/>
      <c r="G7" s="147"/>
      <c r="H7" s="147"/>
      <c r="I7" s="147"/>
      <c r="J7" s="147"/>
      <c r="K7" s="59"/>
      <c r="L7" s="59"/>
      <c r="M7" s="59"/>
      <c r="N7" s="59"/>
    </row>
    <row r="8" spans="2:14" x14ac:dyDescent="0.25">
      <c r="B8" s="50"/>
      <c r="C8" s="266" t="s">
        <v>287</v>
      </c>
      <c r="D8" s="266"/>
      <c r="E8" s="266"/>
      <c r="F8" s="266"/>
      <c r="G8" s="266"/>
      <c r="H8" s="266"/>
      <c r="I8" s="266"/>
      <c r="J8" s="266"/>
      <c r="K8" s="266"/>
      <c r="L8" s="266"/>
      <c r="N8" s="45"/>
    </row>
    <row r="9" spans="2:14" x14ac:dyDescent="0.25">
      <c r="B9" s="50"/>
      <c r="C9" s="68" t="s">
        <v>17</v>
      </c>
      <c r="D9" s="68" t="s">
        <v>18</v>
      </c>
      <c r="E9" s="68" t="s">
        <v>19</v>
      </c>
      <c r="F9" s="68" t="s">
        <v>20</v>
      </c>
      <c r="G9" s="68" t="s">
        <v>21</v>
      </c>
      <c r="H9" s="68" t="s">
        <v>22</v>
      </c>
      <c r="I9" s="68" t="s">
        <v>23</v>
      </c>
      <c r="J9" s="68" t="s">
        <v>24</v>
      </c>
      <c r="K9" s="68" t="s">
        <v>25</v>
      </c>
      <c r="L9" s="68" t="s">
        <v>26</v>
      </c>
      <c r="N9" s="210"/>
    </row>
    <row r="10" spans="2:14" x14ac:dyDescent="0.25">
      <c r="C10" s="65"/>
      <c r="D10" s="65"/>
      <c r="E10" s="65"/>
      <c r="F10" s="65"/>
      <c r="G10" s="65"/>
      <c r="H10" s="65"/>
      <c r="I10" s="65"/>
      <c r="J10" s="65"/>
      <c r="K10" s="65"/>
      <c r="L10" s="65"/>
    </row>
    <row r="11" spans="2:14" x14ac:dyDescent="0.25">
      <c r="B11" s="60" t="s">
        <v>1</v>
      </c>
      <c r="C11" s="191">
        <v>0.35127223620999998</v>
      </c>
      <c r="D11" s="191">
        <v>0.28431336274000002</v>
      </c>
      <c r="E11" s="191">
        <v>0.15762829201</v>
      </c>
      <c r="F11" s="191">
        <v>3.2484471670000001E-2</v>
      </c>
      <c r="G11" s="191">
        <v>1.357221367E-2</v>
      </c>
      <c r="H11" s="191">
        <v>2.5789023200000001E-3</v>
      </c>
      <c r="I11" s="191">
        <v>1.57952988E-3</v>
      </c>
      <c r="J11" s="191">
        <v>9.8956868000000002E-4</v>
      </c>
      <c r="K11" s="191">
        <v>7.3428953999999996E-4</v>
      </c>
      <c r="L11" s="178">
        <v>1.002094E-3</v>
      </c>
      <c r="N11" s="206"/>
    </row>
    <row r="12" spans="2:14" x14ac:dyDescent="0.25">
      <c r="B12" s="60" t="s">
        <v>2</v>
      </c>
      <c r="C12" s="66">
        <v>0</v>
      </c>
      <c r="D12" s="66">
        <v>0</v>
      </c>
      <c r="E12" s="66">
        <v>0</v>
      </c>
      <c r="F12" s="66">
        <v>0</v>
      </c>
      <c r="G12" s="66">
        <v>0</v>
      </c>
      <c r="H12" s="66">
        <v>0</v>
      </c>
      <c r="I12" s="66">
        <v>0</v>
      </c>
      <c r="J12" s="66">
        <v>0</v>
      </c>
      <c r="K12" s="66">
        <v>0</v>
      </c>
      <c r="L12" s="66">
        <v>0</v>
      </c>
      <c r="N12" s="66"/>
    </row>
    <row r="13" spans="2:14" x14ac:dyDescent="0.25">
      <c r="B13" s="60" t="s">
        <v>3</v>
      </c>
      <c r="C13" s="66">
        <v>5.7862395899999997E-3</v>
      </c>
      <c r="D13" s="66">
        <v>5.2175926799999999E-3</v>
      </c>
      <c r="E13" s="66">
        <v>4.9662728899999998E-3</v>
      </c>
      <c r="F13" s="66">
        <v>2.4831364499999999E-3</v>
      </c>
      <c r="G13" s="66">
        <v>2.4091903800000001E-3</v>
      </c>
      <c r="H13" s="66">
        <v>1.1241562499999999E-3</v>
      </c>
      <c r="I13" s="66">
        <v>1.1241562499999999E-3</v>
      </c>
      <c r="J13" s="66">
        <v>1.1241562499999999E-3</v>
      </c>
      <c r="K13" s="66">
        <v>1.1241562499999999E-3</v>
      </c>
      <c r="L13" s="66">
        <v>3.7771649999999999E-3</v>
      </c>
      <c r="N13" s="206"/>
    </row>
    <row r="14" spans="2:14" x14ac:dyDescent="0.25">
      <c r="B14" s="60" t="s">
        <v>4</v>
      </c>
      <c r="C14" s="66">
        <v>0.11927904169</v>
      </c>
      <c r="D14" s="66">
        <v>8.4191489800000005E-2</v>
      </c>
      <c r="E14" s="66">
        <v>4.6865255160000001E-2</v>
      </c>
      <c r="F14" s="66">
        <v>1.795432621E-2</v>
      </c>
      <c r="G14" s="66">
        <v>1.6632634680000001E-2</v>
      </c>
      <c r="H14" s="66">
        <v>4.0172960299999999E-3</v>
      </c>
      <c r="I14" s="66">
        <v>2.2557140899999999E-3</v>
      </c>
      <c r="J14" s="66">
        <v>2.0910704100000001E-3</v>
      </c>
      <c r="K14" s="66">
        <v>1.8280169100000001E-3</v>
      </c>
      <c r="L14" s="66">
        <v>3.3506149999999999E-3</v>
      </c>
      <c r="N14" s="206"/>
    </row>
    <row r="15" spans="2:14" x14ac:dyDescent="0.25">
      <c r="B15" s="60" t="s">
        <v>5</v>
      </c>
      <c r="C15" s="66">
        <v>0.31132457306</v>
      </c>
      <c r="D15" s="66">
        <v>0.27924245854000002</v>
      </c>
      <c r="E15" s="66">
        <v>0.22597465588000001</v>
      </c>
      <c r="F15" s="66">
        <v>8.1915412069999999E-2</v>
      </c>
      <c r="G15" s="66">
        <v>5.5880005920000003E-2</v>
      </c>
      <c r="H15" s="66">
        <v>1.7073783499999998E-2</v>
      </c>
      <c r="I15" s="66">
        <v>1.265893918E-2</v>
      </c>
      <c r="J15" s="66">
        <v>9.53396481E-3</v>
      </c>
      <c r="K15" s="66">
        <v>4.8217136000000002E-3</v>
      </c>
      <c r="L15" s="66">
        <v>1.2640113999999999E-2</v>
      </c>
      <c r="N15" s="206"/>
    </row>
    <row r="16" spans="2:14" ht="30" x14ac:dyDescent="0.25">
      <c r="B16" s="60" t="s">
        <v>6</v>
      </c>
      <c r="C16" s="66">
        <v>4.7421343960000001E-2</v>
      </c>
      <c r="D16" s="66">
        <v>3.8672653270000003E-2</v>
      </c>
      <c r="E16" s="66">
        <v>1.8861059140000001E-2</v>
      </c>
      <c r="F16" s="66">
        <v>2.643369E-5</v>
      </c>
      <c r="G16" s="66"/>
      <c r="H16" s="66"/>
      <c r="I16" s="66"/>
      <c r="J16" s="66"/>
      <c r="K16" s="66"/>
      <c r="L16" s="66"/>
      <c r="N16" s="206"/>
    </row>
    <row r="17" spans="2:14" x14ac:dyDescent="0.25">
      <c r="B17" s="60" t="s">
        <v>7</v>
      </c>
      <c r="C17" s="66">
        <v>0.82262056181999998</v>
      </c>
      <c r="D17" s="66">
        <v>0.61300451528</v>
      </c>
      <c r="E17" s="66">
        <v>0.31111282958000003</v>
      </c>
      <c r="F17" s="66">
        <v>6.9750989560000004E-2</v>
      </c>
      <c r="G17" s="66">
        <v>3.6010167119999999E-2</v>
      </c>
      <c r="H17" s="66">
        <v>9.6704443600000006E-3</v>
      </c>
      <c r="I17" s="66">
        <v>3.6636787999999999E-3</v>
      </c>
      <c r="J17" s="66">
        <v>2.9167643300000001E-3</v>
      </c>
      <c r="K17" s="66">
        <v>2.4739743600000002E-3</v>
      </c>
      <c r="L17" s="66">
        <v>1.9621242000000001E-2</v>
      </c>
      <c r="N17" s="206"/>
    </row>
    <row r="18" spans="2:14" x14ac:dyDescent="0.25">
      <c r="B18" s="60" t="s">
        <v>28</v>
      </c>
      <c r="C18" s="66">
        <v>6.1653445736199997</v>
      </c>
      <c r="D18" s="66">
        <v>3.7124404109100002</v>
      </c>
      <c r="E18" s="66">
        <v>1.8245841281499999</v>
      </c>
      <c r="F18" s="66">
        <v>0.41281478244999997</v>
      </c>
      <c r="G18" s="66">
        <v>0.17832400731</v>
      </c>
      <c r="H18" s="66">
        <v>4.0577587980000003E-2</v>
      </c>
      <c r="I18" s="66">
        <v>2.7348667159999999E-2</v>
      </c>
      <c r="J18" s="66">
        <v>1.286277483E-2</v>
      </c>
      <c r="K18" s="66">
        <v>7.44990646E-3</v>
      </c>
      <c r="L18" s="66">
        <v>3.5058310000000002E-2</v>
      </c>
      <c r="N18" s="206"/>
    </row>
    <row r="19" spans="2:14" ht="30" x14ac:dyDescent="0.25">
      <c r="B19" s="60" t="s">
        <v>29</v>
      </c>
      <c r="C19" s="66">
        <v>1.54749975E-3</v>
      </c>
      <c r="D19" s="66">
        <v>1.54749974E-3</v>
      </c>
      <c r="E19" s="66">
        <v>1.54749974E-3</v>
      </c>
      <c r="F19" s="66">
        <v>4.9255778000000005E-4</v>
      </c>
      <c r="G19" s="66">
        <v>2.0696519999999999E-5</v>
      </c>
      <c r="H19" s="66"/>
      <c r="I19" s="66"/>
      <c r="J19" s="66"/>
      <c r="K19" s="66"/>
      <c r="L19" s="66"/>
      <c r="N19" s="206"/>
    </row>
    <row r="20" spans="2:14" x14ac:dyDescent="0.25">
      <c r="B20" s="60" t="s">
        <v>9</v>
      </c>
      <c r="C20" s="66">
        <v>1.4235882799999999E-3</v>
      </c>
      <c r="D20" s="66">
        <v>1.29808332E-3</v>
      </c>
      <c r="E20" s="66">
        <v>9.3858897999999995E-4</v>
      </c>
      <c r="F20" s="66">
        <v>3.6492390000000002E-5</v>
      </c>
      <c r="G20" s="66">
        <v>3.6492380000000002E-5</v>
      </c>
      <c r="H20" s="66">
        <v>1.8246200000000002E-5</v>
      </c>
      <c r="I20" s="66">
        <v>1.8246190000000001E-5</v>
      </c>
      <c r="J20" s="66">
        <v>1.8246190000000001E-5</v>
      </c>
      <c r="K20" s="66">
        <v>1.8246190000000001E-5</v>
      </c>
      <c r="L20" s="66">
        <v>3.0535700000000002E-4</v>
      </c>
      <c r="N20" s="206"/>
    </row>
    <row r="21" spans="2:14" x14ac:dyDescent="0.25">
      <c r="C21" s="66"/>
      <c r="D21" s="66"/>
      <c r="E21" s="66"/>
      <c r="F21" s="66"/>
      <c r="G21" s="66"/>
      <c r="H21" s="66"/>
      <c r="I21" s="66"/>
      <c r="J21" s="66"/>
      <c r="K21" s="66"/>
      <c r="L21" s="66"/>
      <c r="N21" s="193"/>
    </row>
    <row r="22" spans="2:14" x14ac:dyDescent="0.25">
      <c r="B22" s="53" t="s">
        <v>10</v>
      </c>
      <c r="C22" s="67">
        <f t="shared" ref="C22:L22" si="0">SUM(C11:C20)</f>
        <v>7.8260196579799999</v>
      </c>
      <c r="D22" s="67">
        <f t="shared" si="0"/>
        <v>5.0199280662800003</v>
      </c>
      <c r="E22" s="67">
        <f t="shared" si="0"/>
        <v>2.59247858153</v>
      </c>
      <c r="F22" s="67">
        <f t="shared" si="0"/>
        <v>0.61795860226999999</v>
      </c>
      <c r="G22" s="67">
        <f t="shared" si="0"/>
        <v>0.30288540797999997</v>
      </c>
      <c r="H22" s="67">
        <f t="shared" si="0"/>
        <v>7.5060416640000002E-2</v>
      </c>
      <c r="I22" s="67">
        <f t="shared" si="0"/>
        <v>4.8648931550000003E-2</v>
      </c>
      <c r="J22" s="67">
        <f t="shared" si="0"/>
        <v>2.9536545500000001E-2</v>
      </c>
      <c r="K22" s="67">
        <f t="shared" si="0"/>
        <v>1.8450303310000003E-2</v>
      </c>
      <c r="L22" s="67">
        <f t="shared" si="0"/>
        <v>7.5754897000000015E-2</v>
      </c>
      <c r="N22" s="211"/>
    </row>
    <row r="27" spans="2:14" ht="15.75" x14ac:dyDescent="0.25">
      <c r="B27" s="44" t="s">
        <v>259</v>
      </c>
      <c r="C27" s="45"/>
      <c r="D27" s="45"/>
      <c r="E27" s="45"/>
      <c r="F27" s="45"/>
      <c r="G27" s="45"/>
      <c r="H27" s="45"/>
      <c r="I27" s="45"/>
      <c r="J27" s="45"/>
      <c r="K27" s="45"/>
      <c r="L27" s="45"/>
    </row>
    <row r="28" spans="2:14" ht="3.75" customHeight="1" x14ac:dyDescent="0.25">
      <c r="B28" s="44"/>
      <c r="C28" s="45"/>
      <c r="D28" s="45"/>
      <c r="E28" s="45"/>
      <c r="F28" s="45"/>
      <c r="G28" s="45"/>
      <c r="H28" s="45"/>
      <c r="I28" s="45"/>
      <c r="J28" s="45"/>
      <c r="K28" s="45"/>
      <c r="L28" s="45"/>
    </row>
    <row r="29" spans="2:14" x14ac:dyDescent="0.25">
      <c r="B29" s="146" t="s">
        <v>286</v>
      </c>
      <c r="C29" s="63"/>
      <c r="D29" s="59"/>
      <c r="E29" s="59"/>
      <c r="F29" s="59"/>
      <c r="G29" s="59"/>
      <c r="H29" s="59"/>
      <c r="I29" s="59"/>
      <c r="J29" s="59"/>
      <c r="K29" s="59"/>
      <c r="L29" s="59"/>
      <c r="N29" s="45"/>
    </row>
    <row r="30" spans="2:14" x14ac:dyDescent="0.25">
      <c r="B30" s="50"/>
      <c r="C30" s="266" t="s">
        <v>27</v>
      </c>
      <c r="D30" s="266"/>
      <c r="E30" s="266"/>
      <c r="F30" s="266"/>
      <c r="G30" s="266"/>
      <c r="H30" s="266"/>
      <c r="I30" s="266"/>
      <c r="J30" s="266"/>
      <c r="K30" s="266"/>
      <c r="L30" s="266"/>
      <c r="N30" s="45"/>
    </row>
    <row r="31" spans="2:14" x14ac:dyDescent="0.25">
      <c r="B31" s="50"/>
      <c r="C31" s="68" t="s">
        <v>17</v>
      </c>
      <c r="D31" s="68" t="s">
        <v>18</v>
      </c>
      <c r="E31" s="68" t="s">
        <v>19</v>
      </c>
      <c r="F31" s="68" t="s">
        <v>20</v>
      </c>
      <c r="G31" s="68" t="s">
        <v>21</v>
      </c>
      <c r="H31" s="68" t="s">
        <v>22</v>
      </c>
      <c r="I31" s="68" t="s">
        <v>23</v>
      </c>
      <c r="J31" s="68" t="s">
        <v>24</v>
      </c>
      <c r="K31" s="68" t="s">
        <v>25</v>
      </c>
      <c r="L31" s="68" t="s">
        <v>26</v>
      </c>
      <c r="N31" s="210"/>
    </row>
    <row r="32" spans="2:14" x14ac:dyDescent="0.25">
      <c r="C32" s="65"/>
      <c r="D32" s="65"/>
      <c r="E32" s="65"/>
      <c r="F32" s="65"/>
      <c r="G32" s="65"/>
      <c r="H32" s="65"/>
      <c r="I32" s="65"/>
      <c r="J32" s="65"/>
      <c r="K32" s="65"/>
      <c r="L32" s="65"/>
    </row>
    <row r="33" spans="2:14" x14ac:dyDescent="0.25">
      <c r="B33" s="60" t="s">
        <v>1</v>
      </c>
      <c r="C33" s="165">
        <f>C11/SUM($C11:$L11)</f>
        <v>0.41513936869329432</v>
      </c>
      <c r="D33" s="165">
        <f t="shared" ref="D33:L33" si="1">D11/SUM($C11:$L11)</f>
        <v>0.3360062588276686</v>
      </c>
      <c r="E33" s="165">
        <f t="shared" si="1"/>
        <v>0.18628773608544807</v>
      </c>
      <c r="F33" s="165">
        <f t="shared" si="1"/>
        <v>3.8390688677590108E-2</v>
      </c>
      <c r="G33" s="165">
        <f t="shared" si="1"/>
        <v>1.6039867754780161E-2</v>
      </c>
      <c r="H33" s="165">
        <f t="shared" si="1"/>
        <v>3.047789636316251E-3</v>
      </c>
      <c r="I33" s="165">
        <f t="shared" si="1"/>
        <v>1.8667146720453731E-3</v>
      </c>
      <c r="J33" s="165">
        <f t="shared" si="1"/>
        <v>1.1694887177142687E-3</v>
      </c>
      <c r="K33" s="165">
        <f t="shared" si="1"/>
        <v>8.6779558601794086E-4</v>
      </c>
      <c r="L33" s="165">
        <f t="shared" si="1"/>
        <v>1.1842913491251182E-3</v>
      </c>
      <c r="M33" s="108"/>
      <c r="N33" s="190"/>
    </row>
    <row r="34" spans="2:14" x14ac:dyDescent="0.25">
      <c r="B34" s="60" t="s">
        <v>2</v>
      </c>
      <c r="C34" s="66">
        <v>0</v>
      </c>
      <c r="D34" s="66">
        <v>0</v>
      </c>
      <c r="E34" s="66">
        <v>0</v>
      </c>
      <c r="F34" s="66">
        <v>0</v>
      </c>
      <c r="G34" s="66">
        <v>0</v>
      </c>
      <c r="H34" s="66">
        <v>0</v>
      </c>
      <c r="I34" s="66">
        <v>0</v>
      </c>
      <c r="J34" s="66">
        <v>0</v>
      </c>
      <c r="K34" s="66">
        <v>0</v>
      </c>
      <c r="L34" s="66">
        <v>0</v>
      </c>
      <c r="M34" s="108"/>
      <c r="N34" s="190"/>
    </row>
    <row r="35" spans="2:14" x14ac:dyDescent="0.25">
      <c r="B35" s="60" t="s">
        <v>3</v>
      </c>
      <c r="C35" s="165">
        <f t="shared" ref="C35:L35" si="2">C13/SUM($C13:$L13)</f>
        <v>0.1985926518539681</v>
      </c>
      <c r="D35" s="165">
        <f t="shared" si="2"/>
        <v>0.17907581435200343</v>
      </c>
      <c r="E35" s="165">
        <f t="shared" si="2"/>
        <v>0.1704501321998611</v>
      </c>
      <c r="F35" s="165">
        <f t="shared" si="2"/>
        <v>8.5225066271538252E-2</v>
      </c>
      <c r="G35" s="165">
        <f t="shared" si="2"/>
        <v>8.2687123293708822E-2</v>
      </c>
      <c r="H35" s="165">
        <f t="shared" si="2"/>
        <v>3.8582773373494604E-2</v>
      </c>
      <c r="I35" s="165">
        <f t="shared" si="2"/>
        <v>3.8582773373494604E-2</v>
      </c>
      <c r="J35" s="165">
        <f t="shared" si="2"/>
        <v>3.8582773373494604E-2</v>
      </c>
      <c r="K35" s="165">
        <f t="shared" si="2"/>
        <v>3.8582773373494604E-2</v>
      </c>
      <c r="L35" s="165">
        <f t="shared" si="2"/>
        <v>0.12963811853494187</v>
      </c>
      <c r="M35" s="108"/>
      <c r="N35" s="190"/>
    </row>
    <row r="36" spans="2:14" x14ac:dyDescent="0.25">
      <c r="B36" s="60" t="s">
        <v>4</v>
      </c>
      <c r="C36" s="165">
        <f t="shared" ref="C36:L36" si="3">C14/SUM($C14:$L14)</f>
        <v>0.39964102277694985</v>
      </c>
      <c r="D36" s="165">
        <f t="shared" si="3"/>
        <v>0.28208118220996703</v>
      </c>
      <c r="E36" s="165">
        <f t="shared" si="3"/>
        <v>0.15702069902205909</v>
      </c>
      <c r="F36" s="165">
        <f t="shared" si="3"/>
        <v>6.0155457221760626E-2</v>
      </c>
      <c r="G36" s="165">
        <f t="shared" si="3"/>
        <v>5.5727167495744877E-2</v>
      </c>
      <c r="H36" s="165">
        <f t="shared" si="3"/>
        <v>1.3459835621412262E-2</v>
      </c>
      <c r="I36" s="165">
        <f t="shared" si="3"/>
        <v>7.5577056392091531E-3</v>
      </c>
      <c r="J36" s="165">
        <f t="shared" si="3"/>
        <v>7.0060716913110197E-3</v>
      </c>
      <c r="K36" s="165">
        <f t="shared" si="3"/>
        <v>6.1247184519190069E-3</v>
      </c>
      <c r="L36" s="165">
        <f t="shared" si="3"/>
        <v>1.1226139869667072E-2</v>
      </c>
      <c r="M36" s="108"/>
      <c r="N36" s="190"/>
    </row>
    <row r="37" spans="2:14" x14ac:dyDescent="0.25">
      <c r="B37" s="60" t="s">
        <v>5</v>
      </c>
      <c r="C37" s="165">
        <f t="shared" ref="C37:L37" si="4">C15/SUM($C15:$L15)</f>
        <v>0.30791727730546931</v>
      </c>
      <c r="D37" s="165">
        <f t="shared" si="4"/>
        <v>0.27618628589639477</v>
      </c>
      <c r="E37" s="165">
        <f t="shared" si="4"/>
        <v>0.22350147338096527</v>
      </c>
      <c r="F37" s="165">
        <f t="shared" si="4"/>
        <v>8.1018887799418404E-2</v>
      </c>
      <c r="G37" s="165">
        <f t="shared" si="4"/>
        <v>5.5268426483584397E-2</v>
      </c>
      <c r="H37" s="165">
        <f t="shared" si="4"/>
        <v>1.6886919259051971E-2</v>
      </c>
      <c r="I37" s="165">
        <f t="shared" si="4"/>
        <v>1.2520393258934646E-2</v>
      </c>
      <c r="J37" s="165">
        <f t="shared" si="4"/>
        <v>9.4296202107232285E-3</v>
      </c>
      <c r="K37" s="165">
        <f t="shared" si="4"/>
        <v>4.7689422941009424E-3</v>
      </c>
      <c r="L37" s="165">
        <f t="shared" si="4"/>
        <v>1.2501774111356891E-2</v>
      </c>
      <c r="M37" s="108"/>
      <c r="N37" s="190"/>
    </row>
    <row r="38" spans="2:14" ht="30" x14ac:dyDescent="0.25">
      <c r="B38" s="60" t="s">
        <v>6</v>
      </c>
      <c r="C38" s="165">
        <f t="shared" ref="C38:L38" si="5">C16/SUM($C16:$L16)</f>
        <v>0.45171147726039435</v>
      </c>
      <c r="D38" s="165">
        <f t="shared" si="5"/>
        <v>0.36837592272597247</v>
      </c>
      <c r="E38" s="165">
        <f t="shared" si="5"/>
        <v>0.17966080619755306</v>
      </c>
      <c r="F38" s="165">
        <f t="shared" si="5"/>
        <v>2.5179381608026683E-4</v>
      </c>
      <c r="G38" s="165">
        <f t="shared" si="5"/>
        <v>0</v>
      </c>
      <c r="H38" s="165">
        <f t="shared" si="5"/>
        <v>0</v>
      </c>
      <c r="I38" s="165">
        <f t="shared" si="5"/>
        <v>0</v>
      </c>
      <c r="J38" s="165">
        <f t="shared" si="5"/>
        <v>0</v>
      </c>
      <c r="K38" s="165">
        <f t="shared" si="5"/>
        <v>0</v>
      </c>
      <c r="L38" s="165">
        <f t="shared" si="5"/>
        <v>0</v>
      </c>
      <c r="M38" s="108"/>
      <c r="N38" s="190"/>
    </row>
    <row r="39" spans="2:14" x14ac:dyDescent="0.25">
      <c r="B39" s="60" t="s">
        <v>7</v>
      </c>
      <c r="C39" s="165">
        <f t="shared" ref="C39:L39" si="6">C17/SUM($C17:$L17)</f>
        <v>0.43505442755728213</v>
      </c>
      <c r="D39" s="165">
        <f t="shared" si="6"/>
        <v>0.32419603990341894</v>
      </c>
      <c r="E39" s="165">
        <f t="shared" si="6"/>
        <v>0.16453638562011746</v>
      </c>
      <c r="F39" s="165">
        <f t="shared" si="6"/>
        <v>3.6888789610901737E-2</v>
      </c>
      <c r="G39" s="165">
        <f t="shared" si="6"/>
        <v>1.904448219477119E-2</v>
      </c>
      <c r="H39" s="165">
        <f t="shared" si="6"/>
        <v>5.1143502004815326E-3</v>
      </c>
      <c r="I39" s="165">
        <f t="shared" si="6"/>
        <v>1.9375879440228681E-3</v>
      </c>
      <c r="J39" s="165">
        <f t="shared" si="6"/>
        <v>1.542571745471775E-3</v>
      </c>
      <c r="K39" s="165">
        <f t="shared" si="6"/>
        <v>1.308396056378548E-3</v>
      </c>
      <c r="L39" s="165">
        <f t="shared" si="6"/>
        <v>1.0376969167153832E-2</v>
      </c>
      <c r="M39" s="108"/>
      <c r="N39" s="190"/>
    </row>
    <row r="40" spans="2:14" x14ac:dyDescent="0.25">
      <c r="B40" s="60" t="s">
        <v>28</v>
      </c>
      <c r="C40" s="165">
        <f t="shared" ref="C40:L40" si="7">C18/SUM($C18:$L18)</f>
        <v>0.49653228022033363</v>
      </c>
      <c r="D40" s="165">
        <f t="shared" si="7"/>
        <v>0.29898515490901889</v>
      </c>
      <c r="E40" s="165">
        <f t="shared" si="7"/>
        <v>0.1469447338727102</v>
      </c>
      <c r="F40" s="165">
        <f t="shared" si="7"/>
        <v>3.3246457321396278E-2</v>
      </c>
      <c r="G40" s="165">
        <f t="shared" si="7"/>
        <v>1.436150484540933E-2</v>
      </c>
      <c r="H40" s="165">
        <f t="shared" si="7"/>
        <v>3.2679572155235761E-3</v>
      </c>
      <c r="I40" s="165">
        <f t="shared" si="7"/>
        <v>2.202552656025925E-3</v>
      </c>
      <c r="J40" s="165">
        <f t="shared" si="7"/>
        <v>1.0359166207235351E-3</v>
      </c>
      <c r="K40" s="165">
        <f t="shared" si="7"/>
        <v>5.999857749783554E-4</v>
      </c>
      <c r="L40" s="165">
        <f t="shared" si="7"/>
        <v>2.8234565638803242E-3</v>
      </c>
      <c r="M40" s="108"/>
      <c r="N40" s="190"/>
    </row>
    <row r="41" spans="2:14" ht="30" x14ac:dyDescent="0.25">
      <c r="B41" s="60" t="s">
        <v>29</v>
      </c>
      <c r="C41" s="165">
        <f t="shared" ref="C41:L41" si="8">C19/SUM($C19:$L19)</f>
        <v>0.30015006361252494</v>
      </c>
      <c r="D41" s="165">
        <f t="shared" si="8"/>
        <v>0.30015006167294428</v>
      </c>
      <c r="E41" s="165">
        <f t="shared" si="8"/>
        <v>0.30015006167294428</v>
      </c>
      <c r="F41" s="165">
        <f t="shared" si="8"/>
        <v>9.5535555983026224E-2</v>
      </c>
      <c r="G41" s="165">
        <f t="shared" si="8"/>
        <v>4.0142570585603617E-3</v>
      </c>
      <c r="H41" s="165">
        <f t="shared" si="8"/>
        <v>0</v>
      </c>
      <c r="I41" s="165">
        <f t="shared" si="8"/>
        <v>0</v>
      </c>
      <c r="J41" s="165">
        <f t="shared" si="8"/>
        <v>0</v>
      </c>
      <c r="K41" s="165">
        <f t="shared" si="8"/>
        <v>0</v>
      </c>
      <c r="L41" s="165">
        <f t="shared" si="8"/>
        <v>0</v>
      </c>
      <c r="M41" s="108"/>
      <c r="N41" s="190"/>
    </row>
    <row r="42" spans="2:14" x14ac:dyDescent="0.25">
      <c r="B42" s="60" t="s">
        <v>9</v>
      </c>
      <c r="C42" s="165">
        <f t="shared" ref="C42:L44" si="9">C20/SUM($C20:$L20)</f>
        <v>0.34623814075961978</v>
      </c>
      <c r="D42" s="165">
        <f t="shared" ref="D42:L42" si="10">D20/SUM($C20:$L20)</f>
        <v>0.31571344157727588</v>
      </c>
      <c r="E42" s="165">
        <f t="shared" si="10"/>
        <v>0.2282789960680682</v>
      </c>
      <c r="F42" s="165">
        <f t="shared" si="10"/>
        <v>8.8754996391758323E-3</v>
      </c>
      <c r="G42" s="165">
        <f t="shared" si="10"/>
        <v>8.8754972070250095E-3</v>
      </c>
      <c r="H42" s="165">
        <f t="shared" si="10"/>
        <v>4.4377510356633284E-3</v>
      </c>
      <c r="I42" s="165">
        <f t="shared" si="10"/>
        <v>4.4377486035125048E-3</v>
      </c>
      <c r="J42" s="165">
        <f t="shared" si="10"/>
        <v>4.4377486035125048E-3</v>
      </c>
      <c r="K42" s="165">
        <f t="shared" si="10"/>
        <v>4.4377486035125048E-3</v>
      </c>
      <c r="L42" s="165">
        <f t="shared" si="10"/>
        <v>7.4267427902634353E-2</v>
      </c>
      <c r="M42" s="108"/>
      <c r="N42" s="190"/>
    </row>
    <row r="43" spans="2:14" x14ac:dyDescent="0.25">
      <c r="C43" s="165"/>
      <c r="D43" s="165"/>
      <c r="E43" s="165"/>
      <c r="F43" s="165"/>
      <c r="G43" s="165"/>
      <c r="H43" s="165"/>
      <c r="I43" s="165"/>
      <c r="J43" s="165"/>
      <c r="K43" s="165"/>
      <c r="L43" s="165"/>
      <c r="M43" s="108"/>
      <c r="N43" s="3"/>
    </row>
    <row r="44" spans="2:14" x14ac:dyDescent="0.25">
      <c r="B44" s="53" t="s">
        <v>10</v>
      </c>
      <c r="C44" s="166">
        <f t="shared" si="9"/>
        <v>0.4712561537431818</v>
      </c>
      <c r="D44" s="166">
        <f t="shared" si="9"/>
        <v>0.30228290957208925</v>
      </c>
      <c r="E44" s="166">
        <f t="shared" si="9"/>
        <v>0.15611019884771796</v>
      </c>
      <c r="F44" s="166">
        <f t="shared" si="9"/>
        <v>3.7211354788934912E-2</v>
      </c>
      <c r="G44" s="166">
        <f t="shared" si="9"/>
        <v>1.8238723978164836E-2</v>
      </c>
      <c r="H44" s="166">
        <f t="shared" si="9"/>
        <v>4.5198817266013979E-3</v>
      </c>
      <c r="I44" s="166">
        <f t="shared" si="9"/>
        <v>2.9294723713850042E-3</v>
      </c>
      <c r="J44" s="166">
        <f t="shared" si="9"/>
        <v>1.7785898113605347E-3</v>
      </c>
      <c r="K44" s="166">
        <f t="shared" si="9"/>
        <v>1.1110142004818252E-3</v>
      </c>
      <c r="L44" s="166">
        <f t="shared" si="9"/>
        <v>4.5617009600823757E-3</v>
      </c>
      <c r="M44" s="108"/>
      <c r="N44" s="212"/>
    </row>
    <row r="49" spans="2:14" ht="15.75" x14ac:dyDescent="0.25">
      <c r="B49" s="44" t="s">
        <v>260</v>
      </c>
      <c r="C49" s="45"/>
      <c r="D49" s="45"/>
      <c r="E49" s="45"/>
      <c r="F49" s="45"/>
      <c r="G49" s="45"/>
      <c r="H49" s="45"/>
      <c r="I49" s="45"/>
      <c r="J49" s="45"/>
      <c r="K49" s="45"/>
      <c r="L49" s="45"/>
    </row>
    <row r="50" spans="2:14" ht="3.75" customHeight="1" x14ac:dyDescent="0.25">
      <c r="B50" s="44"/>
      <c r="C50" s="45"/>
      <c r="D50" s="45"/>
      <c r="E50" s="45"/>
      <c r="F50" s="45"/>
      <c r="G50" s="45"/>
      <c r="H50" s="45"/>
      <c r="I50" s="45"/>
      <c r="J50" s="45"/>
      <c r="K50" s="45"/>
      <c r="L50" s="45"/>
    </row>
    <row r="51" spans="2:14" x14ac:dyDescent="0.25">
      <c r="B51" s="167" t="s">
        <v>288</v>
      </c>
      <c r="C51" s="63"/>
      <c r="D51" s="63"/>
      <c r="E51" s="59"/>
      <c r="F51" s="59"/>
      <c r="G51" s="59"/>
      <c r="H51" s="59"/>
      <c r="I51" s="59"/>
      <c r="J51" s="59"/>
      <c r="K51" s="59"/>
      <c r="L51" s="59"/>
      <c r="M51" s="59"/>
      <c r="N51" s="59"/>
    </row>
    <row r="52" spans="2:14" x14ac:dyDescent="0.25">
      <c r="B52" s="50"/>
      <c r="C52" s="266" t="s">
        <v>287</v>
      </c>
      <c r="D52" s="266"/>
      <c r="E52" s="266"/>
      <c r="F52" s="266"/>
      <c r="G52" s="266"/>
      <c r="H52" s="266"/>
      <c r="I52" s="266"/>
      <c r="J52" s="266"/>
      <c r="K52" s="266"/>
      <c r="L52" s="266"/>
      <c r="N52" s="50"/>
    </row>
    <row r="53" spans="2:14" ht="30" x14ac:dyDescent="0.25">
      <c r="B53" s="50"/>
      <c r="C53" s="68" t="s">
        <v>17</v>
      </c>
      <c r="D53" s="68" t="s">
        <v>18</v>
      </c>
      <c r="E53" s="68" t="s">
        <v>19</v>
      </c>
      <c r="F53" s="68" t="s">
        <v>20</v>
      </c>
      <c r="G53" s="68" t="s">
        <v>21</v>
      </c>
      <c r="H53" s="68" t="s">
        <v>22</v>
      </c>
      <c r="I53" s="68" t="s">
        <v>23</v>
      </c>
      <c r="J53" s="68" t="s">
        <v>24</v>
      </c>
      <c r="K53" s="68" t="s">
        <v>25</v>
      </c>
      <c r="L53" s="68" t="s">
        <v>26</v>
      </c>
      <c r="N53" s="68" t="s">
        <v>365</v>
      </c>
    </row>
    <row r="54" spans="2:14" x14ac:dyDescent="0.25">
      <c r="C54" s="65"/>
      <c r="D54" s="65"/>
      <c r="E54" s="65"/>
      <c r="F54" s="65"/>
      <c r="G54" s="65"/>
      <c r="H54" s="65"/>
      <c r="I54" s="65"/>
      <c r="J54" s="65"/>
      <c r="K54" s="65"/>
      <c r="L54" s="65"/>
    </row>
    <row r="55" spans="2:14" x14ac:dyDescent="0.25">
      <c r="B55" s="60" t="s">
        <v>1</v>
      </c>
      <c r="C55" s="176">
        <v>2.8076801990000001E-2</v>
      </c>
      <c r="D55" s="176">
        <v>0.15926031034999999</v>
      </c>
      <c r="E55" s="176">
        <v>0.32977308094000002</v>
      </c>
      <c r="F55" s="176">
        <v>0.15746831298</v>
      </c>
      <c r="G55" s="176">
        <v>0.10799583195</v>
      </c>
      <c r="H55" s="176">
        <v>2.6804844840000001E-2</v>
      </c>
      <c r="I55" s="176">
        <v>1.290200341E-2</v>
      </c>
      <c r="J55" s="176">
        <v>4.8509473599999998E-3</v>
      </c>
      <c r="K55" s="176">
        <v>4.4433549099999999E-3</v>
      </c>
      <c r="L55" s="176">
        <v>1.4579482919999999E-2</v>
      </c>
      <c r="N55" s="190">
        <v>54.73</v>
      </c>
    </row>
    <row r="56" spans="2:14" x14ac:dyDescent="0.25">
      <c r="B56" s="60" t="s">
        <v>2</v>
      </c>
      <c r="C56" s="176">
        <v>0</v>
      </c>
      <c r="D56" s="176">
        <v>0</v>
      </c>
      <c r="E56" s="176">
        <v>0</v>
      </c>
      <c r="F56" s="176">
        <v>0</v>
      </c>
      <c r="G56" s="176">
        <v>0</v>
      </c>
      <c r="H56" s="176">
        <v>0</v>
      </c>
      <c r="I56" s="176">
        <v>0</v>
      </c>
      <c r="J56" s="176">
        <v>0</v>
      </c>
      <c r="K56" s="176">
        <v>0</v>
      </c>
      <c r="L56" s="176">
        <v>0</v>
      </c>
      <c r="N56" s="214">
        <v>0</v>
      </c>
    </row>
    <row r="57" spans="2:14" x14ac:dyDescent="0.25">
      <c r="B57" s="60" t="s">
        <v>3</v>
      </c>
      <c r="C57" s="176">
        <v>0</v>
      </c>
      <c r="D57" s="176">
        <v>1.0712864900000001E-3</v>
      </c>
      <c r="E57" s="176">
        <v>0</v>
      </c>
      <c r="F57" s="176">
        <v>0</v>
      </c>
      <c r="G57" s="176">
        <v>1.8046455000000001E-3</v>
      </c>
      <c r="H57" s="176">
        <v>0</v>
      </c>
      <c r="I57" s="176">
        <v>0</v>
      </c>
      <c r="J57" s="176">
        <v>0</v>
      </c>
      <c r="K57" s="176">
        <v>0</v>
      </c>
      <c r="L57" s="176">
        <v>2.6260289999999999E-2</v>
      </c>
      <c r="N57" s="190">
        <v>110.99</v>
      </c>
    </row>
    <row r="58" spans="2:14" x14ac:dyDescent="0.25">
      <c r="B58" s="60" t="s">
        <v>4</v>
      </c>
      <c r="C58" s="176">
        <v>9.9832016300000007E-3</v>
      </c>
      <c r="D58" s="176">
        <v>7.7460465699999995E-2</v>
      </c>
      <c r="E58" s="176">
        <v>4.3654070740000002E-2</v>
      </c>
      <c r="F58" s="176">
        <v>1.8144551209999998E-2</v>
      </c>
      <c r="G58" s="176">
        <v>4.190928864E-2</v>
      </c>
      <c r="H58" s="176">
        <v>5.014594939E-2</v>
      </c>
      <c r="I58" s="176">
        <v>1.016752152E-2</v>
      </c>
      <c r="J58" s="176">
        <v>5.3397672600000003E-3</v>
      </c>
      <c r="K58" s="176">
        <v>2.7820992100000001E-3</v>
      </c>
      <c r="L58" s="176">
        <v>3.887854541E-2</v>
      </c>
      <c r="N58" s="190">
        <v>64.16</v>
      </c>
    </row>
    <row r="59" spans="2:14" x14ac:dyDescent="0.25">
      <c r="B59" s="60" t="s">
        <v>5</v>
      </c>
      <c r="C59" s="176">
        <v>1.498659936E-2</v>
      </c>
      <c r="D59" s="176">
        <v>5.709561011E-2</v>
      </c>
      <c r="E59" s="176">
        <v>0.17859186385</v>
      </c>
      <c r="F59" s="176">
        <v>0.17699505636000001</v>
      </c>
      <c r="G59" s="176">
        <v>0.15714377400999999</v>
      </c>
      <c r="H59" s="176">
        <v>0.13531204569999999</v>
      </c>
      <c r="I59" s="176">
        <v>8.2206582279999996E-2</v>
      </c>
      <c r="J59" s="176">
        <v>1.9892996900000001E-2</v>
      </c>
      <c r="K59" s="176">
        <v>0.11228471557</v>
      </c>
      <c r="L59" s="176">
        <v>7.6556392050000005E-2</v>
      </c>
      <c r="N59" s="190">
        <v>73.59</v>
      </c>
    </row>
    <row r="60" spans="2:14" ht="30" x14ac:dyDescent="0.25">
      <c r="B60" s="60" t="s">
        <v>6</v>
      </c>
      <c r="C60" s="176">
        <v>3.5521176799999999E-3</v>
      </c>
      <c r="D60" s="176">
        <v>2.5068341630000001E-2</v>
      </c>
      <c r="E60" s="176">
        <v>3.4174026990000002E-2</v>
      </c>
      <c r="F60" s="176">
        <v>4.2187003760000001E-2</v>
      </c>
      <c r="G60" s="176">
        <v>0</v>
      </c>
      <c r="H60" s="176">
        <v>0</v>
      </c>
      <c r="I60" s="176">
        <v>0</v>
      </c>
      <c r="J60" s="176">
        <v>0</v>
      </c>
      <c r="K60" s="176">
        <v>0</v>
      </c>
      <c r="L60" s="176">
        <v>0</v>
      </c>
      <c r="N60" s="190">
        <v>48.03</v>
      </c>
    </row>
    <row r="61" spans="2:14" x14ac:dyDescent="0.25">
      <c r="B61" s="60" t="s">
        <v>7</v>
      </c>
      <c r="C61" s="176">
        <v>8.4026214660000001E-2</v>
      </c>
      <c r="D61" s="176">
        <v>0.44415183596000002</v>
      </c>
      <c r="E61" s="176">
        <v>0.62777107496999995</v>
      </c>
      <c r="F61" s="176">
        <v>0.32817629190999997</v>
      </c>
      <c r="G61" s="176">
        <v>0.18105515394999999</v>
      </c>
      <c r="H61" s="176">
        <v>5.3611111840000003E-2</v>
      </c>
      <c r="I61" s="176">
        <v>9.0090783379999997E-2</v>
      </c>
      <c r="J61" s="176">
        <v>1.076008268E-2</v>
      </c>
      <c r="K61" s="176">
        <v>3.9705233700000004E-3</v>
      </c>
      <c r="L61" s="176">
        <v>6.7232108969999996E-2</v>
      </c>
      <c r="N61" s="190">
        <v>54.67</v>
      </c>
    </row>
    <row r="62" spans="2:14" x14ac:dyDescent="0.25">
      <c r="B62" s="60" t="s">
        <v>28</v>
      </c>
      <c r="C62" s="176">
        <v>1.27289317858</v>
      </c>
      <c r="D62" s="176">
        <v>3.3361805797100001</v>
      </c>
      <c r="E62" s="176">
        <v>3.8240458872800001</v>
      </c>
      <c r="F62" s="176">
        <v>1.7183657669400001</v>
      </c>
      <c r="G62" s="176">
        <v>1.33962022272</v>
      </c>
      <c r="H62" s="176">
        <v>0.27999093925000001</v>
      </c>
      <c r="I62" s="176">
        <v>0.25939033613000001</v>
      </c>
      <c r="J62" s="176">
        <v>0.14226446597</v>
      </c>
      <c r="K62" s="176">
        <v>0.11402666304</v>
      </c>
      <c r="L62" s="176">
        <v>0.13002715493</v>
      </c>
      <c r="N62" s="190">
        <v>48.77</v>
      </c>
    </row>
    <row r="63" spans="2:14" ht="30" x14ac:dyDescent="0.25">
      <c r="B63" s="60" t="s">
        <v>29</v>
      </c>
      <c r="C63" s="176">
        <v>0</v>
      </c>
      <c r="D63" s="176">
        <v>0</v>
      </c>
      <c r="E63" s="176">
        <v>0</v>
      </c>
      <c r="F63" s="176">
        <v>2.4067017399999999E-3</v>
      </c>
      <c r="G63" s="176">
        <v>2.7490517900000001E-3</v>
      </c>
      <c r="H63" s="176">
        <v>0</v>
      </c>
      <c r="I63" s="176">
        <v>0</v>
      </c>
      <c r="J63" s="176">
        <v>0</v>
      </c>
      <c r="K63" s="176">
        <v>0</v>
      </c>
      <c r="L63" s="176">
        <v>0</v>
      </c>
      <c r="N63" s="190">
        <v>66.86</v>
      </c>
    </row>
    <row r="64" spans="2:14" x14ac:dyDescent="0.25">
      <c r="B64" s="60" t="s">
        <v>9</v>
      </c>
      <c r="C64" s="176">
        <v>0</v>
      </c>
      <c r="D64" s="176">
        <v>8.0585122999999995E-4</v>
      </c>
      <c r="E64" s="176">
        <v>2.6354550399999999E-3</v>
      </c>
      <c r="F64" s="176">
        <v>0</v>
      </c>
      <c r="G64" s="176">
        <v>0</v>
      </c>
      <c r="H64" s="176">
        <v>0</v>
      </c>
      <c r="I64" s="176">
        <v>0</v>
      </c>
      <c r="J64" s="176">
        <v>0</v>
      </c>
      <c r="K64" s="176">
        <v>0</v>
      </c>
      <c r="L64" s="176">
        <v>6.7028119E-4</v>
      </c>
      <c r="N64" s="190">
        <v>74.92</v>
      </c>
    </row>
    <row r="65" spans="2:14" x14ac:dyDescent="0.25">
      <c r="C65" s="176"/>
      <c r="D65" s="176"/>
      <c r="E65" s="176"/>
      <c r="F65" s="176"/>
      <c r="G65" s="176"/>
      <c r="H65" s="176"/>
      <c r="I65" s="176"/>
      <c r="J65" s="176"/>
      <c r="K65" s="176"/>
      <c r="L65" s="176"/>
      <c r="N65" s="190"/>
    </row>
    <row r="66" spans="2:14" x14ac:dyDescent="0.25">
      <c r="B66" s="53" t="s">
        <v>10</v>
      </c>
      <c r="C66" s="177">
        <f>SUM(C55:C64)</f>
        <v>1.4135181138999999</v>
      </c>
      <c r="D66" s="177">
        <f t="shared" ref="D66:L66" si="11">SUM(D55:D64)</f>
        <v>4.10109428118</v>
      </c>
      <c r="E66" s="177">
        <f t="shared" si="11"/>
        <v>5.0406454598100003</v>
      </c>
      <c r="F66" s="177">
        <f t="shared" si="11"/>
        <v>2.4437436849000003</v>
      </c>
      <c r="G66" s="177">
        <f t="shared" si="11"/>
        <v>1.8322779685599999</v>
      </c>
      <c r="H66" s="177">
        <f t="shared" si="11"/>
        <v>0.54586489102000002</v>
      </c>
      <c r="I66" s="177">
        <f t="shared" si="11"/>
        <v>0.45475722672000002</v>
      </c>
      <c r="J66" s="177">
        <f t="shared" si="11"/>
        <v>0.18310826017000001</v>
      </c>
      <c r="K66" s="177">
        <f t="shared" si="11"/>
        <v>0.23750735610000001</v>
      </c>
      <c r="L66" s="177">
        <f t="shared" si="11"/>
        <v>0.35420425547000001</v>
      </c>
      <c r="N66" s="67"/>
    </row>
    <row r="71" spans="2:14" ht="15.75" x14ac:dyDescent="0.25">
      <c r="B71" s="44" t="s">
        <v>353</v>
      </c>
      <c r="C71" s="45"/>
      <c r="D71" s="45"/>
      <c r="E71" s="45"/>
      <c r="F71" s="45"/>
      <c r="G71" s="45"/>
      <c r="H71" s="45"/>
      <c r="I71" s="45"/>
      <c r="J71" s="45"/>
      <c r="K71" s="45"/>
      <c r="L71" s="45"/>
    </row>
    <row r="72" spans="2:14" ht="3.75" customHeight="1" x14ac:dyDescent="0.25">
      <c r="B72" s="44"/>
      <c r="C72" s="45"/>
      <c r="D72" s="45"/>
      <c r="E72" s="45"/>
      <c r="F72" s="45"/>
      <c r="G72" s="45"/>
      <c r="H72" s="45"/>
      <c r="I72" s="45"/>
      <c r="J72" s="45"/>
      <c r="K72" s="45"/>
      <c r="L72" s="45"/>
    </row>
    <row r="73" spans="2:14" x14ac:dyDescent="0.25">
      <c r="B73" s="167" t="s">
        <v>289</v>
      </c>
      <c r="C73" s="63"/>
      <c r="D73" s="63"/>
      <c r="E73" s="59"/>
      <c r="F73" s="59"/>
      <c r="G73" s="59"/>
      <c r="H73" s="59"/>
      <c r="I73" s="59"/>
      <c r="J73" s="59"/>
      <c r="K73" s="59"/>
      <c r="L73" s="59"/>
      <c r="N73" s="59"/>
    </row>
    <row r="74" spans="2:14" x14ac:dyDescent="0.25">
      <c r="B74" s="50"/>
      <c r="C74" s="266" t="s">
        <v>27</v>
      </c>
      <c r="D74" s="266"/>
      <c r="E74" s="266"/>
      <c r="F74" s="266"/>
      <c r="G74" s="266"/>
      <c r="H74" s="266"/>
      <c r="I74" s="266"/>
      <c r="J74" s="266"/>
      <c r="K74" s="266"/>
      <c r="L74" s="266"/>
      <c r="N74" s="50"/>
    </row>
    <row r="75" spans="2:14" ht="30" x14ac:dyDescent="0.25">
      <c r="B75" s="50"/>
      <c r="C75" s="68" t="s">
        <v>17</v>
      </c>
      <c r="D75" s="68" t="s">
        <v>18</v>
      </c>
      <c r="E75" s="68" t="s">
        <v>19</v>
      </c>
      <c r="F75" s="68" t="s">
        <v>20</v>
      </c>
      <c r="G75" s="68" t="s">
        <v>21</v>
      </c>
      <c r="H75" s="68" t="s">
        <v>22</v>
      </c>
      <c r="I75" s="68" t="s">
        <v>23</v>
      </c>
      <c r="J75" s="68" t="s">
        <v>24</v>
      </c>
      <c r="K75" s="68" t="s">
        <v>25</v>
      </c>
      <c r="L75" s="68" t="s">
        <v>26</v>
      </c>
      <c r="N75" s="68" t="s">
        <v>365</v>
      </c>
    </row>
    <row r="76" spans="2:14" x14ac:dyDescent="0.25">
      <c r="C76" s="65"/>
      <c r="D76" s="65"/>
      <c r="E76" s="65"/>
      <c r="F76" s="65"/>
      <c r="G76" s="65"/>
      <c r="H76" s="65"/>
      <c r="I76" s="65"/>
      <c r="J76" s="65"/>
      <c r="K76" s="65"/>
      <c r="L76" s="65"/>
    </row>
    <row r="77" spans="2:14" x14ac:dyDescent="0.25">
      <c r="B77" s="60" t="s">
        <v>1</v>
      </c>
      <c r="C77" s="165">
        <f>C55/SUM($C55:$L55)</f>
        <v>3.3181630943147813E-2</v>
      </c>
      <c r="D77" s="165">
        <f t="shared" ref="D77:L77" si="12">D55/SUM($C55:$L55)</f>
        <v>0.18821648006090752</v>
      </c>
      <c r="E77" s="165">
        <f t="shared" si="12"/>
        <v>0.38973130453508226</v>
      </c>
      <c r="F77" s="165">
        <f t="shared" si="12"/>
        <v>0.18609866780424064</v>
      </c>
      <c r="G77" s="165">
        <f t="shared" si="12"/>
        <v>0.12763126799268035</v>
      </c>
      <c r="H77" s="165">
        <f t="shared" si="12"/>
        <v>3.1678410856265049E-2</v>
      </c>
      <c r="I77" s="165">
        <f t="shared" si="12"/>
        <v>1.5247801930231676E-2</v>
      </c>
      <c r="J77" s="165">
        <f t="shared" si="12"/>
        <v>5.7329301635380874E-3</v>
      </c>
      <c r="K77" s="165">
        <f t="shared" si="12"/>
        <v>5.2512306360801373E-3</v>
      </c>
      <c r="L77" s="165">
        <f t="shared" si="12"/>
        <v>1.7230275077826519E-2</v>
      </c>
      <c r="M77" s="108"/>
      <c r="N77" s="190">
        <f>+N55</f>
        <v>54.73</v>
      </c>
    </row>
    <row r="78" spans="2:14" x14ac:dyDescent="0.25">
      <c r="B78" s="60" t="s">
        <v>2</v>
      </c>
      <c r="C78" s="176">
        <v>0</v>
      </c>
      <c r="D78" s="176">
        <v>0</v>
      </c>
      <c r="E78" s="176">
        <v>0</v>
      </c>
      <c r="F78" s="176">
        <v>0</v>
      </c>
      <c r="G78" s="176">
        <v>0</v>
      </c>
      <c r="H78" s="176">
        <v>0</v>
      </c>
      <c r="I78" s="176">
        <v>0</v>
      </c>
      <c r="J78" s="176">
        <v>0</v>
      </c>
      <c r="K78" s="176">
        <v>0</v>
      </c>
      <c r="L78" s="176">
        <v>0</v>
      </c>
      <c r="M78" s="108"/>
      <c r="N78" s="190">
        <f>+N56</f>
        <v>0</v>
      </c>
    </row>
    <row r="79" spans="2:14" x14ac:dyDescent="0.25">
      <c r="B79" s="60" t="s">
        <v>3</v>
      </c>
      <c r="C79" s="165">
        <f t="shared" ref="C79:L79" si="13">C57/SUM($C57:$L57)</f>
        <v>0</v>
      </c>
      <c r="D79" s="165">
        <f t="shared" si="13"/>
        <v>3.6768201806249352E-2</v>
      </c>
      <c r="E79" s="165">
        <f t="shared" si="13"/>
        <v>0</v>
      </c>
      <c r="F79" s="165">
        <f t="shared" si="13"/>
        <v>0</v>
      </c>
      <c r="G79" s="165">
        <f t="shared" si="13"/>
        <v>6.193821218891668E-2</v>
      </c>
      <c r="H79" s="165">
        <f t="shared" si="13"/>
        <v>0</v>
      </c>
      <c r="I79" s="165">
        <f t="shared" si="13"/>
        <v>0</v>
      </c>
      <c r="J79" s="165">
        <f t="shared" si="13"/>
        <v>0</v>
      </c>
      <c r="K79" s="165">
        <f t="shared" si="13"/>
        <v>0</v>
      </c>
      <c r="L79" s="165">
        <f t="shared" si="13"/>
        <v>0.901293586004834</v>
      </c>
      <c r="M79" s="108"/>
      <c r="N79" s="190">
        <f t="shared" ref="N79:N86" si="14">+N57</f>
        <v>110.99</v>
      </c>
    </row>
    <row r="80" spans="2:14" x14ac:dyDescent="0.25">
      <c r="B80" s="60" t="s">
        <v>4</v>
      </c>
      <c r="C80" s="165">
        <f t="shared" ref="C80:L80" si="15">C58/SUM($C58:$L58)</f>
        <v>3.344843187634379E-2</v>
      </c>
      <c r="D80" s="165">
        <f t="shared" si="15"/>
        <v>0.25952907755468368</v>
      </c>
      <c r="E80" s="165">
        <f t="shared" si="15"/>
        <v>0.14626171697104978</v>
      </c>
      <c r="F80" s="165">
        <f t="shared" si="15"/>
        <v>6.0792800503070302E-2</v>
      </c>
      <c r="G80" s="165">
        <f t="shared" si="15"/>
        <v>0.14041587438729</v>
      </c>
      <c r="H80" s="165">
        <f t="shared" si="15"/>
        <v>0.16801257093772617</v>
      </c>
      <c r="I80" s="165">
        <f t="shared" si="15"/>
        <v>3.4065990402417576E-2</v>
      </c>
      <c r="J80" s="165">
        <f t="shared" si="15"/>
        <v>1.7890737666253161E-2</v>
      </c>
      <c r="K80" s="165">
        <f t="shared" si="15"/>
        <v>9.3213439283119925E-3</v>
      </c>
      <c r="L80" s="165">
        <f t="shared" si="15"/>
        <v>0.13026145577285347</v>
      </c>
      <c r="M80" s="108"/>
      <c r="N80" s="190">
        <f t="shared" si="14"/>
        <v>64.16</v>
      </c>
    </row>
    <row r="81" spans="2:14" x14ac:dyDescent="0.25">
      <c r="B81" s="60" t="s">
        <v>5</v>
      </c>
      <c r="C81" s="165">
        <f t="shared" ref="C81:L81" si="16">C59/SUM($C59:$L59)</f>
        <v>1.4822578103310899E-2</v>
      </c>
      <c r="D81" s="165">
        <f t="shared" si="16"/>
        <v>5.647072560506898E-2</v>
      </c>
      <c r="E81" s="165">
        <f t="shared" si="16"/>
        <v>0.1766372601911266</v>
      </c>
      <c r="F81" s="165">
        <f t="shared" si="16"/>
        <v>0.17505792900545084</v>
      </c>
      <c r="G81" s="165">
        <f t="shared" si="16"/>
        <v>0.1554239095714548</v>
      </c>
      <c r="H81" s="165">
        <f t="shared" si="16"/>
        <v>0.13383111922376922</v>
      </c>
      <c r="I81" s="165">
        <f t="shared" si="16"/>
        <v>8.1306870036429252E-2</v>
      </c>
      <c r="J81" s="165">
        <f t="shared" si="16"/>
        <v>1.9675277437934499E-2</v>
      </c>
      <c r="K81" s="165">
        <f t="shared" si="16"/>
        <v>0.11105581235370894</v>
      </c>
      <c r="L81" s="165">
        <f t="shared" si="16"/>
        <v>7.5718518471745863E-2</v>
      </c>
      <c r="M81" s="108"/>
      <c r="N81" s="190">
        <f t="shared" si="14"/>
        <v>73.59</v>
      </c>
    </row>
    <row r="82" spans="2:14" ht="30" x14ac:dyDescent="0.25">
      <c r="B82" s="60" t="s">
        <v>6</v>
      </c>
      <c r="C82" s="165">
        <f t="shared" ref="C82:L82" si="17">C60/SUM($C60:$L60)</f>
        <v>3.3835656914088949E-2</v>
      </c>
      <c r="D82" s="165">
        <f t="shared" si="17"/>
        <v>0.2387882055748371</v>
      </c>
      <c r="E82" s="165">
        <f t="shared" si="17"/>
        <v>0.32552430881356836</v>
      </c>
      <c r="F82" s="165">
        <f t="shared" si="17"/>
        <v>0.40185182869750546</v>
      </c>
      <c r="G82" s="165">
        <f t="shared" si="17"/>
        <v>0</v>
      </c>
      <c r="H82" s="165">
        <f t="shared" si="17"/>
        <v>0</v>
      </c>
      <c r="I82" s="165">
        <f t="shared" si="17"/>
        <v>0</v>
      </c>
      <c r="J82" s="165">
        <f t="shared" si="17"/>
        <v>0</v>
      </c>
      <c r="K82" s="165">
        <v>0</v>
      </c>
      <c r="L82" s="165">
        <f t="shared" si="17"/>
        <v>0</v>
      </c>
      <c r="M82" s="108"/>
      <c r="N82" s="190">
        <f t="shared" si="14"/>
        <v>48.03</v>
      </c>
    </row>
    <row r="83" spans="2:14" x14ac:dyDescent="0.25">
      <c r="B83" s="60" t="s">
        <v>7</v>
      </c>
      <c r="C83" s="165">
        <f t="shared" ref="C83:L83" si="18">C61/SUM($C61:$L61)</f>
        <v>4.4438442382098695E-2</v>
      </c>
      <c r="D83" s="165">
        <f t="shared" si="18"/>
        <v>0.2348959292177617</v>
      </c>
      <c r="E83" s="165">
        <f t="shared" si="18"/>
        <v>0.33200553966502461</v>
      </c>
      <c r="F83" s="165">
        <f t="shared" si="18"/>
        <v>0.17356063578758071</v>
      </c>
      <c r="G83" s="165">
        <f t="shared" si="18"/>
        <v>9.5753558093093841E-2</v>
      </c>
      <c r="H83" s="165">
        <f t="shared" si="18"/>
        <v>2.8352988578410978E-2</v>
      </c>
      <c r="I83" s="165">
        <f t="shared" si="18"/>
        <v>4.7645774626285713E-2</v>
      </c>
      <c r="J83" s="165">
        <f t="shared" si="18"/>
        <v>5.6906206728056128E-3</v>
      </c>
      <c r="K83" s="165">
        <f t="shared" si="18"/>
        <v>2.0998669845889895E-3</v>
      </c>
      <c r="L83" s="165">
        <f t="shared" si="18"/>
        <v>3.5556643992349105E-2</v>
      </c>
      <c r="M83" s="108"/>
      <c r="N83" s="190">
        <f t="shared" si="14"/>
        <v>54.67</v>
      </c>
    </row>
    <row r="84" spans="2:14" x14ac:dyDescent="0.25">
      <c r="B84" s="60" t="s">
        <v>28</v>
      </c>
      <c r="C84" s="165">
        <f t="shared" ref="C84:L84" si="19">C62/SUM($C62:$L62)</f>
        <v>0.10251374315985079</v>
      </c>
      <c r="D84" s="165">
        <f t="shared" si="19"/>
        <v>0.26868268668452017</v>
      </c>
      <c r="E84" s="165">
        <f t="shared" si="19"/>
        <v>0.30797341404361039</v>
      </c>
      <c r="F84" s="165">
        <f t="shared" si="19"/>
        <v>0.13839032988084787</v>
      </c>
      <c r="G84" s="165">
        <f t="shared" si="19"/>
        <v>0.10788767333709864</v>
      </c>
      <c r="H84" s="165">
        <f t="shared" si="19"/>
        <v>2.2549354271330115E-2</v>
      </c>
      <c r="I84" s="165">
        <f t="shared" si="19"/>
        <v>2.089026380504479E-2</v>
      </c>
      <c r="J84" s="165">
        <f t="shared" si="19"/>
        <v>1.1457413057623139E-2</v>
      </c>
      <c r="K84" s="165">
        <f t="shared" si="19"/>
        <v>9.1832529586635316E-3</v>
      </c>
      <c r="L84" s="165">
        <f t="shared" si="19"/>
        <v>1.0471868801410501E-2</v>
      </c>
      <c r="M84" s="108"/>
      <c r="N84" s="190">
        <f t="shared" si="14"/>
        <v>48.77</v>
      </c>
    </row>
    <row r="85" spans="2:14" ht="30" x14ac:dyDescent="0.25">
      <c r="B85" s="60" t="s">
        <v>29</v>
      </c>
      <c r="C85" s="176">
        <f t="shared" ref="C85:L85" si="20">C63/SUM($C63:$L63)</f>
        <v>0</v>
      </c>
      <c r="D85" s="176">
        <f t="shared" si="20"/>
        <v>0</v>
      </c>
      <c r="E85" s="176">
        <f t="shared" si="20"/>
        <v>0</v>
      </c>
      <c r="F85" s="176">
        <f t="shared" si="20"/>
        <v>0.46679922265407442</v>
      </c>
      <c r="G85" s="176">
        <f t="shared" si="20"/>
        <v>0.53320077734592564</v>
      </c>
      <c r="H85" s="176">
        <f t="shared" si="20"/>
        <v>0</v>
      </c>
      <c r="I85" s="176">
        <f t="shared" si="20"/>
        <v>0</v>
      </c>
      <c r="J85" s="176">
        <f t="shared" si="20"/>
        <v>0</v>
      </c>
      <c r="K85" s="176">
        <f t="shared" si="20"/>
        <v>0</v>
      </c>
      <c r="L85" s="176">
        <f t="shared" si="20"/>
        <v>0</v>
      </c>
      <c r="M85" s="108"/>
      <c r="N85" s="190">
        <f t="shared" si="14"/>
        <v>66.86</v>
      </c>
    </row>
    <row r="86" spans="2:14" x14ac:dyDescent="0.25">
      <c r="B86" s="60" t="s">
        <v>9</v>
      </c>
      <c r="C86" s="176">
        <f t="shared" ref="C86:L86" si="21">C64/SUM($C64:$L64)</f>
        <v>0</v>
      </c>
      <c r="D86" s="176">
        <f t="shared" si="21"/>
        <v>0.19599515706276621</v>
      </c>
      <c r="E86" s="176">
        <f t="shared" si="21"/>
        <v>0.64098236159130617</v>
      </c>
      <c r="F86" s="176">
        <f t="shared" si="21"/>
        <v>0</v>
      </c>
      <c r="G86" s="176">
        <f t="shared" si="21"/>
        <v>0</v>
      </c>
      <c r="H86" s="176">
        <f t="shared" si="21"/>
        <v>0</v>
      </c>
      <c r="I86" s="176">
        <f t="shared" si="21"/>
        <v>0</v>
      </c>
      <c r="J86" s="176">
        <f t="shared" si="21"/>
        <v>0</v>
      </c>
      <c r="K86" s="176">
        <f t="shared" si="21"/>
        <v>0</v>
      </c>
      <c r="L86" s="176">
        <f t="shared" si="21"/>
        <v>0.16302248134592764</v>
      </c>
      <c r="M86" s="108"/>
      <c r="N86" s="190">
        <f t="shared" si="14"/>
        <v>74.92</v>
      </c>
    </row>
    <row r="87" spans="2:14" x14ac:dyDescent="0.25">
      <c r="C87" s="109"/>
      <c r="D87" s="109"/>
      <c r="E87" s="109"/>
      <c r="F87" s="109"/>
      <c r="G87" s="109"/>
      <c r="H87" s="109"/>
      <c r="I87" s="109"/>
      <c r="J87" s="109"/>
      <c r="K87" s="109"/>
      <c r="L87" s="109"/>
      <c r="M87" s="108"/>
      <c r="N87" s="190"/>
    </row>
    <row r="88" spans="2:14" x14ac:dyDescent="0.25">
      <c r="B88" s="53" t="s">
        <v>10</v>
      </c>
      <c r="C88" s="166">
        <f t="shared" ref="C88:L88" si="22">C66/SUM($C66:$L66)</f>
        <v>8.5117228833198902E-2</v>
      </c>
      <c r="D88" s="166">
        <f t="shared" si="22"/>
        <v>0.24695387838688626</v>
      </c>
      <c r="E88" s="166">
        <f t="shared" si="22"/>
        <v>0.30353043859190754</v>
      </c>
      <c r="F88" s="166">
        <f t="shared" si="22"/>
        <v>0.14715389098440196</v>
      </c>
      <c r="G88" s="166">
        <f t="shared" si="22"/>
        <v>0.11033351578753359</v>
      </c>
      <c r="H88" s="166">
        <f t="shared" si="22"/>
        <v>3.2870117746680347E-2</v>
      </c>
      <c r="I88" s="166">
        <f t="shared" si="22"/>
        <v>2.7383925645975523E-2</v>
      </c>
      <c r="J88" s="166">
        <f t="shared" si="22"/>
        <v>1.1026153488147962E-2</v>
      </c>
      <c r="K88" s="166">
        <f t="shared" si="22"/>
        <v>1.4301881086585035E-2</v>
      </c>
      <c r="L88" s="166">
        <f t="shared" si="22"/>
        <v>2.1328969448682802E-2</v>
      </c>
      <c r="M88" s="108"/>
      <c r="N88" s="192">
        <f>+N66</f>
        <v>0</v>
      </c>
    </row>
    <row r="95" spans="2:14" x14ac:dyDescent="0.25">
      <c r="N95" s="126"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18" sqref="F18"/>
    </sheetView>
  </sheetViews>
  <sheetFormatPr defaultRowHeight="15" x14ac:dyDescent="0.25"/>
  <cols>
    <col min="1" max="1" width="4.7109375" style="46" customWidth="1"/>
    <col min="2" max="2" width="30.28515625" style="46" customWidth="1"/>
    <col min="3" max="8" width="27.42578125" style="46" customWidth="1"/>
    <col min="9" max="9" width="25.7109375" style="46" customWidth="1"/>
    <col min="10" max="16384" width="9.140625" style="46"/>
  </cols>
  <sheetData>
    <row r="4" spans="2:10" x14ac:dyDescent="0.25">
      <c r="B4" s="45"/>
      <c r="C4" s="45"/>
      <c r="D4" s="45"/>
      <c r="E4" s="45"/>
      <c r="F4" s="45"/>
      <c r="G4" s="47" t="s">
        <v>30</v>
      </c>
      <c r="H4" s="172" t="str">
        <f>'Table 1-3 - Lending'!L4</f>
        <v>[03-31-2015]</v>
      </c>
      <c r="I4" s="45"/>
      <c r="J4" s="45"/>
    </row>
    <row r="5" spans="2:10" ht="15.75" x14ac:dyDescent="0.25">
      <c r="B5" s="44" t="s">
        <v>261</v>
      </c>
      <c r="C5" s="45"/>
      <c r="D5" s="45"/>
      <c r="E5" s="45"/>
      <c r="F5" s="45"/>
      <c r="G5" s="45"/>
      <c r="H5" s="45"/>
      <c r="I5" s="45"/>
      <c r="J5" s="45"/>
    </row>
    <row r="6" spans="2:10" ht="3.75" customHeight="1" x14ac:dyDescent="0.25">
      <c r="B6" s="44"/>
      <c r="C6" s="45"/>
      <c r="D6" s="45"/>
      <c r="E6" s="45"/>
      <c r="F6" s="45"/>
      <c r="G6" s="45"/>
      <c r="H6" s="45"/>
      <c r="I6" s="45"/>
    </row>
    <row r="7" spans="2:10" x14ac:dyDescent="0.25">
      <c r="B7" s="70" t="s">
        <v>116</v>
      </c>
      <c r="C7" s="70"/>
      <c r="D7" s="71"/>
      <c r="E7" s="71"/>
      <c r="F7" s="71"/>
      <c r="G7" s="71"/>
      <c r="H7" s="71"/>
      <c r="I7" s="71"/>
    </row>
    <row r="8" spans="2:10" x14ac:dyDescent="0.25">
      <c r="B8" s="50"/>
      <c r="C8" s="50"/>
      <c r="D8" s="50"/>
      <c r="E8" s="50"/>
      <c r="F8" s="50"/>
      <c r="G8" s="50"/>
      <c r="H8" s="50"/>
      <c r="I8" s="50"/>
    </row>
    <row r="9" spans="2:10" ht="30" x14ac:dyDescent="0.25">
      <c r="B9" s="50"/>
      <c r="C9" s="68" t="s">
        <v>31</v>
      </c>
      <c r="D9" s="68" t="s">
        <v>32</v>
      </c>
      <c r="E9" s="68" t="s">
        <v>33</v>
      </c>
      <c r="F9" s="68" t="s">
        <v>34</v>
      </c>
      <c r="G9" s="68" t="s">
        <v>35</v>
      </c>
      <c r="H9" s="68" t="s">
        <v>251</v>
      </c>
      <c r="I9" s="68" t="s">
        <v>10</v>
      </c>
    </row>
    <row r="11" spans="2:10" x14ac:dyDescent="0.25">
      <c r="B11" s="60" t="s">
        <v>1</v>
      </c>
      <c r="C11" s="64">
        <v>4.1733186339999999E-2</v>
      </c>
      <c r="D11" s="64">
        <v>0.17136840472000001</v>
      </c>
      <c r="E11" s="64">
        <v>0.13874837687</v>
      </c>
      <c r="F11" s="64">
        <v>0.22333434500999999</v>
      </c>
      <c r="G11" s="64">
        <v>0.25758587996999999</v>
      </c>
      <c r="H11" s="64">
        <v>1.3475142670000001E-2</v>
      </c>
      <c r="I11" s="64">
        <f t="shared" ref="I11:I20" si="0">SUM(C11:H11)</f>
        <v>0.84624533558000004</v>
      </c>
    </row>
    <row r="12" spans="2:10" x14ac:dyDescent="0.25">
      <c r="B12" s="60" t="s">
        <v>2</v>
      </c>
      <c r="C12" s="64">
        <v>0</v>
      </c>
      <c r="D12" s="64">
        <v>0</v>
      </c>
      <c r="E12" s="64">
        <v>0</v>
      </c>
      <c r="F12" s="64">
        <v>0</v>
      </c>
      <c r="G12" s="64">
        <v>0</v>
      </c>
      <c r="H12" s="64">
        <v>0</v>
      </c>
      <c r="I12" s="64">
        <f t="shared" si="0"/>
        <v>0</v>
      </c>
    </row>
    <row r="13" spans="2:10" x14ac:dyDescent="0.25">
      <c r="B13" s="60" t="s">
        <v>3</v>
      </c>
      <c r="C13" s="64">
        <v>0</v>
      </c>
      <c r="D13" s="64">
        <v>0</v>
      </c>
      <c r="E13" s="64">
        <v>2.8064935499999999E-2</v>
      </c>
      <c r="F13" s="64">
        <v>1.0712864900000001E-3</v>
      </c>
      <c r="G13" s="64">
        <v>0</v>
      </c>
      <c r="H13" s="64">
        <v>0</v>
      </c>
      <c r="I13" s="64">
        <f t="shared" si="0"/>
        <v>2.9136221989999999E-2</v>
      </c>
    </row>
    <row r="14" spans="2:10" x14ac:dyDescent="0.25">
      <c r="B14" s="60" t="s">
        <v>4</v>
      </c>
      <c r="C14" s="64">
        <v>7.8099407689999997E-2</v>
      </c>
      <c r="D14" s="64">
        <v>3.3580674429999999E-2</v>
      </c>
      <c r="E14" s="64">
        <v>0.10638855591</v>
      </c>
      <c r="F14" s="64">
        <v>3.426444822E-2</v>
      </c>
      <c r="G14" s="64">
        <v>3.980627539E-2</v>
      </c>
      <c r="H14" s="64">
        <v>6.3260990799999996E-3</v>
      </c>
      <c r="I14" s="64">
        <f t="shared" si="0"/>
        <v>0.29846546071999996</v>
      </c>
    </row>
    <row r="15" spans="2:10" x14ac:dyDescent="0.25">
      <c r="B15" s="60" t="s">
        <v>5</v>
      </c>
      <c r="C15" s="64">
        <v>0.12686049008</v>
      </c>
      <c r="D15" s="64">
        <v>0.14176199250999999</v>
      </c>
      <c r="E15" s="64">
        <v>0.24457695951</v>
      </c>
      <c r="F15" s="64">
        <v>0.21772471186</v>
      </c>
      <c r="G15" s="64">
        <v>0.27731914854</v>
      </c>
      <c r="H15" s="64">
        <v>2.8223336900000001E-3</v>
      </c>
      <c r="I15" s="64">
        <f t="shared" si="0"/>
        <v>1.0110656361899999</v>
      </c>
    </row>
    <row r="16" spans="2:10" ht="30" x14ac:dyDescent="0.25">
      <c r="B16" s="60" t="s">
        <v>6</v>
      </c>
      <c r="C16" s="64">
        <v>1.42202239E-3</v>
      </c>
      <c r="D16" s="64">
        <v>9.2760307500000007E-3</v>
      </c>
      <c r="E16" s="64">
        <v>6.9938569189999994E-2</v>
      </c>
      <c r="F16" s="64">
        <v>1.156986502E-2</v>
      </c>
      <c r="G16" s="64">
        <v>1.27750027E-2</v>
      </c>
      <c r="H16" s="64">
        <v>0</v>
      </c>
      <c r="I16" s="64">
        <f t="shared" si="0"/>
        <v>0.10498149004999999</v>
      </c>
    </row>
    <row r="17" spans="2:9" x14ac:dyDescent="0.25">
      <c r="B17" s="60" t="s">
        <v>7</v>
      </c>
      <c r="C17" s="64">
        <v>0.31071071341000001</v>
      </c>
      <c r="D17" s="64">
        <v>0.30080643387</v>
      </c>
      <c r="E17" s="64">
        <v>0.22692925723999999</v>
      </c>
      <c r="F17" s="64">
        <v>0.58853166339999996</v>
      </c>
      <c r="G17" s="64">
        <v>0.46386711378000001</v>
      </c>
      <c r="H17" s="64">
        <v>0</v>
      </c>
      <c r="I17" s="64">
        <f t="shared" si="0"/>
        <v>1.8908451817</v>
      </c>
    </row>
    <row r="18" spans="2:9" x14ac:dyDescent="0.25">
      <c r="B18" s="60" t="s">
        <v>28</v>
      </c>
      <c r="C18" s="64">
        <v>0.16318120054999999</v>
      </c>
      <c r="D18" s="64">
        <v>0.92017313911999998</v>
      </c>
      <c r="E18" s="64">
        <v>3.2183887484100002</v>
      </c>
      <c r="F18" s="64">
        <v>3.8134765721699999</v>
      </c>
      <c r="G18" s="64">
        <v>4.30149517037</v>
      </c>
      <c r="H18" s="64">
        <v>0</v>
      </c>
      <c r="I18" s="64">
        <f t="shared" si="0"/>
        <v>12.41671483062</v>
      </c>
    </row>
    <row r="19" spans="2:9" ht="30" x14ac:dyDescent="0.25">
      <c r="B19" s="60" t="s">
        <v>29</v>
      </c>
      <c r="C19" s="64">
        <v>0</v>
      </c>
      <c r="D19" s="64">
        <v>0</v>
      </c>
      <c r="E19" s="64">
        <v>0</v>
      </c>
      <c r="F19" s="64">
        <v>0</v>
      </c>
      <c r="G19" s="64">
        <v>5.1557535300000004E-3</v>
      </c>
      <c r="H19" s="64">
        <v>0</v>
      </c>
      <c r="I19" s="64">
        <f t="shared" si="0"/>
        <v>5.1557535300000004E-3</v>
      </c>
    </row>
    <row r="20" spans="2:9" x14ac:dyDescent="0.25">
      <c r="B20" s="60" t="s">
        <v>9</v>
      </c>
      <c r="C20" s="64">
        <v>0</v>
      </c>
      <c r="D20" s="64">
        <v>0</v>
      </c>
      <c r="E20" s="64">
        <v>1.3559199000000001E-4</v>
      </c>
      <c r="F20" s="64">
        <v>2.20334625E-3</v>
      </c>
      <c r="G20" s="64">
        <v>1.77264922E-3</v>
      </c>
      <c r="H20" s="64">
        <v>0</v>
      </c>
      <c r="I20" s="64">
        <f t="shared" si="0"/>
        <v>4.1115874599999998E-3</v>
      </c>
    </row>
    <row r="21" spans="2:9" x14ac:dyDescent="0.25">
      <c r="C21" s="64"/>
      <c r="D21" s="64"/>
      <c r="E21" s="64"/>
      <c r="F21" s="64"/>
      <c r="G21" s="64"/>
      <c r="H21" s="64"/>
      <c r="I21" s="64"/>
    </row>
    <row r="22" spans="2:9" x14ac:dyDescent="0.25">
      <c r="B22" s="53" t="s">
        <v>10</v>
      </c>
      <c r="C22" s="56">
        <f>SUM(C11:C20)</f>
        <v>0.72200702045999998</v>
      </c>
      <c r="D22" s="56">
        <f>SUM(D11:D20)</f>
        <v>1.5769666754</v>
      </c>
      <c r="E22" s="56">
        <f>SUM(E11:E20)</f>
        <v>4.0331709946200007</v>
      </c>
      <c r="F22" s="56">
        <f>SUM(F11:F19)</f>
        <v>4.8899728921700003</v>
      </c>
      <c r="G22" s="56">
        <f>SUM(G11:G19)</f>
        <v>5.3580043442800003</v>
      </c>
      <c r="H22" s="56">
        <f>SUM(H11:H20)</f>
        <v>2.2623575440000002E-2</v>
      </c>
      <c r="I22" s="56">
        <f>SUM(I11:I20)</f>
        <v>16.606721497839999</v>
      </c>
    </row>
    <row r="23" spans="2:9" x14ac:dyDescent="0.25">
      <c r="B23" s="49" t="s">
        <v>252</v>
      </c>
    </row>
    <row r="31" spans="2:9" x14ac:dyDescent="0.25">
      <c r="I31" s="126"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7" zoomScale="70" zoomScaleNormal="70" workbookViewId="0">
      <selection activeCell="C9" sqref="C9"/>
    </sheetView>
  </sheetViews>
  <sheetFormatPr defaultRowHeight="15" x14ac:dyDescent="0.25"/>
  <cols>
    <col min="1" max="1" width="4.7109375" style="46" customWidth="1"/>
    <col min="2" max="2" width="26.28515625" style="46" customWidth="1"/>
    <col min="3" max="12" width="17.7109375" style="46" customWidth="1"/>
    <col min="13" max="13" width="18" style="46" customWidth="1"/>
    <col min="14" max="16384" width="9.140625" style="46"/>
  </cols>
  <sheetData>
    <row r="4" spans="2:13" x14ac:dyDescent="0.25">
      <c r="B4" s="45"/>
      <c r="C4" s="45"/>
      <c r="D4" s="45"/>
      <c r="E4" s="45"/>
      <c r="F4" s="45"/>
      <c r="G4" s="45"/>
      <c r="H4" s="45"/>
      <c r="I4" s="45"/>
      <c r="J4" s="45"/>
      <c r="K4" s="47" t="s">
        <v>30</v>
      </c>
      <c r="L4" s="172" t="str">
        <f>'Table 1-3 - Lending'!L4</f>
        <v>[03-31-2015]</v>
      </c>
      <c r="M4" s="45"/>
    </row>
    <row r="5" spans="2:13" ht="15.75" x14ac:dyDescent="0.25">
      <c r="B5" s="44" t="s">
        <v>354</v>
      </c>
      <c r="C5" s="45"/>
      <c r="D5" s="45"/>
      <c r="E5" s="45"/>
      <c r="F5" s="45"/>
      <c r="G5" s="45"/>
      <c r="H5" s="45"/>
      <c r="I5" s="45"/>
      <c r="J5" s="45"/>
      <c r="K5" s="45"/>
      <c r="L5" s="45"/>
      <c r="M5" s="45"/>
    </row>
    <row r="6" spans="2:13" x14ac:dyDescent="0.25">
      <c r="B6" s="70" t="s">
        <v>117</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36</v>
      </c>
      <c r="C9" s="64">
        <v>0</v>
      </c>
      <c r="D9" s="64">
        <v>0</v>
      </c>
      <c r="E9" s="64">
        <v>0</v>
      </c>
      <c r="F9" s="64">
        <v>0</v>
      </c>
      <c r="G9" s="64">
        <v>0</v>
      </c>
      <c r="H9" s="64">
        <v>0</v>
      </c>
      <c r="I9" s="64">
        <v>0</v>
      </c>
      <c r="J9" s="64">
        <v>0</v>
      </c>
      <c r="K9" s="64">
        <v>0</v>
      </c>
      <c r="L9" s="64">
        <v>0</v>
      </c>
      <c r="M9" s="64">
        <f>SUM(C9:L9)</f>
        <v>0</v>
      </c>
    </row>
    <row r="10" spans="2:13" x14ac:dyDescent="0.25">
      <c r="B10" s="46" t="s">
        <v>238</v>
      </c>
      <c r="C10" s="64">
        <v>5.3736008760000002E-2</v>
      </c>
      <c r="D10" s="64">
        <v>0</v>
      </c>
      <c r="E10" s="64">
        <v>0</v>
      </c>
      <c r="F10" s="64">
        <v>2.4527002249999999E-2</v>
      </c>
      <c r="G10" s="64">
        <v>6.4176468609999995E-2</v>
      </c>
      <c r="H10" s="64">
        <v>0</v>
      </c>
      <c r="I10" s="64">
        <v>4.6356916939999999E-2</v>
      </c>
      <c r="J10" s="64">
        <v>0.16013939554000001</v>
      </c>
      <c r="K10" s="64">
        <v>0</v>
      </c>
      <c r="L10" s="64">
        <v>0</v>
      </c>
      <c r="M10" s="64">
        <f t="shared" ref="M10:M19" si="0">SUM(C10:L10)</f>
        <v>0.34893579209999998</v>
      </c>
    </row>
    <row r="11" spans="2:13" ht="30" customHeight="1" x14ac:dyDescent="0.25">
      <c r="B11" s="169" t="s">
        <v>242</v>
      </c>
      <c r="C11" s="64">
        <v>0</v>
      </c>
      <c r="D11" s="64">
        <v>0</v>
      </c>
      <c r="E11" s="64">
        <v>0</v>
      </c>
      <c r="F11" s="64">
        <v>0</v>
      </c>
      <c r="G11" s="64">
        <v>0</v>
      </c>
      <c r="H11" s="64">
        <v>0</v>
      </c>
      <c r="I11" s="64">
        <v>0</v>
      </c>
      <c r="J11" s="64">
        <v>0</v>
      </c>
      <c r="K11" s="64">
        <v>0</v>
      </c>
      <c r="L11" s="64">
        <v>0</v>
      </c>
      <c r="M11" s="64">
        <f t="shared" si="0"/>
        <v>0</v>
      </c>
    </row>
    <row r="12" spans="2:13" x14ac:dyDescent="0.25">
      <c r="B12" s="170" t="s">
        <v>253</v>
      </c>
      <c r="C12" s="64">
        <v>0</v>
      </c>
      <c r="D12" s="64">
        <v>0</v>
      </c>
      <c r="E12" s="64">
        <v>0</v>
      </c>
      <c r="F12" s="64">
        <v>0</v>
      </c>
      <c r="G12" s="64">
        <v>0</v>
      </c>
      <c r="H12" s="64">
        <v>0</v>
      </c>
      <c r="I12" s="64">
        <v>0</v>
      </c>
      <c r="J12" s="64">
        <v>0</v>
      </c>
      <c r="K12" s="64">
        <v>0</v>
      </c>
      <c r="L12" s="64">
        <v>0</v>
      </c>
      <c r="M12" s="64">
        <f t="shared" si="0"/>
        <v>0</v>
      </c>
    </row>
    <row r="13" spans="2:13" x14ac:dyDescent="0.25">
      <c r="B13" s="170" t="s">
        <v>254</v>
      </c>
      <c r="C13" s="64">
        <v>0</v>
      </c>
      <c r="D13" s="64">
        <v>0</v>
      </c>
      <c r="E13" s="64">
        <v>0</v>
      </c>
      <c r="F13" s="64">
        <v>0</v>
      </c>
      <c r="G13" s="64">
        <v>0</v>
      </c>
      <c r="H13" s="64">
        <v>0</v>
      </c>
      <c r="I13" s="64">
        <v>0</v>
      </c>
      <c r="J13" s="64">
        <v>0</v>
      </c>
      <c r="K13" s="64">
        <v>0</v>
      </c>
      <c r="L13" s="64">
        <v>0</v>
      </c>
      <c r="M13" s="64">
        <f t="shared" si="0"/>
        <v>0</v>
      </c>
    </row>
    <row r="14" spans="2:13" x14ac:dyDescent="0.25">
      <c r="B14" s="171" t="s">
        <v>239</v>
      </c>
      <c r="C14" s="64">
        <v>0</v>
      </c>
      <c r="D14" s="64">
        <v>0</v>
      </c>
      <c r="E14" s="64">
        <v>0</v>
      </c>
      <c r="F14" s="64">
        <v>0</v>
      </c>
      <c r="G14" s="64">
        <v>0</v>
      </c>
      <c r="H14" s="64">
        <v>0</v>
      </c>
      <c r="I14" s="64">
        <v>0</v>
      </c>
      <c r="J14" s="64">
        <v>0</v>
      </c>
      <c r="K14" s="64">
        <v>0</v>
      </c>
      <c r="L14" s="64">
        <v>0</v>
      </c>
      <c r="M14" s="64">
        <f t="shared" si="0"/>
        <v>0</v>
      </c>
    </row>
    <row r="15" spans="2:13" x14ac:dyDescent="0.25">
      <c r="B15" s="171" t="s">
        <v>240</v>
      </c>
      <c r="C15" s="64">
        <v>0</v>
      </c>
      <c r="D15" s="64">
        <v>0</v>
      </c>
      <c r="E15" s="64">
        <v>0</v>
      </c>
      <c r="F15" s="64">
        <v>0</v>
      </c>
      <c r="G15" s="64">
        <v>0</v>
      </c>
      <c r="H15" s="64">
        <v>0</v>
      </c>
      <c r="I15" s="64">
        <v>0</v>
      </c>
      <c r="J15" s="64">
        <v>0</v>
      </c>
      <c r="K15" s="64">
        <v>0</v>
      </c>
      <c r="L15" s="64">
        <v>0</v>
      </c>
      <c r="M15" s="64">
        <f t="shared" si="0"/>
        <v>0</v>
      </c>
    </row>
    <row r="16" spans="2:13" x14ac:dyDescent="0.25">
      <c r="B16" s="46" t="s">
        <v>38</v>
      </c>
      <c r="C16" s="64">
        <v>0.14828439875999999</v>
      </c>
      <c r="D16" s="64">
        <v>0</v>
      </c>
      <c r="E16" s="64">
        <v>2.8064935499999999E-2</v>
      </c>
      <c r="F16" s="64">
        <v>0.15311319523</v>
      </c>
      <c r="G16" s="64">
        <v>0.54237404254999999</v>
      </c>
      <c r="H16" s="64">
        <v>4.551242456E-2</v>
      </c>
      <c r="I16" s="64">
        <v>0.57255954313000001</v>
      </c>
      <c r="J16" s="64">
        <v>7.5480795068599997</v>
      </c>
      <c r="K16" s="64">
        <v>0</v>
      </c>
      <c r="L16" s="64">
        <v>2.20334625E-3</v>
      </c>
      <c r="M16" s="64">
        <f t="shared" si="0"/>
        <v>9.0401913928400006</v>
      </c>
    </row>
    <row r="17" spans="2:13" x14ac:dyDescent="0.25">
      <c r="B17" s="198" t="s">
        <v>290</v>
      </c>
      <c r="C17" s="64">
        <v>3.971682461E-2</v>
      </c>
      <c r="D17" s="64">
        <v>0</v>
      </c>
      <c r="E17" s="64">
        <v>2.8064935499999999E-2</v>
      </c>
      <c r="F17" s="64">
        <v>8.3187912269999997E-2</v>
      </c>
      <c r="G17" s="64">
        <v>0.45650348945000002</v>
      </c>
      <c r="H17" s="64">
        <v>4.4102814800000001E-2</v>
      </c>
      <c r="I17" s="64">
        <v>0.51247940456999996</v>
      </c>
      <c r="J17" s="64">
        <v>7.2166715185900001</v>
      </c>
      <c r="K17" s="64">
        <v>0</v>
      </c>
      <c r="L17" s="64">
        <v>2.20334625E-3</v>
      </c>
      <c r="M17" s="64">
        <f t="shared" si="0"/>
        <v>8.3829302460400008</v>
      </c>
    </row>
    <row r="18" spans="2:13" x14ac:dyDescent="0.25">
      <c r="B18" s="198" t="s">
        <v>291</v>
      </c>
      <c r="C18" s="64">
        <v>0.10856757414</v>
      </c>
      <c r="D18" s="64">
        <v>0</v>
      </c>
      <c r="E18" s="64">
        <v>0</v>
      </c>
      <c r="F18" s="64">
        <v>6.9925282960000001E-2</v>
      </c>
      <c r="G18" s="64">
        <v>8.5870553099999997E-2</v>
      </c>
      <c r="H18" s="64">
        <v>1.40960976E-3</v>
      </c>
      <c r="I18" s="64">
        <v>6.0080138560000003E-2</v>
      </c>
      <c r="J18" s="64">
        <v>0.33140798828000001</v>
      </c>
      <c r="K18" s="64">
        <v>0</v>
      </c>
      <c r="L18" s="64">
        <v>0</v>
      </c>
      <c r="M18" s="64">
        <f t="shared" si="0"/>
        <v>0.65726114680000003</v>
      </c>
    </row>
    <row r="19" spans="2:13" x14ac:dyDescent="0.25">
      <c r="B19" s="46" t="s">
        <v>9</v>
      </c>
      <c r="C19" s="64">
        <v>0</v>
      </c>
      <c r="D19" s="64">
        <v>0</v>
      </c>
      <c r="E19" s="64">
        <v>0</v>
      </c>
      <c r="F19" s="64">
        <v>0</v>
      </c>
      <c r="G19" s="64">
        <v>0</v>
      </c>
      <c r="H19" s="64">
        <v>0</v>
      </c>
      <c r="I19" s="64">
        <v>0</v>
      </c>
      <c r="J19" s="64">
        <v>0</v>
      </c>
      <c r="K19" s="64">
        <v>0</v>
      </c>
      <c r="L19" s="64">
        <v>0</v>
      </c>
      <c r="M19" s="64">
        <f t="shared" si="0"/>
        <v>0</v>
      </c>
    </row>
    <row r="20" spans="2:13" x14ac:dyDescent="0.25">
      <c r="B20" s="72" t="s">
        <v>10</v>
      </c>
      <c r="C20" s="56">
        <f>C9+C10+C11+C16+C19</f>
        <v>0.20202040752</v>
      </c>
      <c r="D20" s="56">
        <f t="shared" ref="D20:M20" si="1">D9+D10+D11+D16+D19</f>
        <v>0</v>
      </c>
      <c r="E20" s="56">
        <f t="shared" si="1"/>
        <v>2.8064935499999999E-2</v>
      </c>
      <c r="F20" s="56">
        <f t="shared" si="1"/>
        <v>0.17764019747999998</v>
      </c>
      <c r="G20" s="56">
        <f t="shared" si="1"/>
        <v>0.60655051116000003</v>
      </c>
      <c r="H20" s="56">
        <f t="shared" si="1"/>
        <v>4.551242456E-2</v>
      </c>
      <c r="I20" s="56">
        <f t="shared" si="1"/>
        <v>0.61891646007000001</v>
      </c>
      <c r="J20" s="56">
        <f t="shared" si="1"/>
        <v>7.7082189023999996</v>
      </c>
      <c r="K20" s="56">
        <f t="shared" si="1"/>
        <v>0</v>
      </c>
      <c r="L20" s="56">
        <f t="shared" si="1"/>
        <v>2.20334625E-3</v>
      </c>
      <c r="M20" s="56">
        <f t="shared" si="1"/>
        <v>9.3891271849400013</v>
      </c>
    </row>
    <row r="21" spans="2:13" x14ac:dyDescent="0.25">
      <c r="B21" s="49" t="s">
        <v>41</v>
      </c>
    </row>
    <row r="25" spans="2:13" ht="15.75" x14ac:dyDescent="0.25">
      <c r="B25" s="44" t="s">
        <v>355</v>
      </c>
      <c r="C25" s="45"/>
      <c r="D25" s="45"/>
      <c r="E25" s="45"/>
      <c r="F25" s="45"/>
      <c r="G25" s="45"/>
      <c r="H25" s="45"/>
      <c r="I25" s="45"/>
      <c r="J25" s="45"/>
      <c r="K25" s="45"/>
      <c r="L25" s="45"/>
      <c r="M25" s="45"/>
    </row>
    <row r="26" spans="2:13" x14ac:dyDescent="0.25">
      <c r="B26" s="70" t="s">
        <v>118</v>
      </c>
      <c r="C26" s="71"/>
      <c r="D26" s="71"/>
      <c r="E26" s="71"/>
      <c r="F26" s="71"/>
      <c r="G26" s="71"/>
      <c r="H26" s="71"/>
      <c r="I26" s="71"/>
      <c r="J26" s="71"/>
      <c r="K26" s="71"/>
      <c r="L26" s="71"/>
      <c r="M26" s="71"/>
    </row>
    <row r="27" spans="2:13" x14ac:dyDescent="0.25">
      <c r="B27" s="50"/>
      <c r="C27" s="50"/>
      <c r="D27" s="50"/>
      <c r="E27" s="50"/>
      <c r="F27" s="50"/>
      <c r="G27" s="50"/>
      <c r="H27" s="50"/>
      <c r="I27" s="50"/>
      <c r="J27" s="50"/>
      <c r="K27" s="50"/>
      <c r="L27" s="50"/>
      <c r="M27" s="50"/>
    </row>
    <row r="28" spans="2:13" ht="45" x14ac:dyDescent="0.25">
      <c r="B28" s="50"/>
      <c r="C28" s="51" t="s">
        <v>1</v>
      </c>
      <c r="D28" s="51" t="s">
        <v>2</v>
      </c>
      <c r="E28" s="51" t="s">
        <v>3</v>
      </c>
      <c r="F28" s="51" t="s">
        <v>4</v>
      </c>
      <c r="G28" s="51" t="s">
        <v>5</v>
      </c>
      <c r="H28" s="51" t="s">
        <v>6</v>
      </c>
      <c r="I28" s="51" t="s">
        <v>7</v>
      </c>
      <c r="J28" s="51" t="s">
        <v>52</v>
      </c>
      <c r="K28" s="51" t="s">
        <v>8</v>
      </c>
      <c r="L28" s="51" t="s">
        <v>9</v>
      </c>
      <c r="M28" s="52" t="s">
        <v>10</v>
      </c>
    </row>
    <row r="29" spans="2:13" x14ac:dyDescent="0.25">
      <c r="B29" s="46" t="s">
        <v>36</v>
      </c>
      <c r="C29" s="64">
        <v>0</v>
      </c>
      <c r="D29" s="64">
        <v>0</v>
      </c>
      <c r="E29" s="64">
        <v>0</v>
      </c>
      <c r="F29" s="64">
        <v>0</v>
      </c>
      <c r="G29" s="64">
        <v>0</v>
      </c>
      <c r="H29" s="64">
        <v>0</v>
      </c>
      <c r="I29" s="64">
        <v>0</v>
      </c>
      <c r="J29" s="64">
        <v>2.1372352139999998E-2</v>
      </c>
      <c r="K29" s="64">
        <v>0</v>
      </c>
      <c r="L29" s="64">
        <v>0</v>
      </c>
      <c r="M29" s="64">
        <f>SUM(C29:L29)</f>
        <v>2.1372352139999998E-2</v>
      </c>
    </row>
    <row r="30" spans="2:13" x14ac:dyDescent="0.25">
      <c r="B30" s="168" t="s">
        <v>238</v>
      </c>
      <c r="C30" s="64">
        <v>0.45765408855</v>
      </c>
      <c r="D30" s="64">
        <v>0</v>
      </c>
      <c r="E30" s="64">
        <v>1.0712864900000001E-3</v>
      </c>
      <c r="F30" s="64">
        <v>9.2051370620000003E-2</v>
      </c>
      <c r="G30" s="64">
        <v>0.24715385570000001</v>
      </c>
      <c r="H30" s="64">
        <v>2.848638241E-2</v>
      </c>
      <c r="I30" s="64">
        <v>0.86008221472000002</v>
      </c>
      <c r="J30" s="64">
        <v>1.9399979028100001</v>
      </c>
      <c r="K30" s="64">
        <v>2.7490517900000001E-3</v>
      </c>
      <c r="L30" s="64">
        <v>1.90824121E-3</v>
      </c>
      <c r="M30" s="64">
        <f t="shared" ref="M30:M39" si="2">SUM(C30:L30)</f>
        <v>3.6311543943000002</v>
      </c>
    </row>
    <row r="31" spans="2:13" ht="30" x14ac:dyDescent="0.25">
      <c r="B31" s="169" t="s">
        <v>242</v>
      </c>
      <c r="C31" s="64">
        <v>0</v>
      </c>
      <c r="D31" s="64">
        <v>0</v>
      </c>
      <c r="E31" s="64">
        <v>0</v>
      </c>
      <c r="F31" s="64">
        <v>0</v>
      </c>
      <c r="G31" s="64">
        <v>0</v>
      </c>
      <c r="H31" s="64">
        <v>0</v>
      </c>
      <c r="I31" s="64">
        <v>0</v>
      </c>
      <c r="J31" s="64">
        <v>0</v>
      </c>
      <c r="K31" s="64">
        <v>0</v>
      </c>
      <c r="L31" s="64">
        <v>0</v>
      </c>
      <c r="M31" s="64">
        <f t="shared" si="2"/>
        <v>0</v>
      </c>
    </row>
    <row r="32" spans="2:13" x14ac:dyDescent="0.25">
      <c r="B32" s="170" t="s">
        <v>253</v>
      </c>
      <c r="C32" s="64">
        <v>0</v>
      </c>
      <c r="D32" s="64">
        <v>0</v>
      </c>
      <c r="E32" s="64">
        <v>0</v>
      </c>
      <c r="F32" s="64">
        <v>0</v>
      </c>
      <c r="G32" s="64">
        <v>0</v>
      </c>
      <c r="H32" s="64">
        <v>0</v>
      </c>
      <c r="I32" s="64">
        <v>0</v>
      </c>
      <c r="J32" s="64">
        <v>0</v>
      </c>
      <c r="K32" s="64">
        <v>0</v>
      </c>
      <c r="L32" s="64">
        <v>0</v>
      </c>
      <c r="M32" s="64">
        <f t="shared" si="2"/>
        <v>0</v>
      </c>
    </row>
    <row r="33" spans="2:13" x14ac:dyDescent="0.25">
      <c r="B33" s="170" t="s">
        <v>254</v>
      </c>
      <c r="C33" s="64">
        <v>0</v>
      </c>
      <c r="D33" s="64">
        <v>0</v>
      </c>
      <c r="E33" s="64">
        <v>0</v>
      </c>
      <c r="F33" s="64">
        <v>0</v>
      </c>
      <c r="G33" s="64">
        <v>0</v>
      </c>
      <c r="H33" s="64">
        <v>0</v>
      </c>
      <c r="I33" s="64">
        <v>0</v>
      </c>
      <c r="J33" s="64">
        <v>0</v>
      </c>
      <c r="K33" s="64">
        <v>0</v>
      </c>
      <c r="L33" s="64">
        <v>0</v>
      </c>
      <c r="M33" s="64">
        <f t="shared" si="2"/>
        <v>0</v>
      </c>
    </row>
    <row r="34" spans="2:13" x14ac:dyDescent="0.25">
      <c r="B34" s="171" t="s">
        <v>239</v>
      </c>
      <c r="C34" s="64">
        <v>0</v>
      </c>
      <c r="D34" s="64">
        <v>0</v>
      </c>
      <c r="E34" s="64">
        <v>0</v>
      </c>
      <c r="F34" s="64">
        <v>0</v>
      </c>
      <c r="G34" s="64">
        <v>0</v>
      </c>
      <c r="H34" s="64">
        <v>0</v>
      </c>
      <c r="I34" s="64">
        <v>0</v>
      </c>
      <c r="J34" s="64">
        <v>0</v>
      </c>
      <c r="K34" s="64">
        <v>0</v>
      </c>
      <c r="L34" s="64">
        <v>0</v>
      </c>
      <c r="M34" s="64">
        <f t="shared" si="2"/>
        <v>0</v>
      </c>
    </row>
    <row r="35" spans="2:13" x14ac:dyDescent="0.25">
      <c r="B35" s="171" t="s">
        <v>240</v>
      </c>
      <c r="C35" s="64">
        <v>0</v>
      </c>
      <c r="D35" s="64">
        <v>0</v>
      </c>
      <c r="E35" s="64">
        <v>0</v>
      </c>
      <c r="F35" s="64">
        <v>0</v>
      </c>
      <c r="G35" s="64">
        <v>0</v>
      </c>
      <c r="H35" s="64">
        <v>0</v>
      </c>
      <c r="I35" s="64">
        <v>0</v>
      </c>
      <c r="J35" s="64">
        <v>0</v>
      </c>
      <c r="K35" s="64">
        <v>0</v>
      </c>
      <c r="L35" s="64">
        <v>0</v>
      </c>
      <c r="M35" s="64">
        <f t="shared" si="2"/>
        <v>0</v>
      </c>
    </row>
    <row r="36" spans="2:13" x14ac:dyDescent="0.25">
      <c r="B36" s="46" t="s">
        <v>38</v>
      </c>
      <c r="C36" s="64">
        <v>0.18657083951</v>
      </c>
      <c r="D36" s="64">
        <v>0</v>
      </c>
      <c r="E36" s="64">
        <v>0</v>
      </c>
      <c r="F36" s="64">
        <v>2.8773892620000002E-2</v>
      </c>
      <c r="G36" s="64">
        <v>0.15736126933</v>
      </c>
      <c r="H36" s="64">
        <v>3.098268308E-2</v>
      </c>
      <c r="I36" s="64">
        <v>0.41184650691000002</v>
      </c>
      <c r="J36" s="64">
        <v>2.7471256732699998</v>
      </c>
      <c r="K36" s="64">
        <v>2.4067017399999999E-3</v>
      </c>
      <c r="L36" s="64">
        <v>0</v>
      </c>
      <c r="M36" s="64">
        <f t="shared" si="2"/>
        <v>3.5650675664599998</v>
      </c>
    </row>
    <row r="37" spans="2:13" x14ac:dyDescent="0.25">
      <c r="B37" s="198" t="s">
        <v>290</v>
      </c>
      <c r="C37" s="64">
        <v>1.6879361089999999E-2</v>
      </c>
      <c r="D37" s="64">
        <v>0</v>
      </c>
      <c r="E37" s="64">
        <v>0</v>
      </c>
      <c r="F37" s="64">
        <v>0</v>
      </c>
      <c r="G37" s="64">
        <v>5.5290470680000002E-2</v>
      </c>
      <c r="H37" s="64">
        <v>3.098268308E-2</v>
      </c>
      <c r="I37" s="64">
        <v>0.23374015423</v>
      </c>
      <c r="J37" s="64">
        <v>2.0472041497100002</v>
      </c>
      <c r="K37" s="64">
        <v>0</v>
      </c>
      <c r="L37" s="64">
        <v>0</v>
      </c>
      <c r="M37" s="64">
        <f t="shared" si="2"/>
        <v>2.3840968187900002</v>
      </c>
    </row>
    <row r="38" spans="2:13" x14ac:dyDescent="0.25">
      <c r="B38" s="198" t="s">
        <v>291</v>
      </c>
      <c r="C38" s="64">
        <v>0.16969147842999999</v>
      </c>
      <c r="D38" s="64">
        <v>0</v>
      </c>
      <c r="E38" s="64">
        <v>0</v>
      </c>
      <c r="F38" s="64">
        <v>2.8773892620000002E-2</v>
      </c>
      <c r="G38" s="64">
        <v>0.10207079865</v>
      </c>
      <c r="H38" s="64">
        <v>0</v>
      </c>
      <c r="I38" s="64">
        <v>0.17810635268</v>
      </c>
      <c r="J38" s="64">
        <v>0.69992152356000004</v>
      </c>
      <c r="K38" s="64">
        <v>2.4067017399999999E-3</v>
      </c>
      <c r="L38" s="64">
        <v>0</v>
      </c>
      <c r="M38" s="64">
        <f t="shared" si="2"/>
        <v>1.18097074768</v>
      </c>
    </row>
    <row r="39" spans="2:13" x14ac:dyDescent="0.25">
      <c r="B39" s="46" t="s">
        <v>9</v>
      </c>
      <c r="C39" s="64">
        <v>0</v>
      </c>
      <c r="D39" s="64">
        <v>0</v>
      </c>
      <c r="E39" s="64">
        <v>0</v>
      </c>
      <c r="F39" s="64">
        <v>0</v>
      </c>
      <c r="G39" s="64">
        <v>0</v>
      </c>
      <c r="H39" s="64">
        <v>0</v>
      </c>
      <c r="I39" s="64">
        <v>0</v>
      </c>
      <c r="J39" s="64">
        <v>0</v>
      </c>
      <c r="K39" s="64">
        <v>0</v>
      </c>
      <c r="L39" s="64">
        <v>0</v>
      </c>
      <c r="M39" s="64">
        <f t="shared" si="2"/>
        <v>0</v>
      </c>
    </row>
    <row r="40" spans="2:13" x14ac:dyDescent="0.25">
      <c r="B40" s="72" t="s">
        <v>10</v>
      </c>
      <c r="C40" s="56">
        <f>C29+C30+C31+C36+C39</f>
        <v>0.64422492805999998</v>
      </c>
      <c r="D40" s="56">
        <f t="shared" ref="D40:M40" si="3">D29+D30+D31+D36+D39</f>
        <v>0</v>
      </c>
      <c r="E40" s="56">
        <f t="shared" si="3"/>
        <v>1.0712864900000001E-3</v>
      </c>
      <c r="F40" s="56">
        <f t="shared" si="3"/>
        <v>0.12082526324000001</v>
      </c>
      <c r="G40" s="56">
        <f t="shared" si="3"/>
        <v>0.40451512502999998</v>
      </c>
      <c r="H40" s="56">
        <f t="shared" si="3"/>
        <v>5.946906549E-2</v>
      </c>
      <c r="I40" s="56">
        <f t="shared" si="3"/>
        <v>1.2719287216300001</v>
      </c>
      <c r="J40" s="56">
        <f t="shared" si="3"/>
        <v>4.7084959282199996</v>
      </c>
      <c r="K40" s="56">
        <f t="shared" si="3"/>
        <v>5.1557535299999995E-3</v>
      </c>
      <c r="L40" s="56">
        <f t="shared" si="3"/>
        <v>1.90824121E-3</v>
      </c>
      <c r="M40" s="56">
        <f t="shared" si="3"/>
        <v>7.2175943129000002</v>
      </c>
    </row>
    <row r="45" spans="2:13" ht="15.75" x14ac:dyDescent="0.25">
      <c r="B45" s="44" t="s">
        <v>356</v>
      </c>
      <c r="C45" s="45"/>
      <c r="D45" s="45"/>
      <c r="E45" s="45"/>
      <c r="F45" s="45"/>
      <c r="G45" s="45"/>
      <c r="H45" s="45"/>
      <c r="I45" s="45"/>
      <c r="J45" s="45"/>
      <c r="K45" s="45"/>
      <c r="L45" s="45"/>
      <c r="M45" s="45"/>
    </row>
    <row r="46" spans="2:13" x14ac:dyDescent="0.25">
      <c r="B46" s="70" t="s">
        <v>119</v>
      </c>
      <c r="C46" s="71"/>
      <c r="D46" s="71"/>
      <c r="E46" s="71"/>
      <c r="F46" s="71"/>
      <c r="G46" s="71"/>
      <c r="H46" s="71"/>
      <c r="I46" s="71"/>
      <c r="J46" s="71"/>
      <c r="K46" s="71"/>
      <c r="L46" s="71"/>
      <c r="M46" s="71"/>
    </row>
    <row r="47" spans="2:13" x14ac:dyDescent="0.25">
      <c r="B47" s="50"/>
      <c r="C47" s="50"/>
      <c r="D47" s="50"/>
      <c r="E47" s="50"/>
      <c r="F47" s="50"/>
      <c r="G47" s="50"/>
      <c r="H47" s="50"/>
      <c r="I47" s="50"/>
      <c r="J47" s="50"/>
      <c r="K47" s="50"/>
      <c r="L47" s="50"/>
      <c r="M47" s="50"/>
    </row>
    <row r="48" spans="2:13" ht="45" x14ac:dyDescent="0.25">
      <c r="B48" s="50"/>
      <c r="C48" s="51" t="s">
        <v>1</v>
      </c>
      <c r="D48" s="51" t="s">
        <v>2</v>
      </c>
      <c r="E48" s="51" t="s">
        <v>3</v>
      </c>
      <c r="F48" s="51" t="s">
        <v>4</v>
      </c>
      <c r="G48" s="51" t="s">
        <v>5</v>
      </c>
      <c r="H48" s="51" t="s">
        <v>6</v>
      </c>
      <c r="I48" s="51" t="s">
        <v>7</v>
      </c>
      <c r="J48" s="51" t="s">
        <v>52</v>
      </c>
      <c r="K48" s="51" t="s">
        <v>8</v>
      </c>
      <c r="L48" s="51" t="s">
        <v>9</v>
      </c>
      <c r="M48" s="52" t="s">
        <v>10</v>
      </c>
    </row>
    <row r="49" spans="2:15" x14ac:dyDescent="0.25">
      <c r="B49" s="46" t="s">
        <v>36</v>
      </c>
      <c r="C49" s="64">
        <v>0</v>
      </c>
      <c r="D49" s="64">
        <v>0</v>
      </c>
      <c r="E49" s="64">
        <v>0</v>
      </c>
      <c r="F49" s="64">
        <v>0</v>
      </c>
      <c r="G49" s="64">
        <v>0</v>
      </c>
      <c r="H49" s="64">
        <v>0</v>
      </c>
      <c r="I49" s="64">
        <v>0</v>
      </c>
      <c r="J49" s="64">
        <v>2.1372352139999998E-2</v>
      </c>
      <c r="K49" s="64">
        <v>0</v>
      </c>
      <c r="L49" s="64">
        <v>0</v>
      </c>
      <c r="M49" s="64">
        <f>SUM(C49:L49)</f>
        <v>2.1372352139999998E-2</v>
      </c>
    </row>
    <row r="50" spans="2:15" x14ac:dyDescent="0.25">
      <c r="B50" s="46" t="s">
        <v>238</v>
      </c>
      <c r="C50" s="64">
        <v>0.51139009730999996</v>
      </c>
      <c r="D50" s="64">
        <v>0</v>
      </c>
      <c r="E50" s="64">
        <v>1.0712864900000001E-3</v>
      </c>
      <c r="F50" s="64">
        <v>0.11657837287</v>
      </c>
      <c r="G50" s="64">
        <v>0.31133032431000002</v>
      </c>
      <c r="H50" s="64">
        <v>2.848638241E-2</v>
      </c>
      <c r="I50" s="64">
        <v>0.90643913166000001</v>
      </c>
      <c r="J50" s="64">
        <v>2.10013729834</v>
      </c>
      <c r="K50" s="64">
        <v>2.7490517900000001E-3</v>
      </c>
      <c r="L50" s="64">
        <v>1.90824121E-3</v>
      </c>
      <c r="M50" s="64">
        <f t="shared" ref="M50:M59" si="4">SUM(C50:L50)</f>
        <v>3.98009018639</v>
      </c>
      <c r="O50" s="199"/>
    </row>
    <row r="51" spans="2:15" ht="30" x14ac:dyDescent="0.25">
      <c r="B51" s="169" t="s">
        <v>242</v>
      </c>
      <c r="C51" s="64">
        <v>0</v>
      </c>
      <c r="D51" s="64">
        <v>0</v>
      </c>
      <c r="E51" s="64">
        <v>0</v>
      </c>
      <c r="F51" s="64">
        <v>0</v>
      </c>
      <c r="G51" s="64">
        <v>0</v>
      </c>
      <c r="H51" s="64">
        <v>0</v>
      </c>
      <c r="I51" s="64">
        <v>0</v>
      </c>
      <c r="J51" s="64">
        <v>0</v>
      </c>
      <c r="K51" s="64">
        <v>0</v>
      </c>
      <c r="L51" s="64">
        <v>0</v>
      </c>
      <c r="M51" s="64">
        <f t="shared" si="4"/>
        <v>0</v>
      </c>
      <c r="O51" s="199"/>
    </row>
    <row r="52" spans="2:15" x14ac:dyDescent="0.25">
      <c r="B52" s="170" t="s">
        <v>253</v>
      </c>
      <c r="C52" s="64">
        <v>0</v>
      </c>
      <c r="D52" s="64">
        <v>0</v>
      </c>
      <c r="E52" s="64">
        <v>0</v>
      </c>
      <c r="F52" s="64">
        <v>0</v>
      </c>
      <c r="G52" s="64">
        <v>0</v>
      </c>
      <c r="H52" s="64">
        <v>0</v>
      </c>
      <c r="I52" s="64">
        <v>0</v>
      </c>
      <c r="J52" s="64">
        <v>0</v>
      </c>
      <c r="K52" s="64">
        <v>0</v>
      </c>
      <c r="L52" s="64">
        <v>0</v>
      </c>
      <c r="M52" s="64">
        <f t="shared" si="4"/>
        <v>0</v>
      </c>
      <c r="O52" s="199"/>
    </row>
    <row r="53" spans="2:15" x14ac:dyDescent="0.25">
      <c r="B53" s="170" t="s">
        <v>254</v>
      </c>
      <c r="C53" s="64">
        <v>0</v>
      </c>
      <c r="D53" s="64">
        <v>0</v>
      </c>
      <c r="E53" s="64">
        <v>0</v>
      </c>
      <c r="F53" s="64">
        <v>0</v>
      </c>
      <c r="G53" s="64">
        <v>0</v>
      </c>
      <c r="H53" s="64">
        <v>0</v>
      </c>
      <c r="I53" s="64">
        <v>0</v>
      </c>
      <c r="J53" s="64">
        <v>0</v>
      </c>
      <c r="K53" s="64">
        <v>0</v>
      </c>
      <c r="L53" s="64">
        <v>0</v>
      </c>
      <c r="M53" s="64">
        <f t="shared" si="4"/>
        <v>0</v>
      </c>
      <c r="O53" s="199"/>
    </row>
    <row r="54" spans="2:15" x14ac:dyDescent="0.25">
      <c r="B54" s="171" t="s">
        <v>239</v>
      </c>
      <c r="C54" s="64">
        <v>0</v>
      </c>
      <c r="D54" s="64">
        <v>0</v>
      </c>
      <c r="E54" s="64">
        <v>0</v>
      </c>
      <c r="F54" s="64">
        <v>0</v>
      </c>
      <c r="G54" s="64">
        <v>0</v>
      </c>
      <c r="H54" s="64">
        <v>0</v>
      </c>
      <c r="I54" s="64">
        <v>0</v>
      </c>
      <c r="J54" s="64">
        <v>0</v>
      </c>
      <c r="K54" s="64">
        <v>0</v>
      </c>
      <c r="L54" s="64">
        <v>0</v>
      </c>
      <c r="M54" s="64">
        <f t="shared" si="4"/>
        <v>0</v>
      </c>
      <c r="O54" s="199"/>
    </row>
    <row r="55" spans="2:15" x14ac:dyDescent="0.25">
      <c r="B55" s="171" t="s">
        <v>240</v>
      </c>
      <c r="C55" s="64">
        <v>0</v>
      </c>
      <c r="D55" s="64">
        <v>0</v>
      </c>
      <c r="E55" s="64">
        <v>0</v>
      </c>
      <c r="F55" s="64">
        <v>0</v>
      </c>
      <c r="G55" s="64">
        <v>0</v>
      </c>
      <c r="H55" s="64">
        <v>0</v>
      </c>
      <c r="I55" s="64">
        <v>0</v>
      </c>
      <c r="J55" s="64">
        <v>0</v>
      </c>
      <c r="K55" s="64">
        <v>0</v>
      </c>
      <c r="L55" s="64">
        <v>0</v>
      </c>
      <c r="M55" s="64">
        <f t="shared" si="4"/>
        <v>0</v>
      </c>
      <c r="O55" s="199"/>
    </row>
    <row r="56" spans="2:15" x14ac:dyDescent="0.25">
      <c r="B56" s="46" t="s">
        <v>38</v>
      </c>
      <c r="C56" s="64">
        <v>0.33485523827000002</v>
      </c>
      <c r="D56" s="64">
        <v>0</v>
      </c>
      <c r="E56" s="64">
        <v>2.8064935499999999E-2</v>
      </c>
      <c r="F56" s="64">
        <v>0.18188708783999999</v>
      </c>
      <c r="G56" s="64">
        <v>0.69973531188000004</v>
      </c>
      <c r="H56" s="64">
        <v>7.6495107650000005E-2</v>
      </c>
      <c r="I56" s="64">
        <v>0.98440605004000004</v>
      </c>
      <c r="J56" s="64">
        <v>10.29520518014</v>
      </c>
      <c r="K56" s="64">
        <v>2.4067017399999999E-3</v>
      </c>
      <c r="L56" s="64">
        <v>2.20334625E-3</v>
      </c>
      <c r="M56" s="64">
        <f t="shared" si="4"/>
        <v>12.605258959310001</v>
      </c>
      <c r="O56" s="199"/>
    </row>
    <row r="57" spans="2:15" x14ac:dyDescent="0.25">
      <c r="B57" s="198" t="s">
        <v>290</v>
      </c>
      <c r="C57" s="64">
        <v>5.6596185700000003E-2</v>
      </c>
      <c r="D57" s="64">
        <v>0</v>
      </c>
      <c r="E57" s="64">
        <v>2.8064935499999999E-2</v>
      </c>
      <c r="F57" s="64">
        <v>8.3187912269999997E-2</v>
      </c>
      <c r="G57" s="64">
        <v>0.51179396013</v>
      </c>
      <c r="H57" s="64">
        <v>7.5085497890000005E-2</v>
      </c>
      <c r="I57" s="64">
        <v>0.74621955880000002</v>
      </c>
      <c r="J57" s="64">
        <v>9.2638756682899999</v>
      </c>
      <c r="K57" s="64">
        <v>0</v>
      </c>
      <c r="L57" s="64">
        <v>2.20334625E-3</v>
      </c>
      <c r="M57" s="64">
        <f t="shared" si="4"/>
        <v>10.767027064830001</v>
      </c>
      <c r="O57" s="199"/>
    </row>
    <row r="58" spans="2:15" x14ac:dyDescent="0.25">
      <c r="B58" s="198" t="s">
        <v>291</v>
      </c>
      <c r="C58" s="64">
        <v>0.27825905257</v>
      </c>
      <c r="D58" s="64">
        <v>0</v>
      </c>
      <c r="E58" s="64">
        <v>0</v>
      </c>
      <c r="F58" s="64">
        <v>9.8699175580000006E-2</v>
      </c>
      <c r="G58" s="64">
        <v>0.18794135175000001</v>
      </c>
      <c r="H58" s="64">
        <v>1.40960976E-3</v>
      </c>
      <c r="I58" s="64">
        <v>0.23818649123999999</v>
      </c>
      <c r="J58" s="64">
        <v>1.0313295118400001</v>
      </c>
      <c r="K58" s="64">
        <v>2.4067017399999999E-3</v>
      </c>
      <c r="L58" s="64">
        <v>0</v>
      </c>
      <c r="M58" s="64">
        <f t="shared" si="4"/>
        <v>1.8382318944800002</v>
      </c>
    </row>
    <row r="59" spans="2:15" x14ac:dyDescent="0.25">
      <c r="B59" s="46" t="s">
        <v>9</v>
      </c>
      <c r="C59" s="64">
        <v>0</v>
      </c>
      <c r="D59" s="64">
        <v>0</v>
      </c>
      <c r="E59" s="64">
        <v>0</v>
      </c>
      <c r="F59" s="64">
        <v>0</v>
      </c>
      <c r="G59" s="64">
        <v>0</v>
      </c>
      <c r="H59" s="64">
        <v>0</v>
      </c>
      <c r="I59" s="64">
        <v>0</v>
      </c>
      <c r="J59" s="64">
        <v>0</v>
      </c>
      <c r="K59" s="64">
        <v>0</v>
      </c>
      <c r="L59" s="64">
        <v>0</v>
      </c>
      <c r="M59" s="64">
        <f t="shared" si="4"/>
        <v>0</v>
      </c>
    </row>
    <row r="60" spans="2:15" x14ac:dyDescent="0.25">
      <c r="B60" s="72" t="s">
        <v>10</v>
      </c>
      <c r="C60" s="56">
        <f>C49+C50+C51+C56+C59</f>
        <v>0.84624533557999992</v>
      </c>
      <c r="D60" s="56">
        <f t="shared" ref="D60:M60" si="5">D49+D50+D51+D56+D59</f>
        <v>0</v>
      </c>
      <c r="E60" s="56">
        <f t="shared" si="5"/>
        <v>2.9136221989999999E-2</v>
      </c>
      <c r="F60" s="56">
        <f t="shared" si="5"/>
        <v>0.29846546071000002</v>
      </c>
      <c r="G60" s="56">
        <f t="shared" si="5"/>
        <v>1.0110656361900001</v>
      </c>
      <c r="H60" s="56">
        <f t="shared" si="5"/>
        <v>0.10498149006</v>
      </c>
      <c r="I60" s="56">
        <f t="shared" si="5"/>
        <v>1.8908451817</v>
      </c>
      <c r="J60" s="56">
        <f t="shared" si="5"/>
        <v>12.41671483062</v>
      </c>
      <c r="K60" s="56">
        <f t="shared" si="5"/>
        <v>5.1557535299999995E-3</v>
      </c>
      <c r="L60" s="56">
        <f t="shared" si="5"/>
        <v>4.1115874599999998E-3</v>
      </c>
      <c r="M60" s="56">
        <f t="shared" si="5"/>
        <v>16.606721497840002</v>
      </c>
    </row>
    <row r="63" spans="2:15" x14ac:dyDescent="0.25">
      <c r="B63" s="45"/>
      <c r="C63" s="45"/>
      <c r="D63" s="45"/>
      <c r="E63" s="45"/>
      <c r="F63" s="45"/>
      <c r="G63" s="45"/>
      <c r="H63" s="45"/>
      <c r="I63" s="45"/>
      <c r="J63" s="45"/>
      <c r="K63" s="45"/>
      <c r="L63" s="45"/>
      <c r="N63" s="45"/>
    </row>
    <row r="64" spans="2:15" x14ac:dyDescent="0.25">
      <c r="B64" s="45"/>
      <c r="C64" s="45"/>
      <c r="D64" s="45"/>
      <c r="E64" s="45"/>
      <c r="F64" s="45"/>
      <c r="G64" s="45"/>
      <c r="H64" s="45"/>
      <c r="I64" s="45"/>
      <c r="J64" s="45"/>
      <c r="K64" s="45"/>
      <c r="L64" s="45"/>
      <c r="M64" s="45"/>
      <c r="N64" s="45"/>
    </row>
    <row r="66" spans="14:14" x14ac:dyDescent="0.25">
      <c r="N66" s="126" t="s">
        <v>246</v>
      </c>
    </row>
    <row r="79" spans="14:14" x14ac:dyDescent="0.25">
      <c r="N79" s="45"/>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T25" sqref="T25"/>
    </sheetView>
  </sheetViews>
  <sheetFormatPr defaultRowHeight="15" x14ac:dyDescent="0.25"/>
  <cols>
    <col min="1" max="1" width="4.7109375" style="46" customWidth="1"/>
    <col min="2" max="2" width="25.140625" style="46" bestFit="1" customWidth="1"/>
    <col min="3" max="12" width="17.7109375" style="46" customWidth="1"/>
    <col min="13" max="13" width="18.5703125" style="46" bestFit="1" customWidth="1"/>
    <col min="14" max="20" width="9.140625" style="46"/>
    <col min="21" max="21" width="9.140625" style="46" customWidth="1"/>
    <col min="22" max="16384" width="9.140625" style="46"/>
  </cols>
  <sheetData>
    <row r="4" spans="2:13" x14ac:dyDescent="0.25">
      <c r="B4" s="45"/>
      <c r="C4" s="45"/>
      <c r="D4" s="45"/>
      <c r="E4" s="45"/>
      <c r="F4" s="45"/>
      <c r="G4" s="45"/>
      <c r="H4" s="45"/>
      <c r="I4" s="45"/>
      <c r="J4" s="45"/>
      <c r="K4" s="47" t="s">
        <v>30</v>
      </c>
      <c r="L4" s="172" t="str">
        <f>'Table 1-3 - Lending'!L4</f>
        <v>[03-31-2015]</v>
      </c>
      <c r="M4" s="45"/>
    </row>
    <row r="5" spans="2:13" ht="15.75" x14ac:dyDescent="0.25">
      <c r="B5" s="44" t="s">
        <v>357</v>
      </c>
      <c r="C5" s="45"/>
      <c r="D5" s="45"/>
      <c r="E5" s="45"/>
      <c r="F5" s="45"/>
      <c r="G5" s="45"/>
      <c r="H5" s="45"/>
      <c r="I5" s="45"/>
      <c r="J5" s="45"/>
      <c r="K5" s="45"/>
      <c r="L5" s="45"/>
      <c r="M5" s="45"/>
    </row>
    <row r="6" spans="2:13" x14ac:dyDescent="0.25">
      <c r="B6" s="70" t="s">
        <v>120</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42</v>
      </c>
      <c r="C9" s="64">
        <v>0</v>
      </c>
      <c r="D9" s="64">
        <v>0</v>
      </c>
      <c r="E9" s="64">
        <v>0</v>
      </c>
      <c r="F9" s="64">
        <v>0</v>
      </c>
      <c r="G9" s="64">
        <v>0</v>
      </c>
      <c r="H9" s="64">
        <v>0</v>
      </c>
      <c r="I9" s="64">
        <v>0</v>
      </c>
      <c r="J9" s="64">
        <v>0</v>
      </c>
      <c r="K9" s="64">
        <v>0</v>
      </c>
      <c r="L9" s="64">
        <v>0</v>
      </c>
      <c r="M9" s="64">
        <f>SUM(C9:L9)</f>
        <v>0</v>
      </c>
    </row>
    <row r="10" spans="2:13" x14ac:dyDescent="0.25">
      <c r="B10" s="46" t="s">
        <v>137</v>
      </c>
      <c r="C10" s="64">
        <v>0</v>
      </c>
      <c r="D10" s="64">
        <v>0</v>
      </c>
      <c r="E10" s="64">
        <v>0</v>
      </c>
      <c r="F10" s="64">
        <v>0</v>
      </c>
      <c r="G10" s="64">
        <v>0</v>
      </c>
      <c r="H10" s="64">
        <v>0</v>
      </c>
      <c r="I10" s="64">
        <v>0</v>
      </c>
      <c r="J10" s="64">
        <v>0</v>
      </c>
      <c r="K10" s="64">
        <v>0</v>
      </c>
      <c r="L10" s="64">
        <v>0</v>
      </c>
      <c r="M10" s="64">
        <f t="shared" ref="M10:M13" si="0">SUM(C10:L10)</f>
        <v>0</v>
      </c>
    </row>
    <row r="11" spans="2:13" x14ac:dyDescent="0.25">
      <c r="B11" s="46" t="s">
        <v>43</v>
      </c>
      <c r="C11" s="64">
        <v>0</v>
      </c>
      <c r="D11" s="64">
        <v>0</v>
      </c>
      <c r="E11" s="64">
        <v>0</v>
      </c>
      <c r="F11" s="64">
        <v>0</v>
      </c>
      <c r="G11" s="64">
        <v>0</v>
      </c>
      <c r="H11" s="64">
        <v>0</v>
      </c>
      <c r="I11" s="64">
        <v>0</v>
      </c>
      <c r="J11" s="64">
        <v>0</v>
      </c>
      <c r="K11" s="64">
        <v>0</v>
      </c>
      <c r="L11" s="64">
        <v>0</v>
      </c>
      <c r="M11" s="64">
        <f t="shared" si="0"/>
        <v>0</v>
      </c>
    </row>
    <row r="12" spans="2:13" x14ac:dyDescent="0.25">
      <c r="B12" s="46" t="s">
        <v>44</v>
      </c>
      <c r="C12" s="64">
        <v>0</v>
      </c>
      <c r="D12" s="64">
        <v>0</v>
      </c>
      <c r="E12" s="64">
        <v>0</v>
      </c>
      <c r="F12" s="64">
        <v>0</v>
      </c>
      <c r="G12" s="64">
        <v>0</v>
      </c>
      <c r="H12" s="64">
        <v>0</v>
      </c>
      <c r="I12" s="64">
        <v>0</v>
      </c>
      <c r="J12" s="64">
        <v>0</v>
      </c>
      <c r="K12" s="64">
        <v>0</v>
      </c>
      <c r="L12" s="64">
        <v>0</v>
      </c>
      <c r="M12" s="64">
        <f t="shared" si="0"/>
        <v>0</v>
      </c>
    </row>
    <row r="13" spans="2:13" x14ac:dyDescent="0.25">
      <c r="B13" s="46" t="s">
        <v>45</v>
      </c>
      <c r="C13" s="64">
        <v>0.84624533557000003</v>
      </c>
      <c r="D13" s="64">
        <v>0</v>
      </c>
      <c r="E13" s="64">
        <v>2.9136221989999999E-2</v>
      </c>
      <c r="F13" s="64">
        <v>0.29846546072000002</v>
      </c>
      <c r="G13" s="64">
        <v>1.0110656361899999</v>
      </c>
      <c r="H13" s="64">
        <v>0.10498149006</v>
      </c>
      <c r="I13" s="64">
        <v>1.89084518169</v>
      </c>
      <c r="J13" s="64">
        <v>12.41671483062</v>
      </c>
      <c r="K13" s="64">
        <v>5.1557535300000004E-3</v>
      </c>
      <c r="L13" s="64">
        <v>4.1115874599999998E-3</v>
      </c>
      <c r="M13" s="64">
        <f t="shared" si="0"/>
        <v>16.606721497830002</v>
      </c>
    </row>
    <row r="14" spans="2:13" x14ac:dyDescent="0.25">
      <c r="B14" s="72" t="s">
        <v>10</v>
      </c>
      <c r="C14" s="56">
        <f>SUM(C9:C13)</f>
        <v>0.84624533557000003</v>
      </c>
      <c r="D14" s="56">
        <f t="shared" ref="D14:M14" si="1">SUM(D9:D13)</f>
        <v>0</v>
      </c>
      <c r="E14" s="56">
        <f t="shared" si="1"/>
        <v>2.9136221989999999E-2</v>
      </c>
      <c r="F14" s="56">
        <f t="shared" si="1"/>
        <v>0.29846546072000002</v>
      </c>
      <c r="G14" s="56">
        <f t="shared" si="1"/>
        <v>1.0110656361899999</v>
      </c>
      <c r="H14" s="56">
        <f t="shared" si="1"/>
        <v>0.10498149006</v>
      </c>
      <c r="I14" s="56">
        <f t="shared" si="1"/>
        <v>1.89084518169</v>
      </c>
      <c r="J14" s="56">
        <f t="shared" si="1"/>
        <v>12.41671483062</v>
      </c>
      <c r="K14" s="56">
        <f t="shared" si="1"/>
        <v>5.1557535300000004E-3</v>
      </c>
      <c r="L14" s="56">
        <f t="shared" si="1"/>
        <v>4.1115874599999998E-3</v>
      </c>
      <c r="M14" s="56">
        <f t="shared" si="1"/>
        <v>16.606721497830002</v>
      </c>
    </row>
    <row r="15" spans="2:13" x14ac:dyDescent="0.25">
      <c r="C15" s="61"/>
      <c r="D15" s="61"/>
      <c r="E15" s="61"/>
      <c r="F15" s="61"/>
      <c r="G15" s="61"/>
      <c r="H15" s="61"/>
      <c r="I15" s="61"/>
      <c r="J15" s="61"/>
      <c r="K15" s="61"/>
      <c r="L15" s="61"/>
      <c r="M15" s="61"/>
    </row>
    <row r="16" spans="2:13" x14ac:dyDescent="0.25">
      <c r="C16" s="61"/>
      <c r="D16" s="61"/>
      <c r="E16" s="61"/>
      <c r="F16" s="61"/>
      <c r="G16" s="61"/>
      <c r="H16" s="61"/>
      <c r="I16" s="61"/>
      <c r="J16" s="61"/>
      <c r="K16" s="61"/>
      <c r="L16" s="61"/>
      <c r="M16" s="61"/>
    </row>
    <row r="19" spans="2:13" ht="15.75" x14ac:dyDescent="0.25">
      <c r="B19" s="44" t="s">
        <v>358</v>
      </c>
      <c r="C19" s="45"/>
      <c r="D19" s="45"/>
      <c r="E19" s="45"/>
      <c r="F19" s="45"/>
      <c r="G19" s="45"/>
      <c r="H19" s="45"/>
      <c r="I19" s="45"/>
      <c r="J19" s="45"/>
      <c r="K19" s="45"/>
      <c r="L19" s="45"/>
      <c r="M19" s="45"/>
    </row>
    <row r="20" spans="2:13" x14ac:dyDescent="0.25">
      <c r="B20" s="69"/>
      <c r="C20" s="70" t="s">
        <v>121</v>
      </c>
      <c r="D20" s="71"/>
      <c r="E20" s="71"/>
      <c r="F20" s="71"/>
      <c r="G20" s="71"/>
      <c r="H20" s="71"/>
      <c r="I20" s="71"/>
      <c r="J20" s="71"/>
      <c r="K20" s="71"/>
      <c r="L20" s="71"/>
      <c r="M20" s="71"/>
    </row>
    <row r="21" spans="2:13" x14ac:dyDescent="0.25">
      <c r="B21" s="50"/>
      <c r="C21" s="50"/>
      <c r="D21" s="50"/>
      <c r="E21" s="50"/>
      <c r="F21" s="50"/>
      <c r="G21" s="50"/>
      <c r="H21" s="50"/>
      <c r="I21" s="50"/>
      <c r="J21" s="50"/>
      <c r="K21" s="50"/>
      <c r="L21" s="50"/>
      <c r="M21" s="50"/>
    </row>
    <row r="22" spans="2:13" ht="45" x14ac:dyDescent="0.25">
      <c r="B22" s="50"/>
      <c r="C22" s="51" t="s">
        <v>1</v>
      </c>
      <c r="D22" s="51" t="s">
        <v>2</v>
      </c>
      <c r="E22" s="51" t="s">
        <v>3</v>
      </c>
      <c r="F22" s="51" t="s">
        <v>4</v>
      </c>
      <c r="G22" s="51" t="s">
        <v>5</v>
      </c>
      <c r="H22" s="51" t="s">
        <v>6</v>
      </c>
      <c r="I22" s="51" t="s">
        <v>7</v>
      </c>
      <c r="J22" s="51" t="s">
        <v>52</v>
      </c>
      <c r="K22" s="51" t="s">
        <v>8</v>
      </c>
      <c r="L22" s="51" t="s">
        <v>9</v>
      </c>
      <c r="M22" s="52" t="s">
        <v>10</v>
      </c>
    </row>
    <row r="23" spans="2:13" x14ac:dyDescent="0.25">
      <c r="B23" s="46" t="s">
        <v>46</v>
      </c>
      <c r="C23" s="64">
        <v>3.6089668000000002E-3</v>
      </c>
      <c r="D23" s="64">
        <v>0</v>
      </c>
      <c r="E23" s="64">
        <v>0</v>
      </c>
      <c r="F23" s="64">
        <v>0</v>
      </c>
      <c r="G23" s="64">
        <v>9.1244439999999999E-5</v>
      </c>
      <c r="H23" s="64">
        <v>1.4513119E-4</v>
      </c>
      <c r="I23" s="64">
        <v>2.6062110000000002E-3</v>
      </c>
      <c r="J23" s="64">
        <v>7.8887665270000004E-2</v>
      </c>
      <c r="K23" s="64">
        <v>0</v>
      </c>
      <c r="L23" s="64">
        <v>0</v>
      </c>
      <c r="M23" s="64">
        <f>SUM(C23:L23)</f>
        <v>8.5339218699999997E-2</v>
      </c>
    </row>
    <row r="24" spans="2:13" x14ac:dyDescent="0.25">
      <c r="B24" s="46" t="s">
        <v>138</v>
      </c>
      <c r="C24" s="64">
        <v>5.2913684300000003E-3</v>
      </c>
      <c r="D24" s="64">
        <v>0</v>
      </c>
      <c r="E24" s="64">
        <v>0</v>
      </c>
      <c r="F24" s="64">
        <v>0</v>
      </c>
      <c r="G24" s="64">
        <v>3.9707966000000002E-4</v>
      </c>
      <c r="H24" s="64">
        <v>1.64522662E-3</v>
      </c>
      <c r="I24" s="64">
        <v>2.4313566200000001E-3</v>
      </c>
      <c r="J24" s="64">
        <v>0.12138465237</v>
      </c>
      <c r="K24" s="64">
        <v>0</v>
      </c>
      <c r="L24" s="64">
        <v>0</v>
      </c>
      <c r="M24" s="64">
        <f t="shared" ref="M24:M28" si="2">SUM(C24:L24)</f>
        <v>0.13114968369999999</v>
      </c>
    </row>
    <row r="25" spans="2:13" x14ac:dyDescent="0.25">
      <c r="B25" s="46" t="s">
        <v>47</v>
      </c>
      <c r="C25" s="64">
        <v>2.8812437899999998E-3</v>
      </c>
      <c r="D25" s="64">
        <v>0</v>
      </c>
      <c r="E25" s="64">
        <v>0</v>
      </c>
      <c r="F25" s="64">
        <v>3.9679789100000003E-3</v>
      </c>
      <c r="G25" s="64">
        <v>8.1682670999999997E-4</v>
      </c>
      <c r="H25" s="64">
        <v>0</v>
      </c>
      <c r="I25" s="64">
        <v>3.2242589499999999E-3</v>
      </c>
      <c r="J25" s="64">
        <v>9.9058542819999998E-2</v>
      </c>
      <c r="K25" s="64">
        <v>0</v>
      </c>
      <c r="L25" s="64">
        <v>0</v>
      </c>
      <c r="M25" s="64">
        <f t="shared" si="2"/>
        <v>0.10994885118</v>
      </c>
    </row>
    <row r="26" spans="2:13" x14ac:dyDescent="0.25">
      <c r="B26" s="46" t="s">
        <v>48</v>
      </c>
      <c r="C26" s="64">
        <v>4.2933689839999997E-2</v>
      </c>
      <c r="D26" s="64">
        <v>0</v>
      </c>
      <c r="E26" s="64">
        <v>0</v>
      </c>
      <c r="F26" s="64">
        <v>1.9906120599999999E-3</v>
      </c>
      <c r="G26" s="64">
        <v>2.5965435870000001E-2</v>
      </c>
      <c r="H26" s="64">
        <v>7.3528336600000004E-3</v>
      </c>
      <c r="I26" s="64">
        <v>0.20204535398000001</v>
      </c>
      <c r="J26" s="64">
        <v>0.35711159577000001</v>
      </c>
      <c r="K26" s="64">
        <v>0</v>
      </c>
      <c r="L26" s="64">
        <v>0</v>
      </c>
      <c r="M26" s="64">
        <f t="shared" si="2"/>
        <v>0.63739952118000009</v>
      </c>
    </row>
    <row r="27" spans="2:13" x14ac:dyDescent="0.25">
      <c r="B27" s="46" t="s">
        <v>50</v>
      </c>
      <c r="C27" s="64">
        <v>0.24994850845</v>
      </c>
      <c r="D27" s="64">
        <v>0</v>
      </c>
      <c r="E27" s="64">
        <v>0</v>
      </c>
      <c r="F27" s="64">
        <v>1.5153741009999999E-2</v>
      </c>
      <c r="G27" s="64">
        <v>0.17521510765000001</v>
      </c>
      <c r="H27" s="64">
        <v>5.2970381009999998E-2</v>
      </c>
      <c r="I27" s="64">
        <v>0.92696388941999996</v>
      </c>
      <c r="J27" s="64">
        <v>1.0907344208800001</v>
      </c>
      <c r="K27" s="64">
        <v>2.7490517900000001E-3</v>
      </c>
      <c r="L27" s="64">
        <v>3.30573623E-3</v>
      </c>
      <c r="M27" s="64">
        <f t="shared" si="2"/>
        <v>2.5170408364400001</v>
      </c>
    </row>
    <row r="28" spans="2:13" x14ac:dyDescent="0.25">
      <c r="B28" s="46" t="s">
        <v>49</v>
      </c>
      <c r="C28" s="64">
        <v>0.54158155825999998</v>
      </c>
      <c r="D28" s="64">
        <v>0</v>
      </c>
      <c r="E28" s="64">
        <v>2.9136221989999999E-2</v>
      </c>
      <c r="F28" s="64">
        <v>0.27735312874000001</v>
      </c>
      <c r="G28" s="64">
        <v>0.80857994187000004</v>
      </c>
      <c r="H28" s="64">
        <v>4.2867917579999998E-2</v>
      </c>
      <c r="I28" s="64">
        <v>0.75357411171999999</v>
      </c>
      <c r="J28" s="64">
        <v>10.669537953500001</v>
      </c>
      <c r="K28" s="64">
        <v>2.4067017399999999E-3</v>
      </c>
      <c r="L28" s="64">
        <v>8.0585122999999995E-4</v>
      </c>
      <c r="M28" s="64">
        <f t="shared" si="2"/>
        <v>13.125843386630001</v>
      </c>
    </row>
    <row r="29" spans="2:13" x14ac:dyDescent="0.25">
      <c r="B29" s="72" t="s">
        <v>10</v>
      </c>
      <c r="C29" s="56">
        <f>SUM(C23:C28)</f>
        <v>0.84624533556999992</v>
      </c>
      <c r="D29" s="56">
        <f t="shared" ref="D29:M29" si="3">SUM(D23:D28)</f>
        <v>0</v>
      </c>
      <c r="E29" s="56">
        <f t="shared" si="3"/>
        <v>2.9136221989999999E-2</v>
      </c>
      <c r="F29" s="56">
        <f t="shared" si="3"/>
        <v>0.29846546072000002</v>
      </c>
      <c r="G29" s="56">
        <f t="shared" si="3"/>
        <v>1.0110656362000001</v>
      </c>
      <c r="H29" s="56">
        <f t="shared" si="3"/>
        <v>0.10498149005999999</v>
      </c>
      <c r="I29" s="56">
        <f t="shared" si="3"/>
        <v>1.89084518169</v>
      </c>
      <c r="J29" s="56">
        <f t="shared" si="3"/>
        <v>12.416714830610001</v>
      </c>
      <c r="K29" s="56">
        <f t="shared" si="3"/>
        <v>5.1557535299999995E-3</v>
      </c>
      <c r="L29" s="56">
        <f t="shared" si="3"/>
        <v>4.1115874599999998E-3</v>
      </c>
      <c r="M29" s="56">
        <f t="shared" si="3"/>
        <v>16.606721497830002</v>
      </c>
    </row>
    <row r="34" spans="2:13" ht="15.75" x14ac:dyDescent="0.25">
      <c r="B34" s="44" t="s">
        <v>359</v>
      </c>
      <c r="C34" s="45"/>
      <c r="D34" s="45"/>
      <c r="E34" s="45"/>
      <c r="F34" s="45"/>
      <c r="G34" s="45"/>
      <c r="H34" s="45"/>
      <c r="I34" s="45"/>
      <c r="J34" s="45"/>
      <c r="K34" s="45"/>
      <c r="L34" s="45"/>
      <c r="M34" s="45"/>
    </row>
    <row r="35" spans="2:13" x14ac:dyDescent="0.25">
      <c r="B35" s="173" t="s">
        <v>262</v>
      </c>
      <c r="C35" s="71"/>
      <c r="D35" s="71"/>
      <c r="E35" s="71"/>
      <c r="F35" s="71"/>
      <c r="G35" s="71"/>
      <c r="H35" s="71"/>
      <c r="I35" s="71"/>
      <c r="J35" s="71"/>
      <c r="K35" s="71"/>
      <c r="L35" s="71"/>
      <c r="M35" s="71"/>
    </row>
    <row r="36" spans="2:13" x14ac:dyDescent="0.25">
      <c r="B36" s="50"/>
      <c r="C36" s="50"/>
      <c r="D36" s="50"/>
      <c r="E36" s="50"/>
      <c r="F36" s="50"/>
      <c r="G36" s="50"/>
      <c r="H36" s="50"/>
      <c r="I36" s="50"/>
      <c r="J36" s="50"/>
      <c r="K36" s="50"/>
      <c r="L36" s="50"/>
      <c r="M36" s="50"/>
    </row>
    <row r="37" spans="2:13" ht="45" x14ac:dyDescent="0.25">
      <c r="B37" s="50"/>
      <c r="C37" s="51" t="s">
        <v>1</v>
      </c>
      <c r="D37" s="51" t="s">
        <v>2</v>
      </c>
      <c r="E37" s="51" t="s">
        <v>3</v>
      </c>
      <c r="F37" s="51" t="s">
        <v>4</v>
      </c>
      <c r="G37" s="51" t="s">
        <v>5</v>
      </c>
      <c r="H37" s="51" t="s">
        <v>6</v>
      </c>
      <c r="I37" s="51" t="s">
        <v>7</v>
      </c>
      <c r="J37" s="51" t="s">
        <v>52</v>
      </c>
      <c r="K37" s="51" t="s">
        <v>8</v>
      </c>
      <c r="L37" s="51" t="s">
        <v>9</v>
      </c>
      <c r="M37" s="52" t="s">
        <v>10</v>
      </c>
    </row>
    <row r="38" spans="2:13" x14ac:dyDescent="0.25">
      <c r="B38" s="25" t="s">
        <v>51</v>
      </c>
      <c r="C38" s="74">
        <v>2.1</v>
      </c>
      <c r="D38" s="74">
        <v>0</v>
      </c>
      <c r="E38" s="74">
        <v>0</v>
      </c>
      <c r="F38" s="74">
        <v>0</v>
      </c>
      <c r="G38" s="74">
        <v>2.2999999999999998</v>
      </c>
      <c r="H38" s="74">
        <v>0</v>
      </c>
      <c r="I38" s="74">
        <v>2.2999999999999998</v>
      </c>
      <c r="J38" s="74">
        <v>1.5</v>
      </c>
      <c r="K38" s="74">
        <v>0</v>
      </c>
      <c r="L38" s="74">
        <v>0</v>
      </c>
      <c r="M38" s="73">
        <v>1.69</v>
      </c>
    </row>
    <row r="39" spans="2:13" x14ac:dyDescent="0.25">
      <c r="B39" s="49" t="s">
        <v>325</v>
      </c>
    </row>
    <row r="40" spans="2:13" x14ac:dyDescent="0.25">
      <c r="J40" s="75"/>
    </row>
    <row r="44" spans="2:13" ht="15.75" x14ac:dyDescent="0.25">
      <c r="B44" s="44" t="s">
        <v>360</v>
      </c>
      <c r="C44" s="45"/>
      <c r="D44" s="45"/>
      <c r="E44" s="45"/>
      <c r="F44" s="45"/>
      <c r="G44" s="45"/>
      <c r="H44" s="45"/>
      <c r="I44" s="45"/>
      <c r="J44" s="45"/>
      <c r="K44" s="45"/>
      <c r="L44" s="45"/>
      <c r="M44" s="45"/>
    </row>
    <row r="45" spans="2:13" x14ac:dyDescent="0.25">
      <c r="B45" s="173" t="s">
        <v>190</v>
      </c>
      <c r="C45" s="173"/>
      <c r="D45" s="71"/>
      <c r="E45" s="71"/>
      <c r="F45" s="71"/>
      <c r="G45" s="71"/>
      <c r="H45" s="71"/>
      <c r="I45" s="71"/>
      <c r="J45" s="71"/>
      <c r="K45" s="71"/>
      <c r="L45" s="71"/>
      <c r="M45" s="71"/>
    </row>
    <row r="46" spans="2:13" x14ac:dyDescent="0.25">
      <c r="B46" s="50"/>
      <c r="C46" s="50"/>
      <c r="D46" s="50"/>
      <c r="E46" s="50"/>
      <c r="F46" s="50"/>
      <c r="G46" s="50"/>
      <c r="H46" s="50"/>
      <c r="I46" s="50"/>
      <c r="J46" s="50"/>
      <c r="K46" s="50"/>
      <c r="L46" s="50"/>
      <c r="M46" s="50"/>
    </row>
    <row r="47" spans="2:13" ht="45" x14ac:dyDescent="0.25">
      <c r="B47" s="50"/>
      <c r="C47" s="51" t="s">
        <v>1</v>
      </c>
      <c r="D47" s="51" t="s">
        <v>2</v>
      </c>
      <c r="E47" s="51" t="s">
        <v>3</v>
      </c>
      <c r="F47" s="51" t="s">
        <v>4</v>
      </c>
      <c r="G47" s="51" t="s">
        <v>5</v>
      </c>
      <c r="H47" s="51" t="s">
        <v>6</v>
      </c>
      <c r="I47" s="51" t="s">
        <v>7</v>
      </c>
      <c r="J47" s="51" t="s">
        <v>52</v>
      </c>
      <c r="K47" s="51" t="s">
        <v>8</v>
      </c>
      <c r="L47" s="51" t="s">
        <v>9</v>
      </c>
      <c r="M47" s="52" t="s">
        <v>10</v>
      </c>
    </row>
    <row r="48" spans="2:13" x14ac:dyDescent="0.25">
      <c r="B48" s="25" t="s">
        <v>51</v>
      </c>
      <c r="C48" s="207">
        <v>2.6</v>
      </c>
      <c r="D48" s="207">
        <v>0</v>
      </c>
      <c r="E48" s="207">
        <v>0</v>
      </c>
      <c r="F48" s="207">
        <v>0</v>
      </c>
      <c r="G48" s="207">
        <v>1.3</v>
      </c>
      <c r="H48" s="207">
        <v>0</v>
      </c>
      <c r="I48" s="207">
        <v>1.8</v>
      </c>
      <c r="J48" s="207">
        <v>3.7</v>
      </c>
      <c r="K48" s="207">
        <v>0</v>
      </c>
      <c r="L48" s="207">
        <v>0</v>
      </c>
      <c r="M48" s="215">
        <v>3.19</v>
      </c>
    </row>
    <row r="49" spans="2:13" x14ac:dyDescent="0.25">
      <c r="B49" s="49" t="s">
        <v>326</v>
      </c>
    </row>
    <row r="50" spans="2:13" x14ac:dyDescent="0.25">
      <c r="M50" s="216"/>
    </row>
    <row r="54" spans="2:13" ht="15.75" x14ac:dyDescent="0.25">
      <c r="B54" s="44" t="s">
        <v>361</v>
      </c>
      <c r="C54" s="45"/>
      <c r="D54" s="45"/>
      <c r="E54" s="45"/>
      <c r="F54" s="45"/>
      <c r="G54" s="45"/>
      <c r="H54" s="45"/>
      <c r="I54" s="45"/>
      <c r="J54" s="45"/>
      <c r="K54" s="45"/>
      <c r="L54" s="45"/>
      <c r="M54" s="45"/>
    </row>
    <row r="55" spans="2:13" x14ac:dyDescent="0.25">
      <c r="B55" s="173" t="s">
        <v>173</v>
      </c>
      <c r="C55" s="71"/>
      <c r="D55" s="71"/>
      <c r="E55" s="71"/>
      <c r="F55" s="71"/>
      <c r="G55" s="71"/>
      <c r="H55" s="71"/>
      <c r="I55" s="71"/>
      <c r="J55" s="71"/>
      <c r="K55" s="71"/>
      <c r="L55" s="71"/>
      <c r="M55" s="71"/>
    </row>
    <row r="56" spans="2:13" x14ac:dyDescent="0.25">
      <c r="B56" s="50"/>
      <c r="C56" s="50"/>
      <c r="D56" s="50"/>
      <c r="E56" s="50"/>
      <c r="F56" s="50"/>
      <c r="G56" s="50"/>
      <c r="H56" s="50"/>
      <c r="I56" s="50"/>
      <c r="J56" s="50"/>
      <c r="K56" s="50"/>
      <c r="L56" s="50"/>
      <c r="M56" s="50"/>
    </row>
    <row r="57" spans="2:13" ht="45" x14ac:dyDescent="0.25">
      <c r="B57" s="50"/>
      <c r="C57" s="51" t="s">
        <v>1</v>
      </c>
      <c r="D57" s="51" t="s">
        <v>2</v>
      </c>
      <c r="E57" s="51" t="s">
        <v>3</v>
      </c>
      <c r="F57" s="51" t="s">
        <v>4</v>
      </c>
      <c r="G57" s="51" t="s">
        <v>5</v>
      </c>
      <c r="H57" s="51" t="s">
        <v>6</v>
      </c>
      <c r="I57" s="51" t="s">
        <v>7</v>
      </c>
      <c r="J57" s="51" t="s">
        <v>52</v>
      </c>
      <c r="K57" s="51" t="s">
        <v>8</v>
      </c>
      <c r="L57" s="51" t="s">
        <v>9</v>
      </c>
      <c r="M57" s="52" t="s">
        <v>10</v>
      </c>
    </row>
    <row r="58" spans="2:13" x14ac:dyDescent="0.25">
      <c r="B58" s="46" t="s">
        <v>243</v>
      </c>
      <c r="C58" s="193">
        <v>2.86</v>
      </c>
      <c r="D58" s="64">
        <v>0</v>
      </c>
      <c r="E58" s="64">
        <v>0</v>
      </c>
      <c r="F58" s="64">
        <v>0</v>
      </c>
      <c r="G58" s="193">
        <v>1.78</v>
      </c>
      <c r="H58" s="193">
        <v>0</v>
      </c>
      <c r="I58" s="193">
        <v>2.58</v>
      </c>
      <c r="J58" s="193">
        <v>3.18</v>
      </c>
      <c r="K58" s="64">
        <v>0</v>
      </c>
      <c r="L58" s="64">
        <v>0</v>
      </c>
      <c r="M58" s="193">
        <v>3.01</v>
      </c>
    </row>
    <row r="59" spans="2:13" x14ac:dyDescent="0.25">
      <c r="B59" s="46" t="s">
        <v>244</v>
      </c>
      <c r="C59" s="193">
        <v>1.18</v>
      </c>
      <c r="D59" s="64">
        <v>0</v>
      </c>
      <c r="E59" s="64">
        <v>0</v>
      </c>
      <c r="F59" s="64">
        <v>0</v>
      </c>
      <c r="G59" s="193">
        <v>3.14</v>
      </c>
      <c r="H59" s="64">
        <v>0</v>
      </c>
      <c r="I59" s="193">
        <v>0.45</v>
      </c>
      <c r="J59" s="193">
        <v>4.67</v>
      </c>
      <c r="K59" s="64">
        <v>0</v>
      </c>
      <c r="L59" s="64">
        <v>0</v>
      </c>
      <c r="M59" s="193">
        <v>3.65</v>
      </c>
    </row>
    <row r="60" spans="2:13" x14ac:dyDescent="0.25">
      <c r="B60" s="46" t="s">
        <v>245</v>
      </c>
      <c r="C60" s="193">
        <v>3.72</v>
      </c>
      <c r="D60" s="64">
        <v>0</v>
      </c>
      <c r="E60" s="64">
        <v>0</v>
      </c>
      <c r="F60" s="64">
        <v>0</v>
      </c>
      <c r="G60" s="193">
        <v>1.68</v>
      </c>
      <c r="H60" s="64">
        <v>0</v>
      </c>
      <c r="I60" s="193">
        <v>0</v>
      </c>
      <c r="J60" s="193">
        <v>2.61</v>
      </c>
      <c r="K60" s="64">
        <v>0</v>
      </c>
      <c r="L60" s="64">
        <v>0</v>
      </c>
      <c r="M60" s="193">
        <v>2.27</v>
      </c>
    </row>
    <row r="61" spans="2:13" x14ac:dyDescent="0.25">
      <c r="B61" s="3" t="s">
        <v>167</v>
      </c>
      <c r="C61" s="193">
        <v>0.57999999999999996</v>
      </c>
      <c r="D61" s="64">
        <v>0</v>
      </c>
      <c r="E61" s="64">
        <v>0</v>
      </c>
      <c r="F61" s="64">
        <v>0</v>
      </c>
      <c r="G61" s="193">
        <v>0</v>
      </c>
      <c r="H61" s="64">
        <v>0</v>
      </c>
      <c r="I61" s="193">
        <v>0.79</v>
      </c>
      <c r="J61" s="193">
        <v>5.38</v>
      </c>
      <c r="K61" s="64">
        <v>0</v>
      </c>
      <c r="L61" s="64">
        <v>0</v>
      </c>
      <c r="M61" s="193">
        <v>3.04</v>
      </c>
    </row>
    <row r="62" spans="2:13" x14ac:dyDescent="0.25">
      <c r="B62" s="3" t="s">
        <v>168</v>
      </c>
      <c r="C62" s="193">
        <v>0</v>
      </c>
      <c r="D62" s="64">
        <v>0</v>
      </c>
      <c r="E62" s="64">
        <v>0</v>
      </c>
      <c r="F62" s="64">
        <v>0</v>
      </c>
      <c r="G62" s="193">
        <v>0</v>
      </c>
      <c r="H62" s="64">
        <v>0</v>
      </c>
      <c r="I62" s="193">
        <v>6.54</v>
      </c>
      <c r="J62" s="193">
        <v>1.86</v>
      </c>
      <c r="K62" s="64">
        <v>0</v>
      </c>
      <c r="L62" s="64">
        <v>0</v>
      </c>
      <c r="M62" s="193">
        <v>1.36</v>
      </c>
    </row>
    <row r="63" spans="2:13" x14ac:dyDescent="0.25">
      <c r="B63" s="30" t="s">
        <v>169</v>
      </c>
      <c r="C63" s="208">
        <v>9.6199999999999992</v>
      </c>
      <c r="D63" s="209">
        <v>0</v>
      </c>
      <c r="E63" s="209">
        <v>0</v>
      </c>
      <c r="F63" s="209">
        <v>0</v>
      </c>
      <c r="G63" s="208">
        <v>0</v>
      </c>
      <c r="H63" s="209">
        <v>0</v>
      </c>
      <c r="I63" s="208">
        <v>0</v>
      </c>
      <c r="J63" s="208">
        <v>33.43</v>
      </c>
      <c r="K63" s="209">
        <v>0</v>
      </c>
      <c r="L63" s="209">
        <v>0</v>
      </c>
      <c r="M63" s="208">
        <v>12.67</v>
      </c>
    </row>
    <row r="64" spans="2:13" x14ac:dyDescent="0.25">
      <c r="B64" s="49" t="s">
        <v>327</v>
      </c>
    </row>
    <row r="68" spans="2:13" ht="15.75" x14ac:dyDescent="0.25">
      <c r="B68" s="44" t="s">
        <v>362</v>
      </c>
      <c r="C68" s="45"/>
      <c r="D68" s="45"/>
      <c r="E68" s="45"/>
      <c r="F68" s="45"/>
      <c r="G68" s="45"/>
      <c r="H68" s="45"/>
      <c r="I68" s="45"/>
      <c r="J68" s="45"/>
      <c r="K68" s="45"/>
      <c r="L68" s="45"/>
      <c r="M68" s="45"/>
    </row>
    <row r="69" spans="2:13" x14ac:dyDescent="0.25">
      <c r="B69" s="173" t="s">
        <v>328</v>
      </c>
      <c r="C69" s="71"/>
      <c r="D69" s="71"/>
      <c r="E69" s="71"/>
      <c r="F69" s="71"/>
      <c r="G69" s="71"/>
      <c r="H69" s="71"/>
      <c r="I69" s="71"/>
      <c r="J69" s="71"/>
      <c r="K69" s="71"/>
      <c r="L69" s="71"/>
      <c r="M69" s="71"/>
    </row>
    <row r="70" spans="2:13" x14ac:dyDescent="0.25">
      <c r="B70" s="50"/>
      <c r="C70" s="50"/>
      <c r="D70" s="50"/>
      <c r="E70" s="50"/>
      <c r="F70" s="50"/>
      <c r="G70" s="50"/>
      <c r="H70" s="50"/>
      <c r="I70" s="50"/>
      <c r="J70" s="50"/>
      <c r="K70" s="50"/>
      <c r="L70" s="50"/>
      <c r="M70" s="50"/>
    </row>
    <row r="71" spans="2:13" ht="45" x14ac:dyDescent="0.25">
      <c r="B71" s="50"/>
      <c r="C71" s="51" t="s">
        <v>1</v>
      </c>
      <c r="D71" s="51" t="s">
        <v>2</v>
      </c>
      <c r="E71" s="51" t="s">
        <v>3</v>
      </c>
      <c r="F71" s="51" t="s">
        <v>4</v>
      </c>
      <c r="G71" s="51" t="s">
        <v>5</v>
      </c>
      <c r="H71" s="51" t="s">
        <v>6</v>
      </c>
      <c r="I71" s="51" t="s">
        <v>7</v>
      </c>
      <c r="J71" s="51" t="s">
        <v>52</v>
      </c>
      <c r="K71" s="51" t="s">
        <v>8</v>
      </c>
      <c r="L71" s="51" t="s">
        <v>9</v>
      </c>
      <c r="M71" s="52" t="s">
        <v>10</v>
      </c>
    </row>
    <row r="72" spans="2:13" x14ac:dyDescent="0.25">
      <c r="B72" s="25" t="s">
        <v>278</v>
      </c>
      <c r="C72" s="207">
        <v>0.5</v>
      </c>
      <c r="D72" s="207">
        <v>0</v>
      </c>
      <c r="E72" s="207">
        <v>0</v>
      </c>
      <c r="F72" s="207">
        <v>0</v>
      </c>
      <c r="G72" s="207">
        <v>1</v>
      </c>
      <c r="H72" s="207">
        <v>0</v>
      </c>
      <c r="I72" s="207">
        <v>0.4</v>
      </c>
      <c r="J72" s="207">
        <v>-1.9</v>
      </c>
      <c r="K72" s="207">
        <v>0</v>
      </c>
      <c r="L72" s="207">
        <v>0</v>
      </c>
      <c r="M72" s="250">
        <f>SUM(C72:L72)</f>
        <v>0</v>
      </c>
    </row>
    <row r="73" spans="2:13" x14ac:dyDescent="0.25">
      <c r="B73" s="200" t="s">
        <v>364</v>
      </c>
      <c r="C73" s="184"/>
      <c r="D73" s="184"/>
      <c r="E73" s="184"/>
      <c r="F73" s="184"/>
    </row>
    <row r="77" spans="2:13" ht="15.75" x14ac:dyDescent="0.25">
      <c r="B77" s="44" t="s">
        <v>363</v>
      </c>
      <c r="C77" s="45"/>
      <c r="D77" s="45"/>
      <c r="E77" s="45"/>
      <c r="F77" s="45"/>
      <c r="G77" s="45"/>
      <c r="H77" s="45"/>
      <c r="I77" s="45"/>
      <c r="J77" s="45"/>
      <c r="K77" s="45"/>
      <c r="L77" s="45"/>
      <c r="M77" s="45"/>
    </row>
    <row r="78" spans="2:13" x14ac:dyDescent="0.25">
      <c r="B78" s="173" t="s">
        <v>171</v>
      </c>
      <c r="C78" s="71"/>
      <c r="D78" s="71"/>
      <c r="E78" s="71"/>
      <c r="F78" s="71"/>
      <c r="G78" s="71"/>
      <c r="H78" s="71"/>
      <c r="I78" s="71"/>
      <c r="J78" s="71"/>
      <c r="K78" s="71"/>
      <c r="L78" s="71"/>
      <c r="M78" s="71"/>
    </row>
    <row r="79" spans="2:13" x14ac:dyDescent="0.25">
      <c r="B79" s="50"/>
      <c r="C79" s="50"/>
      <c r="D79" s="50"/>
      <c r="E79" s="50"/>
      <c r="F79" s="50"/>
      <c r="G79" s="50"/>
      <c r="H79" s="50"/>
      <c r="I79" s="50"/>
      <c r="J79" s="50"/>
      <c r="K79" s="50"/>
      <c r="L79" s="50"/>
      <c r="M79" s="50"/>
    </row>
    <row r="80" spans="2:13" ht="45" x14ac:dyDescent="0.25">
      <c r="B80" s="50"/>
      <c r="C80" s="51" t="s">
        <v>1</v>
      </c>
      <c r="D80" s="51" t="s">
        <v>2</v>
      </c>
      <c r="E80" s="51" t="s">
        <v>3</v>
      </c>
      <c r="F80" s="51" t="s">
        <v>4</v>
      </c>
      <c r="G80" s="51" t="s">
        <v>5</v>
      </c>
      <c r="H80" s="51" t="s">
        <v>6</v>
      </c>
      <c r="I80" s="51" t="s">
        <v>7</v>
      </c>
      <c r="J80" s="51" t="s">
        <v>52</v>
      </c>
      <c r="K80" s="51" t="s">
        <v>8</v>
      </c>
      <c r="L80" s="51" t="s">
        <v>9</v>
      </c>
      <c r="M80" s="52" t="s">
        <v>10</v>
      </c>
    </row>
    <row r="81" spans="2:14" x14ac:dyDescent="0.25">
      <c r="B81" s="25" t="s">
        <v>292</v>
      </c>
      <c r="C81" s="251">
        <v>2.9038206543655732E-4</v>
      </c>
      <c r="D81" s="207">
        <v>0</v>
      </c>
      <c r="E81" s="207">
        <v>0</v>
      </c>
      <c r="F81" s="207">
        <v>0</v>
      </c>
      <c r="G81" s="251">
        <v>2.8847086155727667E-4</v>
      </c>
      <c r="H81" s="207">
        <v>0</v>
      </c>
      <c r="I81" s="251">
        <v>7.3909867338668172E-5</v>
      </c>
      <c r="J81" s="251">
        <v>-8.8413467587428678E-5</v>
      </c>
      <c r="K81" s="207">
        <v>0</v>
      </c>
      <c r="L81" s="207">
        <v>0</v>
      </c>
      <c r="M81" s="252">
        <v>0</v>
      </c>
    </row>
    <row r="82" spans="2:14" x14ac:dyDescent="0.25">
      <c r="B82" s="49" t="s">
        <v>444</v>
      </c>
    </row>
    <row r="83" spans="2:14" x14ac:dyDescent="0.25">
      <c r="B83" s="184"/>
    </row>
    <row r="87" spans="2:14" x14ac:dyDescent="0.25">
      <c r="N87" s="126"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2015-05-27T13:38:20Z</cp:lastPrinted>
  <dcterms:created xsi:type="dcterms:W3CDTF">2012-10-17T07:59:56Z</dcterms:created>
  <dcterms:modified xsi:type="dcterms:W3CDTF">2015-05-27T13:39:21Z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