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45621"/>
</workbook>
</file>

<file path=xl/calcChain.xml><?xml version="1.0" encoding="utf-8"?>
<calcChain xmlns="http://schemas.openxmlformats.org/spreadsheetml/2006/main">
  <c r="D19" i="6" l="1"/>
  <c r="M72" i="5"/>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<sst xmlns="http://schemas.openxmlformats.org/spreadsheetml/2006/main" count="832" uniqueCount="445">
  <si>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</si>
  <si>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</si>
  <si>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</si>
  <si>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</si>
  <si>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</si>
  <si>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</si>
  <si>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</si>
  <si>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</si>
  <si>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</si>
  <si>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</si>
  <si>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</si>
  <si>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</si>
  <si>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</si>
  <si>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</si>
  <si>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</si>
  <si>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</si>
  <si>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</si>
  <si>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</si>
  <si>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</si>
  <si>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</si>
  <si>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</si>
  <si>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</si>
  <si>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</si>
  <si>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</si>
  <si>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</si>
  <si>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</si>
  <si>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</si>
  <si>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</si>
  <si>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</si>
  <si>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</si>
  <si>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</si>
  <si>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</si>
  <si>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</si>
  <si>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</si>
  <si>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</si>
  <si>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</si>
  <si>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</si>
  <si>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</si>
  <si>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</si>
  <si>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</si>
  <si>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</si>
  <si>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</si>
  <si>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</si>
  <si>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</si>
  <si>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</si>
  <si>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</si>
  <si>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</si>
  <si>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</si>
  <si>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</si>
  <si>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</si>
  <si>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</si>
  <si>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</si>
  <si>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</si>
  <si>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</si>
  <si>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</si>
  <si>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</si>
  <si>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</si>
  <si>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</si>
  <si>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</si>
  <si>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</si>
  <si>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</si>
  <si>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</si>
  <si>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</si>
  <si>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</si>
  <si>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</si>
  <si>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</si>
  <si>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</si>
  <si>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</si>
  <si>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</si>
  <si>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</si>
  <si>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</si>
  <si>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</si>
  <si>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</si>
  <si>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</si>
  <si>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</si>
  <si>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</si>
  <si>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</si>
  <si>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Capped floating rate</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</si>
  <si>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</si>
  <si>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</si>
  <si>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</si>
  <si>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</si>
  <si>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</si>
  <si>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</si>
  <si>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</si>
  <si>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</si>
  <si>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</si>
  <si>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</si>
  <si>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</si>
  <si>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</si>
  <si>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</si>
  <si>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</si>
  <si>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</si>
  <si>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</si>
  <si>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</si>
  <si>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</si>
  <si>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</si>
  <si>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</si>
  <si>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</si>
  <si>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</si>
  <si>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</si>
  <si>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</si>
  <si>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</si>
  <si>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</si>
  <si>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</si>
  <si>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</si>
  <si>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</si>
  <si>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</si>
  <si>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</si>
  <si>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</si>
  <si>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</si>
  <si>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</si>
  <si>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</si>
  <si>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</si>
  <si>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</si>
  <si>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</si>
  <si>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</si>
  <si>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</si>
  <si>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</si>
  <si>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</si>
  <si>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</si>
  <si>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</si>
  <si>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</si>
  <si>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</si>
  <si>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</si>
  <si>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</si>
  <si>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</si>
  <si>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</si>
  <si>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</si>
  <si>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</si>
  <si>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</si>
  <si>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</si>
  <si>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</si>
  <si>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</si>
  <si>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</si>
  <si>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</si>
  <si>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</si>
  <si>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</si>
  <si>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</si>
  <si>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</si>
  <si>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</si>
  <si>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</si>
  <si>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</si>
  <si>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</si>
  <si>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</si>
  <si>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</si>
  <si>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</si>
  <si>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</si>
  <si>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</si>
  <si>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</si>
  <si>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</si>
  <si>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</si>
  <si>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</si>
  <si>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</si>
  <si>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</si>
  <si>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</si>
  <si>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</si>
  <si>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</si>
  <si>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</si>
  <si>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</si>
  <si>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</si>
  <si>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</si>
  <si>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</si>
  <si>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</si>
  <si>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</si>
  <si>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</si>
  <si>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</si>
  <si>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</si>
  <si>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</si>
  <si>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</si>
  <si>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</si>
  <si>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</si>
  <si>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</si>
  <si>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</si>
  <si>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</si>
  <si>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</si>
  <si>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</si>
  <si>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</si>
  <si>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</si>
  <si>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</si>
  <si>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</si>
  <si>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</si>
  <si>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</si>
  <si>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</si>
  <si>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</si>
  <si>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</si>
  <si>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</si>
  <si>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</si>
  <si>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</si>
  <si>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</si>
  <si>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</si>
  <si>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</si>
  <si>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</si>
  <si>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</si>
  <si>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</si>
  <si>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</si>
  <si>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</si>
  <si>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</si>
  <si>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</si>
  <si>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</si>
  <si>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</si>
  <si>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</si>
  <si>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</si>
  <si>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</si>
  <si>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</si>
  <si>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</si>
  <si>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</si>
  <si>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</si>
  <si>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</si>
  <si>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</si>
  <si>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</si>
  <si>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</si>
  <si>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</si>
  <si>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</si>
  <si>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</si>
  <si>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</si>
  <si>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</si>
  <si>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</si>
  <si>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</si>
  <si>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</si>
  <si>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</si>
  <si>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</si>
  <si>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</si>
  <si>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</si>
  <si>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</si>
  <si>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</si>
  <si>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</si>
  <si>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</si>
  <si>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</si>
  <si>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</si>
  <si>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</si>
  <si>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</si>
  <si>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</si>
  <si>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</si>
  <si>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</si>
  <si>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</si>
  <si>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</si>
  <si>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</si>
  <si>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</si>
  <si>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</si>
  <si>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</si>
  <si>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</si>
  <si>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</si>
  <si>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</si>
  <si>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</si>
  <si>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</si>
  <si>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</si>
  <si>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</si>
  <si>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</si>
  <si>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</si>
  <si>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</si>
  <si>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</si>
  <si>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</si>
  <si>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</si>
  <si>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</si>
  <si>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</si>
  <si>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</si>
  <si>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</si>
  <si>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</si>
  <si>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</si>
  <si>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</si>
  <si>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</si>
  <si>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</si>
  <si>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</si>
  <si>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</si>
  <si>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</si>
  <si>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</si>
  <si>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</si>
  <si>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</si>
  <si>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</si>
  <si>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</si>
  <si>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</si>
  <si>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</si>
  <si>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</si>
  <si>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</si>
  <si>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</si>
  <si>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</si>
  <si>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</si>
  <si>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</si>
  <si>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</si>
  <si>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</si>
  <si>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</si>
  <si>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</si>
  <si>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Loan loss provisions (cover pool level - shown in Table A on issuer level) - Optional on cover pool level</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</si>
  <si>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</si>
  <si>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</si>
  <si>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</si>
  <si>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</si>
  <si>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</si>
  <si>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na</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</si>
  <si>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</si>
  <si>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</si>
  <si>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</si>
  <si>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</si>
  <si>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</si>
  <si>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</si>
  <si>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</si>
  <si>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</si>
  <si>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</si>
  <si>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</si>
  <si>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</si>
  <si>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</si>
  <si>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</si>
  <si>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</si>
  <si>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</si>
  <si>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</si>
  <si>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</si>
  <si>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</si>
  <si>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</si>
  <si>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</si>
  <si>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</si>
  <si>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</si>
  <si>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</si>
  <si>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</si>
  <si>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</si>
  <si>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</si>
  <si>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</si>
  <si>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</si>
  <si>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</si>
  <si>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</si>
  <si>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</si>
  <si>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</si>
  <si>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</si>
  <si>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</si>
  <si>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</si>
  <si>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</si>
  <si>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</si>
  <si>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</si>
  <si>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</si>
  <si>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</si>
  <si>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</si>
  <si>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</si>
  <si>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</si>
  <si>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</si>
  <si>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</si>
  <si>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</si>
  <si>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</si>
  <si>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</si>
  <si>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</si>
  <si>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</si>
  <si>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</si>
  <si>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</si>
  <si>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</si>
  <si>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</si>
  <si>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</si>
  <si>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</si>
  <si>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</si>
  <si>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</si>
  <si>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</si>
  <si>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</si>
  <si>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</si>
  <si>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</si>
  <si>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</si>
  <si>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</si>
  <si>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</si>
  <si>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</si>
  <si>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</si>
  <si>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</si>
  <si>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</si>
  <si>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</si>
  <si>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</si>
  <si>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</si>
  <si>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</si>
  <si>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</si>
  <si>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</si>
  <si>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</si>
  <si>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</si>
  <si>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</si>
  <si>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</si>
  <si>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</si>
  <si>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</si>
  <si>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</si>
  <si>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</si>
  <si>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</si>
  <si>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</si>
  <si>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</si>
  <si>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</si>
  <si>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</si>
  <si>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</si>
  <si>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</si>
  <si>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</si>
  <si>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</si>
  <si>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</si>
  <si>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</si>
  <si>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</si>
  <si>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</si>
  <si>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</si>
  <si>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</si>
  <si>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</si>
  <si>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</si>
  <si>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</si>
  <si>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</si>
  <si>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</si>
  <si>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</si>
  <si>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</si>
  <si>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</si>
  <si>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</si>
  <si>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</si>
  <si>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</si>
  <si>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</si>
  <si>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</si>
  <si>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</si>
  <si>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</si>
  <si>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</si>
  <si>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</si>
  <si>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</si>
  <si>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</si>
  <si>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</si>
  <si>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xx bn.DKK.</t>
  </si>
  <si>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</si>
  <si>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</si>
  <si>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</si>
  <si>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</si>
  <si>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</si>
  <si>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</si>
  <si>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</si>
  <si>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</si>
  <si>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</si>
  <si>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r>
      <t>Table G1.1 – DLR Capital Centre G, General cover pool information</t>
    </r>
    <r>
      <rPr>
        <b/>
        <sz val="12"/>
        <color theme="1"/>
        <rFont val="Calibri"/>
        <family val="2"/>
        <scheme val="minor"/>
      </rPr>
      <t xml:space="preserve"> </t>
    </r>
  </si>
  <si>
    <t>Table G2 – DLR Capital Centre G, Outstanding CBs</t>
  </si>
  <si>
    <t>DLR Capital center G</t>
  </si>
  <si>
    <t>Q1 2016</t>
  </si>
  <si>
    <t>Q4 2015</t>
  </si>
  <si>
    <t>Q3 2015</t>
  </si>
  <si>
    <t>Q2 2015</t>
  </si>
  <si>
    <t>0.00%</t>
  </si>
  <si>
    <t>99.9%</t>
  </si>
  <si>
    <t>0.05%</t>
  </si>
  <si>
    <t>17.3%</t>
  </si>
  <si>
    <t>71.6%</t>
  </si>
  <si>
    <t>11.1%</t>
  </si>
  <si>
    <t>37.6%</t>
  </si>
  <si>
    <t>62.4%</t>
  </si>
  <si>
    <t>0.06%</t>
  </si>
  <si>
    <t>18.2%</t>
  </si>
  <si>
    <t>70.7%</t>
  </si>
  <si>
    <t>19.5%</t>
  </si>
  <si>
    <t>69.4%</t>
  </si>
  <si>
    <t>19.4%</t>
  </si>
  <si>
    <t>69.5%</t>
  </si>
  <si>
    <t>38.4%</t>
  </si>
  <si>
    <t>61.6%</t>
  </si>
  <si>
    <t>39.6%</t>
  </si>
  <si>
    <t>60.4%</t>
  </si>
  <si>
    <t>National Transparency Template :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</si>
</sst>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 #,##0.0_ ;_ * \-#,##0.0_ ;_ * &quot;-&quot;??_ ;_ @_ "/>
    <numFmt numFmtId="166" formatCode="0.0"/>
    <numFmt numFmtId="167" formatCode="0.0%"/>
    <numFmt numFmtId="168"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3"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90">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5" fontId="0" fillId="3" borderId="0" xfId="1" applyNumberFormat="1" applyFont="1" applyFill="1" applyBorder="1" applyAlignment="1">
      <alignment vertical="top" wrapText="1"/>
    </xf>
    <xf numFmtId="164" fontId="9" fillId="3" borderId="1" xfId="0" applyNumberFormat="1" applyFont="1" applyFill="1" applyBorder="1" applyAlignment="1">
      <alignment vertical="center" wrapText="1"/>
    </xf>
    <xf numFmtId="164"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5" fontId="0" fillId="3" borderId="0" xfId="1" applyNumberFormat="1" applyFont="1" applyFill="1" applyBorder="1"/>
    <xf numFmtId="164"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4" fontId="2" fillId="3" borderId="2" xfId="1" applyNumberFormat="1" applyFont="1" applyFill="1" applyBorder="1"/>
    <xf numFmtId="165" fontId="0" fillId="3" borderId="2" xfId="1" applyNumberFormat="1" applyFont="1" applyFill="1" applyBorder="1"/>
    <xf numFmtId="165"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43"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5" fontId="0" fillId="3" borderId="0" xfId="1" applyNumberFormat="1" applyFont="1" applyFill="1"/>
    <xf numFmtId="0" fontId="0" fillId="3" borderId="0" xfId="0" applyFill="1" applyAlignment="1">
      <alignment horizontal="center"/>
    </xf>
    <xf numFmtId="165" fontId="0" fillId="3" borderId="0" xfId="1" applyNumberFormat="1" applyFont="1" applyFill="1" applyAlignment="1">
      <alignment horizontal="center"/>
    </xf>
    <xf numFmtId="165"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right"/>
    </xf>
    <xf numFmtId="0" fontId="19" fillId="2" borderId="0" xfId="0" applyFont="1" applyFill="1" applyAlignment="1">
      <alignment horizontal="left"/>
    </xf>
    <xf numFmtId="0" fontId="2" fillId="2" borderId="0" xfId="0" applyFont="1" applyFill="1"/>
    <xf numFmtId="0" fontId="2" fillId="3" borderId="2" xfId="0" applyFont="1" applyFill="1" applyBorder="1"/>
    <xf numFmtId="43" fontId="2" fillId="3" borderId="2" xfId="1" applyFont="1" applyFill="1" applyBorder="1"/>
    <xf numFmtId="43"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6" fontId="9" fillId="3" borderId="0" xfId="0" applyNumberFormat="1" applyFont="1" applyFill="1" applyBorder="1" applyAlignment="1">
      <alignment vertical="center" wrapText="1"/>
    </xf>
    <xf numFmtId="166" fontId="9" fillId="3" borderId="1" xfId="0" applyNumberFormat="1" applyFont="1" applyFill="1" applyBorder="1" applyAlignment="1">
      <alignment vertical="center" wrapText="1"/>
    </xf>
    <xf numFmtId="167" fontId="9" fillId="3" borderId="3" xfId="2" applyNumberFormat="1" applyFont="1" applyFill="1" applyBorder="1" applyAlignment="1">
      <alignment vertical="center" wrapText="1"/>
    </xf>
    <xf numFmtId="167" fontId="0" fillId="3" borderId="0" xfId="2" applyNumberFormat="1" applyFont="1" applyFill="1" applyBorder="1" applyAlignment="1">
      <alignment vertical="top" wrapText="1"/>
    </xf>
    <xf numFmtId="166" fontId="9" fillId="3" borderId="0" xfId="0" applyNumberFormat="1" applyFont="1" applyFill="1" applyBorder="1" applyAlignment="1">
      <alignment vertical="center"/>
    </xf>
    <xf numFmtId="166" fontId="0" fillId="3" borderId="0" xfId="0" applyNumberFormat="1" applyFont="1" applyFill="1" applyBorder="1" applyAlignment="1">
      <alignment vertical="center" wrapText="1"/>
    </xf>
    <xf numFmtId="167" fontId="0" fillId="3" borderId="1" xfId="2" applyNumberFormat="1" applyFont="1" applyFill="1" applyBorder="1" applyAlignment="1">
      <alignment vertical="center"/>
    </xf>
    <xf numFmtId="167" fontId="0" fillId="3" borderId="0" xfId="2" applyNumberFormat="1" applyFont="1" applyFill="1" applyBorder="1" applyAlignment="1">
      <alignment vertical="center"/>
    </xf>
    <xf numFmtId="166" fontId="0" fillId="3" borderId="0" xfId="0" applyNumberFormat="1" applyFont="1" applyFill="1"/>
    <xf numFmtId="166"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5"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8"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0" fontId="9" fillId="0" borderId="1" xfId="0" applyFont="1" applyFill="1" applyBorder="1" applyAlignment="1">
      <alignment vertical="center" wrapText="1"/>
    </xf>
    <xf numFmtId="165" fontId="0" fillId="3" borderId="1" xfId="1" applyNumberFormat="1" applyFont="1" applyFill="1" applyBorder="1" applyAlignment="1">
      <alignment wrapText="1"/>
    </xf>
    <xf numFmtId="165"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4" fontId="0" fillId="3" borderId="0" xfId="1" applyNumberFormat="1" applyFont="1" applyFill="1" applyBorder="1" applyAlignment="1">
      <alignment horizontal="center" vertical="center"/>
    </xf>
    <xf numFmtId="166"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4"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7" fontId="46" fillId="3" borderId="0" xfId="2" applyNumberFormat="1" applyFont="1" applyFill="1" applyAlignment="1">
      <alignment horizontal="right"/>
    </xf>
    <xf numFmtId="167"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5" fontId="46" fillId="3" borderId="0" xfId="1" applyNumberFormat="1" applyFont="1" applyFill="1" applyAlignment="1">
      <alignment horizontal="right"/>
    </xf>
    <xf numFmtId="165" fontId="49" fillId="3" borderId="2" xfId="1" applyNumberFormat="1" applyFont="1" applyFill="1" applyBorder="1" applyAlignment="1">
      <alignment horizontal="right"/>
    </xf>
    <xf numFmtId="166" fontId="0" fillId="0" borderId="0" xfId="0" applyNumberFormat="1" applyBorder="1" applyAlignment="1">
      <alignment vertical="top" wrapText="1"/>
    </xf>
    <xf numFmtId="165" fontId="0" fillId="3" borderId="0" xfId="1" applyNumberFormat="1" applyFont="1" applyFill="1" applyBorder="1" applyAlignment="1">
      <alignment horizontal="right"/>
    </xf>
    <xf numFmtId="167" fontId="0" fillId="3" borderId="0" xfId="2" applyNumberFormat="1" applyFont="1" applyFill="1" applyBorder="1" applyAlignment="1">
      <alignment horizontal="right" vertical="center"/>
    </xf>
    <xf numFmtId="164"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5" fontId="28" fillId="0" borderId="0" xfId="1" applyNumberFormat="1" applyFont="1" applyFill="1" applyBorder="1" applyAlignment="1">
      <alignment horizontal="right"/>
    </xf>
    <xf numFmtId="165"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6" fontId="0" fillId="3" borderId="0" xfId="0" applyNumberFormat="1" applyFont="1" applyFill="1" applyAlignment="1">
      <alignment horizontal="right"/>
    </xf>
    <xf numFmtId="166" fontId="0" fillId="3" borderId="0" xfId="0" applyNumberFormat="1" applyFill="1" applyBorder="1" applyAlignment="1">
      <alignment vertical="top" wrapText="1"/>
    </xf>
    <xf numFmtId="166"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5" fontId="46" fillId="3" borderId="1" xfId="1" applyNumberFormat="1" applyFont="1" applyFill="1" applyBorder="1" applyAlignment="1">
      <alignment horizontal="right"/>
    </xf>
    <xf numFmtId="0" fontId="0" fillId="3" borderId="0" xfId="0" quotePrefix="1" applyFill="1"/>
    <xf numFmtId="167"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43" fontId="1" fillId="3" borderId="2" xfId="1" applyFont="1" applyFill="1" applyBorder="1" applyAlignment="1">
      <alignment horizontal="right"/>
    </xf>
    <xf numFmtId="0" fontId="0" fillId="3" borderId="1" xfId="0" applyFont="1" applyFill="1" applyBorder="1" applyAlignment="1">
      <alignment horizontal="right"/>
    </xf>
    <xf numFmtId="165" fontId="0" fillId="3" borderId="1" xfId="1" applyNumberFormat="1" applyFont="1" applyFill="1" applyBorder="1"/>
    <xf numFmtId="0" fontId="0" fillId="3" borderId="0" xfId="0" applyFill="1" applyBorder="1" applyAlignment="1">
      <alignment horizontal="right" wrapText="1"/>
    </xf>
    <xf numFmtId="165" fontId="2" fillId="3" borderId="0" xfId="1" applyNumberFormat="1" applyFont="1" applyFill="1" applyBorder="1" applyAlignment="1">
      <alignment horizontal="center"/>
    </xf>
    <xf numFmtId="165" fontId="2" fillId="3" borderId="0" xfId="1" applyNumberFormat="1" applyFont="1" applyFill="1" applyBorder="1" applyAlignment="1">
      <alignment horizontal="right"/>
    </xf>
    <xf numFmtId="166" fontId="0" fillId="0" borderId="0" xfId="0" applyNumberFormat="1" applyFont="1" applyFill="1"/>
    <xf numFmtId="166" fontId="0" fillId="3" borderId="0" xfId="1" applyNumberFormat="1" applyFont="1" applyFill="1" applyAlignment="1">
      <alignment horizontal="right"/>
    </xf>
    <xf numFmtId="43" fontId="2" fillId="0" borderId="2" xfId="1" applyFont="1" applyFill="1" applyBorder="1" applyAlignment="1">
      <alignment horizontal="right"/>
    </xf>
    <xf numFmtId="43"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5" fontId="0" fillId="3" borderId="0" xfId="1" applyNumberFormat="1" applyFont="1" applyFill="1" applyBorder="1" applyAlignment="1">
      <alignment wrapText="1"/>
    </xf>
    <xf numFmtId="43"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43"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43" fontId="0" fillId="3" borderId="1" xfId="1" applyFont="1" applyFill="1" applyBorder="1"/>
    <xf numFmtId="0" fontId="46" fillId="3" borderId="1" xfId="0" applyFont="1" applyFill="1" applyBorder="1"/>
    <xf numFmtId="43" fontId="0" fillId="3" borderId="2" xfId="1" applyFont="1" applyFill="1" applyBorder="1"/>
    <xf numFmtId="0" fontId="46" fillId="3" borderId="3" xfId="0" applyFont="1" applyFill="1" applyBorder="1"/>
    <xf numFmtId="43" fontId="46" fillId="3" borderId="1" xfId="1" applyFont="1" applyFill="1" applyBorder="1"/>
    <xf numFmtId="0" fontId="46" fillId="3" borderId="2" xfId="0" applyFont="1" applyFill="1" applyBorder="1"/>
    <xf numFmtId="0" fontId="0" fillId="3" borderId="1" xfId="0" applyFont="1" applyFill="1" applyBorder="1" applyAlignment="1">
      <alignment horizontal="center"/>
    </xf>
    <xf numFmtId="164"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4"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168"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0"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0" fillId="3" borderId="1" xfId="0" applyFont="1" applyFill="1" applyBorder="1" applyAlignment="1">
      <alignment horizontal="center" vertical="center"/>
    </xf>
    <xf numFmtId="0" fontId="15" fillId="3" borderId="0" xfId="0" applyFont="1" applyFill="1" applyBorder="1" applyAlignment="1">
      <alignment horizontal="center" vertical="center" wrapText="1"/>
    </xf>
    <xf numFmtId="0" fontId="3" fillId="3" borderId="1" xfId="0" applyFont="1" applyFill="1" applyBorder="1" applyAlignment="1">
      <alignment horizontal="center"/>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vertical="center"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9" fillId="3" borderId="3" xfId="0" applyFont="1" applyFill="1" applyBorder="1" applyAlignment="1">
      <alignment horizontal="justify" vertical="top" wrapText="1"/>
    </xf>
    <xf numFmtId="0" fontId="9" fillId="3"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5" borderId="0" xfId="0" applyFont="1" applyFill="1" applyBorder="1" applyAlignment="1">
      <alignment horizontal="left" vertical="top"/>
    </xf>
    <xf numFmtId="0" fontId="43" fillId="5" borderId="0" xfId="0" applyFont="1" applyFill="1" applyBorder="1" applyAlignment="1">
      <alignment horizontal="left" vertical="top" wrapText="1"/>
    </xf>
    <xf numFmtId="0" fontId="42" fillId="6" borderId="0" xfId="0" applyFont="1" applyFill="1" applyBorder="1" applyAlignment="1">
      <alignment horizontal="left" vertical="center" wrapText="1"/>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wrapText="1"/>
    </xf>
    <xf numFmtId="0" fontId="43" fillId="5" borderId="0" xfId="0" applyFont="1" applyFill="1" applyBorder="1" applyAlignment="1">
      <alignment horizontal="left" vertical="center" wrapText="1"/>
    </xf>
    <xf numFmtId="10" fontId="1" fillId="3" borderId="2" xfId="2" applyNumberFormat="1" applyFont="1" applyFill="1" applyBorder="1" applyAlignment="1">
      <alignment horizontal="right"/>
    </xf>
    <xf numFmtId="165" fontId="1" fillId="3" borderId="2" xfId="1" applyNumberFormat="1" applyFont="1" applyFill="1" applyBorder="1" applyAlignment="1">
      <alignment horizontal="right"/>
    </xf>
    <xf numFmtId="166" fontId="9" fillId="3" borderId="3" xfId="0" applyNumberFormat="1" applyFont="1" applyFill="1" applyBorder="1" applyAlignment="1">
      <alignment vertical="center" wrapText="1"/>
    </xf>
    <xf numFmtId="2" fontId="9" fillId="3" borderId="0" xfId="0" applyNumberFormat="1" applyFont="1" applyFill="1" applyBorder="1" applyAlignment="1">
      <alignment vertical="center" wrapText="1"/>
    </xf>
    <xf numFmtId="2" fontId="9" fillId="3" borderId="1" xfId="0" applyNumberFormat="1" applyFont="1" applyFill="1" applyBorder="1" applyAlignment="1">
      <alignment vertical="center" wrapText="1"/>
    </xf>
    <xf numFmtId="43" fontId="9" fillId="3" borderId="1" xfId="0" applyNumberFormat="1" applyFont="1" applyFill="1" applyBorder="1" applyAlignment="1">
      <alignment vertical="center" wrapText="1"/>
    </xf>
    <xf numFmtId="43" fontId="0" fillId="3" borderId="0" xfId="1" applyNumberFormat="1" applyFont="1" applyFill="1" applyBorder="1" applyAlignment="1">
      <alignment vertical="center"/>
    </xf>
    <xf numFmtId="43" fontId="0" fillId="3" borderId="2" xfId="1" applyNumberFormat="1" applyFont="1" applyFill="1" applyBorder="1" applyAlignment="1">
      <alignment vertical="center"/>
    </xf>
    <xf numFmtId="2" fontId="0" fillId="3" borderId="0" xfId="0" applyNumberFormat="1" applyFill="1" applyBorder="1"/>
    <xf numFmtId="2" fontId="0" fillId="3" borderId="0" xfId="1" applyNumberFormat="1" applyFont="1" applyFill="1" applyBorder="1" applyAlignment="1">
      <alignment vertical="center"/>
    </xf>
    <xf numFmtId="2" fontId="0" fillId="3" borderId="0" xfId="1" applyNumberFormat="1" applyFont="1" applyFill="1" applyBorder="1"/>
    <xf numFmtId="2" fontId="0" fillId="3" borderId="0" xfId="1" applyNumberFormat="1" applyFont="1" applyFill="1" applyBorder="1" applyAlignment="1">
      <alignment horizontal="right" vertical="center"/>
    </xf>
    <xf numFmtId="2" fontId="0" fillId="3" borderId="1" xfId="1" applyNumberFormat="1" applyFont="1" applyFill="1" applyBorder="1" applyAlignment="1">
      <alignment horizontal="right"/>
    </xf>
    <xf numFmtId="2" fontId="0" fillId="3" borderId="1" xfId="0" applyNumberFormat="1" applyFill="1" applyBorder="1" applyAlignment="1">
      <alignment horizontal="right"/>
    </xf>
    <xf numFmtId="2" fontId="0" fillId="3" borderId="1" xfId="0" applyNumberFormat="1" applyFill="1" applyBorder="1"/>
    <xf numFmtId="2" fontId="0" fillId="3" borderId="1" xfId="1" applyNumberFormat="1" applyFont="1" applyFill="1" applyBorder="1"/>
    <xf numFmtId="2" fontId="0" fillId="3" borderId="2" xfId="1" applyNumberFormat="1" applyFont="1" applyFill="1" applyBorder="1" applyAlignment="1">
      <alignment vertical="center"/>
    </xf>
  </cellXfs>
  <cellStyles count="48">
    <cellStyle name="20 % - Markeringsfarve1" xfId="25" builtinId="30" customBuiltin="1"/>
    <cellStyle name="20 % - Markeringsfarve2" xfId="29" builtinId="34" customBuiltin="1"/>
    <cellStyle name="20 % - Markeringsfarve3" xfId="33" builtinId="38" customBuiltin="1"/>
    <cellStyle name="20 % - Markeringsfarve4" xfId="37" builtinId="42" customBuiltin="1"/>
    <cellStyle name="20 % - Markeringsfarve5" xfId="41" builtinId="46" customBuiltin="1"/>
    <cellStyle name="20 % - Markeringsfarve6" xfId="45" builtinId="50" customBuiltin="1"/>
    <cellStyle name="40 % - Markeringsfarve1" xfId="26" builtinId="31" customBuiltin="1"/>
    <cellStyle name="40 % - Markeringsfarve2" xfId="30" builtinId="35" customBuiltin="1"/>
    <cellStyle name="40 % - Markeringsfarve3" xfId="34" builtinId="39" customBuiltin="1"/>
    <cellStyle name="40 % - Markeringsfarve4" xfId="38" builtinId="43" customBuiltin="1"/>
    <cellStyle name="40 % - Markeringsfarve5" xfId="42" builtinId="47" customBuiltin="1"/>
    <cellStyle name="40 % - Markeringsfarve6" xfId="46" builtinId="51" customBuiltin="1"/>
    <cellStyle name="60 % - Markeringsfarve1" xfId="27" builtinId="32" customBuiltin="1"/>
    <cellStyle name="60 % - Markeringsfarve2" xfId="31" builtinId="36" customBuiltin="1"/>
    <cellStyle name="60 % - Markeringsfarve3" xfId="35" builtinId="40" customBuiltin="1"/>
    <cellStyle name="60 % - Markeringsfarve4" xfId="39" builtinId="44" customBuiltin="1"/>
    <cellStyle name="60 % - Markeringsfarve5" xfId="43" builtinId="48" customBuiltin="1"/>
    <cellStyle name="60 % - Markeringsfarve6" xfId="47" builtinId="52" customBuiltin="1"/>
    <cellStyle name="Advarselstekst" xfId="20" builtinId="11" customBuiltin="1"/>
    <cellStyle name="Bemærk!" xfId="21" builtinId="10" customBuiltin="1"/>
    <cellStyle name="Beregning" xfId="17" builtinId="22" customBuiltin="1"/>
    <cellStyle name="Forklarende tekst" xfId="22" builtinId="53" customBuiltin="1"/>
    <cellStyle name="God" xfId="12" builtinId="26" customBuiltin="1"/>
    <cellStyle name="Input" xfId="15" builtinId="20" customBuiltin="1"/>
    <cellStyle name="Komma" xfId="1" builtinId="3"/>
    <cellStyle name="Kontroller celle" xfId="19" builtinId="23" customBuiltin="1"/>
    <cellStyle name="Link" xfId="3" builtinId="8"/>
    <cellStyle name="Markeringsfarve1" xfId="24" builtinId="29" customBuiltin="1"/>
    <cellStyle name="Markeringsfarve2" xfId="28" builtinId="33" customBuiltin="1"/>
    <cellStyle name="Markeringsfarve3" xfId="32" builtinId="37" customBuiltin="1"/>
    <cellStyle name="Markeringsfarve4" xfId="36" builtinId="41" customBuiltin="1"/>
    <cellStyle name="Markeringsfarve5" xfId="40" builtinId="45" customBuiltin="1"/>
    <cellStyle name="Markeringsfarve6" xfId="44" builtinId="49" customBuiltin="1"/>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03-05-2016 </a:t>
          </a:r>
          <a:r>
            <a:rPr lang="da-DK" sz="1100" b="1">
              <a:latin typeface="Arial"/>
              <a:cs typeface="Arial"/>
            </a:rPr>
            <a:t>●</a:t>
          </a:r>
          <a:r>
            <a:rPr lang="da-DK" sz="1600" b="1">
              <a:latin typeface="Arial"/>
              <a:cs typeface="Arial"/>
            </a:rPr>
            <a:t>  Data per 31-03-2016</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4"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Transparency</a:t>
          </a:r>
          <a:r>
            <a:rPr lang="da-DK" sz="3600" b="1" baseline="0">
              <a:latin typeface="Arial" pitchFamily="34" charset="0"/>
              <a:cs typeface="Arial" pitchFamily="34" charset="0"/>
            </a:rPr>
            <a:t> </a:t>
          </a:r>
          <a:r>
            <a:rPr lang="da-DK" sz="3600" b="1">
              <a:latin typeface="Arial" pitchFamily="34" charset="0"/>
              <a:cs typeface="Arial" pitchFamily="34" charset="0"/>
            </a:rPr>
            <a:t>Template for Danish Issuers</a:t>
          </a:r>
        </a:p>
        <a:p>
          <a:pPr algn="ctr"/>
          <a:r>
            <a:rPr lang="da-DK" sz="2400" b="1">
              <a:latin typeface="Arial" pitchFamily="34" charset="0"/>
              <a:cs typeface="Arial" pitchFamily="34" charset="0"/>
            </a:rPr>
            <a:t>2015</a:t>
          </a: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G</a:t>
          </a:r>
          <a:r>
            <a:rPr lang="da-DK" sz="2400" b="1">
              <a:latin typeface="Arial" pitchFamily="34" charset="0"/>
              <a:cs typeface="Arial" pitchFamily="34" charset="0"/>
            </a:rPr>
            <a:t>, Q1 2016</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a:t>
          </a:r>
          <a:r>
            <a:rPr lang="en-GB" sz="1100" baseline="0">
              <a:solidFill>
                <a:schemeClr val="dk1"/>
              </a:solidFill>
              <a:latin typeface="+mn-lt"/>
              <a:ea typeface="+mn-ea"/>
              <a:cs typeface="+mn-cs"/>
            </a:rPr>
            <a:t>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xdr:rowOff>
    </xdr:from>
    <xdr:to>
      <xdr:col>5</xdr:col>
      <xdr:colOff>1344705</xdr:colOff>
      <xdr:row>46</xdr:row>
      <xdr:rowOff>168089</xdr:rowOff>
    </xdr:to>
    <xdr:sp macro="" textlink="">
      <xdr:nvSpPr>
        <xdr:cNvPr id="8" name="Tekstboks 7"/>
        <xdr:cNvSpPr txBox="1"/>
      </xdr:nvSpPr>
      <xdr:spPr>
        <a:xfrm>
          <a:off x="224118" y="8863854"/>
          <a:ext cx="9995646" cy="369794"/>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37058" y="403413"/>
          <a:ext cx="1198800"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623175"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34" name="Lige forbindelse 33"/>
        <xdr:cNvCxnSpPr/>
      </xdr:nvCxnSpPr>
      <xdr:spPr>
        <a:xfrm flipV="1">
          <a:off x="212912" y="302559"/>
          <a:ext cx="10623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C5" sqref="C5:D5"/>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100"/>
      <c r="C4" s="107"/>
    </row>
    <row r="5" spans="2:4" ht="191.25" customHeight="1" x14ac:dyDescent="0.25">
      <c r="B5" s="108"/>
      <c r="C5" s="238" t="s">
        <v>277</v>
      </c>
      <c r="D5" s="238"/>
    </row>
    <row r="6" spans="2:4" ht="191.25" customHeight="1" x14ac:dyDescent="0.25">
      <c r="B6" s="108"/>
      <c r="C6" s="109"/>
      <c r="D6" s="109"/>
    </row>
    <row r="7" spans="2:4" ht="124.5" customHeight="1" x14ac:dyDescent="0.25">
      <c r="C7" s="110"/>
    </row>
    <row r="8" spans="2:4" ht="27.75" customHeight="1" x14ac:dyDescent="0.25">
      <c r="B8" s="111"/>
      <c r="C8" s="112"/>
    </row>
    <row r="9" spans="2:4" ht="27.75" customHeight="1" x14ac:dyDescent="0.25">
      <c r="C9" s="112"/>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7" t="s">
        <v>139</v>
      </c>
      <c r="C5" s="87"/>
      <c r="D5" s="57"/>
      <c r="E5" s="57"/>
    </row>
    <row r="6" spans="2:5" ht="25.5" customHeight="1" x14ac:dyDescent="0.25">
      <c r="B6" s="88" t="s">
        <v>140</v>
      </c>
      <c r="C6" s="88"/>
      <c r="D6" s="89" t="s">
        <v>141</v>
      </c>
      <c r="E6" s="90" t="s">
        <v>142</v>
      </c>
    </row>
    <row r="7" spans="2:5" x14ac:dyDescent="0.25">
      <c r="B7" s="91"/>
      <c r="C7" s="91"/>
      <c r="D7" s="92"/>
      <c r="E7" s="93"/>
    </row>
    <row r="8" spans="2:5" x14ac:dyDescent="0.25">
      <c r="B8" s="70" t="s">
        <v>143</v>
      </c>
      <c r="C8" s="70"/>
      <c r="D8" s="94"/>
      <c r="E8" s="94"/>
    </row>
    <row r="9" spans="2:5" ht="30" x14ac:dyDescent="0.25">
      <c r="B9" s="10" t="s">
        <v>144</v>
      </c>
      <c r="C9" s="145"/>
      <c r="D9" s="10" t="s">
        <v>145</v>
      </c>
      <c r="E9" s="256"/>
    </row>
    <row r="10" spans="2:5" ht="6" customHeight="1" x14ac:dyDescent="0.25">
      <c r="B10" s="24"/>
      <c r="C10" s="24"/>
      <c r="D10" s="10"/>
      <c r="E10" s="256"/>
    </row>
    <row r="11" spans="2:5" ht="59.25" customHeight="1" x14ac:dyDescent="0.25">
      <c r="B11" s="24"/>
      <c r="C11" s="24"/>
      <c r="D11" s="10" t="s">
        <v>146</v>
      </c>
      <c r="E11" s="256"/>
    </row>
    <row r="12" spans="2:5" ht="30" x14ac:dyDescent="0.25">
      <c r="B12" s="170" t="s">
        <v>147</v>
      </c>
      <c r="C12" s="144"/>
      <c r="D12" s="171" t="s">
        <v>148</v>
      </c>
      <c r="E12" s="256"/>
    </row>
    <row r="13" spans="2:5" ht="15" customHeight="1" x14ac:dyDescent="0.25">
      <c r="B13" s="265" t="s">
        <v>149</v>
      </c>
      <c r="C13" s="144"/>
      <c r="D13" s="95" t="s">
        <v>264</v>
      </c>
      <c r="E13" s="256"/>
    </row>
    <row r="14" spans="2:5" x14ac:dyDescent="0.25">
      <c r="B14" s="265"/>
      <c r="C14" s="144"/>
      <c r="D14" s="95" t="s">
        <v>265</v>
      </c>
      <c r="E14" s="256"/>
    </row>
    <row r="15" spans="2:5" x14ac:dyDescent="0.25">
      <c r="B15" s="96"/>
      <c r="C15" s="96"/>
      <c r="D15" s="95" t="s">
        <v>266</v>
      </c>
      <c r="E15" s="256"/>
    </row>
    <row r="16" spans="2:5" x14ac:dyDescent="0.25">
      <c r="B16" s="96"/>
      <c r="C16" s="96"/>
      <c r="D16" s="95" t="s">
        <v>267</v>
      </c>
      <c r="E16" s="256"/>
    </row>
    <row r="17" spans="2:5" x14ac:dyDescent="0.25">
      <c r="B17" s="96"/>
      <c r="C17" s="96"/>
      <c r="D17" s="95" t="s">
        <v>268</v>
      </c>
      <c r="E17" s="256"/>
    </row>
    <row r="18" spans="2:5" x14ac:dyDescent="0.25">
      <c r="B18" s="96"/>
      <c r="C18" s="96"/>
      <c r="D18" s="95" t="s">
        <v>269</v>
      </c>
      <c r="E18" s="256"/>
    </row>
    <row r="19" spans="2:5" x14ac:dyDescent="0.25">
      <c r="B19" s="96"/>
      <c r="C19" s="96"/>
      <c r="D19" s="95" t="s">
        <v>270</v>
      </c>
      <c r="E19" s="256"/>
    </row>
    <row r="20" spans="2:5" x14ac:dyDescent="0.25">
      <c r="B20" s="96"/>
      <c r="C20" s="96"/>
      <c r="D20" s="95" t="s">
        <v>271</v>
      </c>
      <c r="E20" s="256"/>
    </row>
    <row r="21" spans="2:5" x14ac:dyDescent="0.25">
      <c r="B21" s="96"/>
      <c r="C21" s="96"/>
      <c r="D21" s="95" t="s">
        <v>272</v>
      </c>
      <c r="E21" s="256"/>
    </row>
    <row r="22" spans="2:5" x14ac:dyDescent="0.25">
      <c r="B22" s="96"/>
      <c r="C22" s="96"/>
      <c r="D22" s="95"/>
      <c r="E22" s="10"/>
    </row>
    <row r="23" spans="2:5" x14ac:dyDescent="0.25">
      <c r="B23" s="70" t="s">
        <v>150</v>
      </c>
      <c r="C23" s="70"/>
      <c r="D23" s="51"/>
      <c r="E23" s="51"/>
    </row>
    <row r="24" spans="2:5" ht="30" x14ac:dyDescent="0.25">
      <c r="B24" s="264" t="s">
        <v>151</v>
      </c>
      <c r="C24" s="170"/>
      <c r="D24" s="10" t="s">
        <v>152</v>
      </c>
      <c r="E24" s="256"/>
    </row>
    <row r="25" spans="2:5" x14ac:dyDescent="0.25">
      <c r="B25" s="255"/>
      <c r="C25" s="170"/>
      <c r="D25" s="10"/>
      <c r="E25" s="256"/>
    </row>
    <row r="26" spans="2:5" ht="30" x14ac:dyDescent="0.25">
      <c r="B26" s="255"/>
      <c r="C26" s="170"/>
      <c r="D26" s="10" t="s">
        <v>153</v>
      </c>
      <c r="E26" s="256"/>
    </row>
    <row r="27" spans="2:5" x14ac:dyDescent="0.25">
      <c r="B27" s="255"/>
      <c r="C27" s="170"/>
      <c r="D27" s="11"/>
      <c r="E27" s="256"/>
    </row>
    <row r="28" spans="2:5" x14ac:dyDescent="0.25">
      <c r="B28" s="255" t="s">
        <v>154</v>
      </c>
      <c r="C28" s="170"/>
      <c r="D28" s="10" t="s">
        <v>263</v>
      </c>
      <c r="E28" s="256"/>
    </row>
    <row r="29" spans="2:5" x14ac:dyDescent="0.25">
      <c r="B29" s="255"/>
      <c r="C29" s="170"/>
      <c r="D29" s="10"/>
      <c r="E29" s="256"/>
    </row>
    <row r="30" spans="2:5" x14ac:dyDescent="0.25">
      <c r="B30" s="255" t="s">
        <v>155</v>
      </c>
      <c r="C30" s="170"/>
      <c r="D30" s="10" t="s">
        <v>299</v>
      </c>
      <c r="E30" s="256"/>
    </row>
    <row r="31" spans="2:5" x14ac:dyDescent="0.25">
      <c r="B31" s="255"/>
      <c r="C31" s="170"/>
      <c r="D31" s="10"/>
      <c r="E31" s="256"/>
    </row>
    <row r="32" spans="2:5" ht="30" x14ac:dyDescent="0.25">
      <c r="B32" s="255" t="s">
        <v>156</v>
      </c>
      <c r="C32" s="170"/>
      <c r="D32" s="10" t="s">
        <v>300</v>
      </c>
      <c r="E32" s="256"/>
    </row>
    <row r="33" spans="2:5" x14ac:dyDescent="0.25">
      <c r="B33" s="255"/>
      <c r="C33" s="170"/>
      <c r="D33" s="10"/>
      <c r="E33" s="256"/>
    </row>
    <row r="34" spans="2:5" ht="45" x14ac:dyDescent="0.25">
      <c r="B34" s="15" t="s">
        <v>157</v>
      </c>
      <c r="C34" s="144"/>
      <c r="D34" s="171" t="s">
        <v>301</v>
      </c>
      <c r="E34" s="10"/>
    </row>
    <row r="35" spans="2:5" x14ac:dyDescent="0.25">
      <c r="B35" s="6"/>
      <c r="C35" s="6"/>
      <c r="D35" s="6"/>
      <c r="E35" s="6"/>
    </row>
    <row r="37" spans="2:5" ht="15.75" x14ac:dyDescent="0.25">
      <c r="B37" s="87" t="s">
        <v>207</v>
      </c>
      <c r="C37" s="87"/>
      <c r="D37" s="57"/>
      <c r="E37" s="57"/>
    </row>
    <row r="38" spans="2:5" x14ac:dyDescent="0.25">
      <c r="B38" s="258" t="s">
        <v>208</v>
      </c>
      <c r="C38" s="146"/>
      <c r="D38" s="259" t="s">
        <v>209</v>
      </c>
      <c r="E38" s="259"/>
    </row>
    <row r="39" spans="2:5" x14ac:dyDescent="0.25">
      <c r="B39" s="258"/>
      <c r="C39" s="146"/>
      <c r="D39" s="260" t="s">
        <v>210</v>
      </c>
      <c r="E39" s="260"/>
    </row>
    <row r="40" spans="2:5" x14ac:dyDescent="0.25">
      <c r="B40" s="124"/>
      <c r="C40" s="146"/>
      <c r="D40" s="125"/>
      <c r="E40" s="125"/>
    </row>
    <row r="41" spans="2:5" x14ac:dyDescent="0.25">
      <c r="B41" s="97" t="s">
        <v>211</v>
      </c>
      <c r="C41" s="97"/>
      <c r="D41" s="261"/>
      <c r="E41" s="261"/>
    </row>
    <row r="42" spans="2:5" ht="64.5" customHeight="1" x14ac:dyDescent="0.25">
      <c r="B42" s="101" t="s">
        <v>212</v>
      </c>
      <c r="C42" s="145"/>
      <c r="D42" s="262" t="s">
        <v>374</v>
      </c>
      <c r="E42" s="262"/>
    </row>
    <row r="43" spans="2:5" ht="85.5" customHeight="1" x14ac:dyDescent="0.25">
      <c r="B43" s="102" t="s">
        <v>213</v>
      </c>
      <c r="C43" s="144"/>
      <c r="D43" s="254" t="s">
        <v>375</v>
      </c>
      <c r="E43" s="254"/>
    </row>
    <row r="44" spans="2:5" x14ac:dyDescent="0.25">
      <c r="B44" s="102"/>
      <c r="C44" s="144"/>
      <c r="D44" s="263" t="s">
        <v>349</v>
      </c>
      <c r="E44" s="263"/>
    </row>
    <row r="45" spans="2:5" ht="15" customHeight="1" x14ac:dyDescent="0.25">
      <c r="B45" s="97" t="s">
        <v>158</v>
      </c>
      <c r="C45" s="97"/>
      <c r="D45" s="257" t="s">
        <v>159</v>
      </c>
      <c r="E45" s="257"/>
    </row>
    <row r="46" spans="2:5" ht="36" customHeight="1" x14ac:dyDescent="0.25">
      <c r="B46" s="170" t="s">
        <v>160</v>
      </c>
      <c r="C46" s="144"/>
      <c r="D46" s="254" t="s">
        <v>295</v>
      </c>
      <c r="E46" s="254"/>
    </row>
    <row r="47" spans="2:5" ht="179.25" customHeight="1" x14ac:dyDescent="0.25">
      <c r="C47" s="144"/>
      <c r="D47" s="254" t="s">
        <v>297</v>
      </c>
      <c r="E47" s="254"/>
    </row>
    <row r="48" spans="2:5" ht="15.75" x14ac:dyDescent="0.25">
      <c r="B48" s="98"/>
      <c r="C48" s="98"/>
      <c r="D48" s="198" t="s">
        <v>296</v>
      </c>
      <c r="E48" s="99"/>
    </row>
    <row r="49" spans="2:5" x14ac:dyDescent="0.25">
      <c r="D49" s="43" t="s">
        <v>298</v>
      </c>
    </row>
    <row r="50" spans="2:5" ht="13.5" customHeight="1" x14ac:dyDescent="0.25">
      <c r="E50" s="122" t="s">
        <v>246</v>
      </c>
    </row>
    <row r="51" spans="2:5" ht="69" customHeight="1" x14ac:dyDescent="0.25">
      <c r="B51" s="170" t="s">
        <v>161</v>
      </c>
      <c r="D51" s="252" t="s">
        <v>302</v>
      </c>
      <c r="E51" s="252"/>
    </row>
    <row r="52" spans="2:5" ht="33.75" customHeight="1" x14ac:dyDescent="0.25">
      <c r="D52" s="253" t="s">
        <v>303</v>
      </c>
      <c r="E52" s="253"/>
    </row>
  </sheetData>
  <mergeCells count="23">
    <mergeCell ref="E9:E11"/>
    <mergeCell ref="E12:E21"/>
    <mergeCell ref="B24:B27"/>
    <mergeCell ref="E24:E27"/>
    <mergeCell ref="B28:B29"/>
    <mergeCell ref="E28:E29"/>
    <mergeCell ref="B13:B14"/>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6" customFormat="1" x14ac:dyDescent="0.25"/>
    <row r="2" spans="2:4" s="126" customFormat="1" x14ac:dyDescent="0.25"/>
    <row r="3" spans="2:4" s="126" customFormat="1" x14ac:dyDescent="0.25"/>
    <row r="4" spans="2:4" s="126" customFormat="1" x14ac:dyDescent="0.25"/>
    <row r="5" spans="2:4" s="126" customFormat="1" ht="15.75" x14ac:dyDescent="0.25">
      <c r="B5" s="127" t="s">
        <v>192</v>
      </c>
    </row>
    <row r="6" spans="2:4" s="126" customFormat="1" x14ac:dyDescent="0.25">
      <c r="B6" s="199" t="s">
        <v>193</v>
      </c>
      <c r="C6" s="269" t="s">
        <v>141</v>
      </c>
      <c r="D6" s="269"/>
    </row>
    <row r="7" spans="2:4" s="126" customFormat="1" x14ac:dyDescent="0.25">
      <c r="B7" s="199" t="s">
        <v>194</v>
      </c>
      <c r="C7" s="269"/>
      <c r="D7" s="269"/>
    </row>
    <row r="8" spans="2:4" s="126" customFormat="1" x14ac:dyDescent="0.25">
      <c r="B8" s="133" t="s">
        <v>54</v>
      </c>
      <c r="C8" s="267" t="s">
        <v>220</v>
      </c>
      <c r="D8" s="267"/>
    </row>
    <row r="9" spans="2:4" s="126" customFormat="1" x14ac:dyDescent="0.25">
      <c r="B9" s="133" t="s">
        <v>122</v>
      </c>
      <c r="C9" s="266" t="s">
        <v>304</v>
      </c>
      <c r="D9" s="266"/>
    </row>
    <row r="10" spans="2:4" s="126" customFormat="1" x14ac:dyDescent="0.25">
      <c r="B10" s="133" t="s">
        <v>56</v>
      </c>
      <c r="C10" s="267" t="s">
        <v>221</v>
      </c>
      <c r="D10" s="267"/>
    </row>
    <row r="11" spans="2:4" s="126" customFormat="1" x14ac:dyDescent="0.25">
      <c r="B11" s="133" t="s">
        <v>57</v>
      </c>
      <c r="C11" s="267" t="s">
        <v>222</v>
      </c>
      <c r="D11" s="267"/>
    </row>
    <row r="12" spans="2:4" s="126" customFormat="1" x14ac:dyDescent="0.25">
      <c r="B12" s="133" t="s">
        <v>123</v>
      </c>
      <c r="C12" s="267" t="s">
        <v>223</v>
      </c>
      <c r="D12" s="267"/>
    </row>
    <row r="13" spans="2:4" s="126" customFormat="1" x14ac:dyDescent="0.25">
      <c r="B13" s="133" t="s">
        <v>58</v>
      </c>
      <c r="C13" s="267" t="s">
        <v>224</v>
      </c>
      <c r="D13" s="267"/>
    </row>
    <row r="14" spans="2:4" s="126" customFormat="1" x14ac:dyDescent="0.25">
      <c r="B14" s="133" t="s">
        <v>195</v>
      </c>
      <c r="C14" s="267" t="s">
        <v>305</v>
      </c>
      <c r="D14" s="267"/>
    </row>
    <row r="15" spans="2:4" s="126" customFormat="1" x14ac:dyDescent="0.25">
      <c r="B15" s="133" t="s">
        <v>124</v>
      </c>
      <c r="C15" s="267" t="s">
        <v>225</v>
      </c>
      <c r="D15" s="267"/>
    </row>
    <row r="16" spans="2:4" s="126" customFormat="1" x14ac:dyDescent="0.25">
      <c r="B16" s="132" t="s">
        <v>125</v>
      </c>
      <c r="C16" s="267" t="s">
        <v>226</v>
      </c>
      <c r="D16" s="267"/>
    </row>
    <row r="17" spans="2:4" s="126" customFormat="1" ht="30" customHeight="1" x14ac:dyDescent="0.25">
      <c r="B17" s="200" t="s">
        <v>126</v>
      </c>
      <c r="C17" s="268" t="s">
        <v>227</v>
      </c>
      <c r="D17" s="268"/>
    </row>
    <row r="18" spans="2:4" s="126" customFormat="1" x14ac:dyDescent="0.25">
      <c r="B18" s="131" t="s">
        <v>127</v>
      </c>
      <c r="C18" s="266" t="s">
        <v>306</v>
      </c>
      <c r="D18" s="266"/>
    </row>
    <row r="19" spans="2:4" s="126" customFormat="1" x14ac:dyDescent="0.25">
      <c r="B19" s="133" t="s">
        <v>61</v>
      </c>
      <c r="C19" s="267" t="s">
        <v>228</v>
      </c>
      <c r="D19" s="267"/>
    </row>
    <row r="20" spans="2:4" s="126" customFormat="1" x14ac:dyDescent="0.25">
      <c r="B20" s="133" t="s">
        <v>129</v>
      </c>
      <c r="C20" s="267" t="s">
        <v>229</v>
      </c>
      <c r="D20" s="267"/>
    </row>
    <row r="21" spans="2:4" s="126" customFormat="1" ht="30" x14ac:dyDescent="0.25">
      <c r="B21" s="133" t="s">
        <v>130</v>
      </c>
      <c r="C21" s="267" t="s">
        <v>307</v>
      </c>
      <c r="D21" s="267"/>
    </row>
    <row r="22" spans="2:4" s="126" customFormat="1" x14ac:dyDescent="0.25">
      <c r="B22" s="128"/>
      <c r="C22" s="129"/>
      <c r="D22" s="130"/>
    </row>
    <row r="23" spans="2:4" s="126" customFormat="1" x14ac:dyDescent="0.25">
      <c r="B23" s="199" t="s">
        <v>193</v>
      </c>
      <c r="C23" s="270" t="s">
        <v>141</v>
      </c>
      <c r="D23" s="270"/>
    </row>
    <row r="24" spans="2:4" s="126" customFormat="1" x14ac:dyDescent="0.25">
      <c r="B24" s="199" t="s">
        <v>196</v>
      </c>
      <c r="C24" s="270"/>
      <c r="D24" s="270"/>
    </row>
    <row r="25" spans="2:4" s="126" customFormat="1" x14ac:dyDescent="0.25">
      <c r="B25" s="134" t="s">
        <v>131</v>
      </c>
      <c r="C25" s="268" t="s">
        <v>230</v>
      </c>
      <c r="D25" s="268"/>
    </row>
    <row r="26" spans="2:4" s="126" customFormat="1" ht="36" customHeight="1" x14ac:dyDescent="0.25">
      <c r="B26" s="133" t="s">
        <v>132</v>
      </c>
      <c r="C26" s="271" t="s">
        <v>250</v>
      </c>
      <c r="D26" s="271"/>
    </row>
    <row r="27" spans="2:4" s="126" customFormat="1" x14ac:dyDescent="0.25">
      <c r="B27" s="134" t="s">
        <v>65</v>
      </c>
      <c r="C27" s="268" t="s">
        <v>308</v>
      </c>
      <c r="D27" s="268"/>
    </row>
    <row r="28" spans="2:4" s="126" customFormat="1" x14ac:dyDescent="0.25">
      <c r="B28" s="134" t="s">
        <v>197</v>
      </c>
      <c r="C28" s="268" t="s">
        <v>236</v>
      </c>
      <c r="D28" s="268"/>
    </row>
    <row r="29" spans="2:4" s="126" customFormat="1" x14ac:dyDescent="0.25">
      <c r="B29" s="134" t="s">
        <v>198</v>
      </c>
      <c r="C29" s="266" t="s">
        <v>309</v>
      </c>
      <c r="D29" s="266"/>
    </row>
    <row r="30" spans="2:4" s="126" customFormat="1" x14ac:dyDescent="0.25">
      <c r="B30" s="134" t="s">
        <v>68</v>
      </c>
      <c r="C30" s="271" t="s">
        <v>237</v>
      </c>
      <c r="D30" s="271"/>
    </row>
    <row r="31" spans="2:4" s="126" customFormat="1" x14ac:dyDescent="0.25">
      <c r="B31" s="134" t="s">
        <v>133</v>
      </c>
      <c r="C31" s="268" t="s">
        <v>231</v>
      </c>
      <c r="D31" s="268"/>
    </row>
    <row r="32" spans="2:4" s="126" customFormat="1" x14ac:dyDescent="0.25">
      <c r="B32" s="134" t="s">
        <v>69</v>
      </c>
      <c r="C32" s="268" t="s">
        <v>232</v>
      </c>
      <c r="D32" s="268"/>
    </row>
    <row r="33" spans="2:4" s="126" customFormat="1" x14ac:dyDescent="0.25">
      <c r="B33" s="131"/>
      <c r="C33" s="132"/>
      <c r="D33" s="133"/>
    </row>
    <row r="34" spans="2:4" s="126" customFormat="1" x14ac:dyDescent="0.25">
      <c r="B34" s="199" t="s">
        <v>193</v>
      </c>
      <c r="C34" s="269" t="s">
        <v>141</v>
      </c>
      <c r="D34" s="269"/>
    </row>
    <row r="35" spans="2:4" s="126" customFormat="1" x14ac:dyDescent="0.25">
      <c r="B35" s="199" t="s">
        <v>199</v>
      </c>
      <c r="C35" s="269"/>
      <c r="D35" s="269"/>
    </row>
    <row r="36" spans="2:4" s="126" customFormat="1" ht="52.5" customHeight="1" x14ac:dyDescent="0.25">
      <c r="B36" s="201" t="s">
        <v>93</v>
      </c>
      <c r="C36" s="268" t="s">
        <v>233</v>
      </c>
      <c r="D36" s="268"/>
    </row>
    <row r="37" spans="2:4" s="126" customFormat="1" ht="169.5" customHeight="1" x14ac:dyDescent="0.25">
      <c r="B37" s="201" t="s">
        <v>95</v>
      </c>
      <c r="C37" s="268" t="s">
        <v>234</v>
      </c>
      <c r="D37" s="268"/>
    </row>
    <row r="38" spans="2:4" s="126" customFormat="1" x14ac:dyDescent="0.25">
      <c r="B38" s="134"/>
      <c r="C38" s="133"/>
      <c r="D38" s="133"/>
    </row>
    <row r="39" spans="2:4" s="126" customFormat="1" x14ac:dyDescent="0.25">
      <c r="B39" s="199" t="s">
        <v>193</v>
      </c>
      <c r="C39" s="269" t="s">
        <v>141</v>
      </c>
      <c r="D39" s="269"/>
    </row>
    <row r="40" spans="2:4" s="126" customFormat="1" x14ac:dyDescent="0.25">
      <c r="B40" s="199" t="s">
        <v>200</v>
      </c>
      <c r="C40" s="269"/>
      <c r="D40" s="269"/>
    </row>
    <row r="41" spans="2:4" s="126" customFormat="1" ht="75" customHeight="1" x14ac:dyDescent="0.25">
      <c r="B41" s="128" t="s">
        <v>98</v>
      </c>
      <c r="C41" s="268" t="s">
        <v>310</v>
      </c>
      <c r="D41" s="268"/>
    </row>
    <row r="42" spans="2:4" s="126" customFormat="1" ht="32.25" customHeight="1" x14ac:dyDescent="0.25">
      <c r="B42" s="201" t="s">
        <v>99</v>
      </c>
      <c r="C42" s="268" t="s">
        <v>216</v>
      </c>
      <c r="D42" s="268"/>
    </row>
    <row r="43" spans="2:4" s="126" customFormat="1" x14ac:dyDescent="0.25">
      <c r="B43" s="201" t="s">
        <v>100</v>
      </c>
      <c r="C43" s="268" t="s">
        <v>215</v>
      </c>
      <c r="D43" s="268"/>
    </row>
    <row r="44" spans="2:4" s="126" customFormat="1" x14ac:dyDescent="0.25">
      <c r="B44" s="135"/>
      <c r="C44" s="136"/>
      <c r="D44" s="133"/>
    </row>
    <row r="45" spans="2:4" s="126" customFormat="1" x14ac:dyDescent="0.25">
      <c r="B45" s="199" t="s">
        <v>193</v>
      </c>
      <c r="C45" s="269" t="s">
        <v>141</v>
      </c>
      <c r="D45" s="269"/>
    </row>
    <row r="46" spans="2:4" s="126" customFormat="1" x14ac:dyDescent="0.25">
      <c r="B46" s="199" t="s">
        <v>201</v>
      </c>
      <c r="C46" s="269"/>
      <c r="D46" s="269"/>
    </row>
    <row r="47" spans="2:4" s="126" customFormat="1" x14ac:dyDescent="0.25">
      <c r="B47" s="132" t="s">
        <v>1</v>
      </c>
      <c r="C47" s="272" t="s">
        <v>313</v>
      </c>
      <c r="D47" s="272"/>
    </row>
    <row r="48" spans="2:4" s="126" customFormat="1" x14ac:dyDescent="0.25">
      <c r="B48" s="135" t="s">
        <v>2</v>
      </c>
      <c r="C48" s="272" t="s">
        <v>312</v>
      </c>
      <c r="D48" s="272"/>
    </row>
    <row r="49" spans="2:4" s="126" customFormat="1" ht="15.75" customHeight="1" x14ac:dyDescent="0.25">
      <c r="B49" s="135" t="s">
        <v>3</v>
      </c>
      <c r="C49" s="272" t="s">
        <v>314</v>
      </c>
      <c r="D49" s="272"/>
    </row>
    <row r="50" spans="2:4" s="126" customFormat="1" ht="14.25" customHeight="1" x14ac:dyDescent="0.25">
      <c r="B50" s="135" t="s">
        <v>4</v>
      </c>
      <c r="C50" s="272" t="s">
        <v>311</v>
      </c>
      <c r="D50" s="272"/>
    </row>
    <row r="51" spans="2:4" s="126" customFormat="1" x14ac:dyDescent="0.25">
      <c r="B51" s="135" t="s">
        <v>5</v>
      </c>
      <c r="C51" s="272" t="s">
        <v>315</v>
      </c>
      <c r="D51" s="272"/>
    </row>
    <row r="52" spans="2:4" s="126" customFormat="1" x14ac:dyDescent="0.25">
      <c r="B52" s="135" t="s">
        <v>6</v>
      </c>
      <c r="C52" s="272" t="s">
        <v>316</v>
      </c>
      <c r="D52" s="272"/>
    </row>
    <row r="53" spans="2:4" s="126" customFormat="1" x14ac:dyDescent="0.25">
      <c r="B53" s="135" t="s">
        <v>7</v>
      </c>
      <c r="C53" s="272" t="s">
        <v>317</v>
      </c>
      <c r="D53" s="272"/>
    </row>
    <row r="54" spans="2:4" s="126" customFormat="1" x14ac:dyDescent="0.25">
      <c r="B54" s="135" t="s">
        <v>52</v>
      </c>
      <c r="C54" s="272" t="s">
        <v>318</v>
      </c>
      <c r="D54" s="272"/>
    </row>
    <row r="55" spans="2:4" s="126" customFormat="1" x14ac:dyDescent="0.25">
      <c r="B55" s="135" t="s">
        <v>8</v>
      </c>
      <c r="C55" s="272" t="s">
        <v>319</v>
      </c>
      <c r="D55" s="272"/>
    </row>
    <row r="56" spans="2:4" s="126" customFormat="1" x14ac:dyDescent="0.25">
      <c r="B56" s="126" t="s">
        <v>9</v>
      </c>
      <c r="C56" s="272" t="s">
        <v>320</v>
      </c>
      <c r="D56" s="272"/>
    </row>
    <row r="57" spans="2:4" s="126" customFormat="1" x14ac:dyDescent="0.25"/>
    <row r="58" spans="2:4" s="126" customFormat="1" x14ac:dyDescent="0.25">
      <c r="B58" s="199" t="s">
        <v>193</v>
      </c>
      <c r="C58" s="137" t="s">
        <v>141</v>
      </c>
      <c r="D58" s="202"/>
    </row>
    <row r="59" spans="2:4" s="126" customFormat="1" x14ac:dyDescent="0.25">
      <c r="B59" s="199" t="s">
        <v>202</v>
      </c>
      <c r="C59" s="137"/>
      <c r="D59" s="202"/>
    </row>
    <row r="60" spans="2:4" s="126" customFormat="1" ht="53.25" customHeight="1" x14ac:dyDescent="0.25">
      <c r="B60" s="201" t="s">
        <v>36</v>
      </c>
      <c r="C60" s="272" t="s">
        <v>322</v>
      </c>
      <c r="D60" s="272"/>
    </row>
    <row r="61" spans="2:4" s="126" customFormat="1" ht="64.5" customHeight="1" x14ac:dyDescent="0.25">
      <c r="B61" s="201" t="s">
        <v>37</v>
      </c>
      <c r="C61" s="272" t="s">
        <v>323</v>
      </c>
      <c r="D61" s="272"/>
    </row>
    <row r="62" spans="2:4" s="126" customFormat="1" ht="101.25" customHeight="1" x14ac:dyDescent="0.25">
      <c r="B62" s="201" t="s">
        <v>235</v>
      </c>
      <c r="C62" s="272" t="s">
        <v>324</v>
      </c>
      <c r="D62" s="272"/>
    </row>
    <row r="63" spans="2:4" s="126" customFormat="1" ht="49.5" customHeight="1" x14ac:dyDescent="0.25">
      <c r="B63" s="201" t="s">
        <v>38</v>
      </c>
      <c r="C63" s="272" t="s">
        <v>325</v>
      </c>
      <c r="D63" s="272"/>
    </row>
    <row r="64" spans="2:4" s="126" customFormat="1" ht="15" customHeight="1" x14ac:dyDescent="0.25">
      <c r="B64" s="201" t="s">
        <v>39</v>
      </c>
      <c r="C64" s="272" t="s">
        <v>217</v>
      </c>
      <c r="D64" s="272"/>
    </row>
    <row r="65" spans="1:4" s="126" customFormat="1" x14ac:dyDescent="0.25">
      <c r="B65" s="201" t="s">
        <v>40</v>
      </c>
      <c r="C65" s="272" t="s">
        <v>218</v>
      </c>
      <c r="D65" s="272"/>
    </row>
    <row r="66" spans="1:4" s="126" customFormat="1" x14ac:dyDescent="0.25">
      <c r="B66" s="201" t="s">
        <v>9</v>
      </c>
      <c r="C66" s="272" t="s">
        <v>214</v>
      </c>
      <c r="D66" s="272"/>
    </row>
    <row r="67" spans="1:4" s="126" customFormat="1" x14ac:dyDescent="0.25"/>
    <row r="68" spans="1:4" s="126" customFormat="1" x14ac:dyDescent="0.25">
      <c r="B68" s="199" t="s">
        <v>193</v>
      </c>
      <c r="C68" s="269" t="s">
        <v>141</v>
      </c>
      <c r="D68" s="269"/>
    </row>
    <row r="69" spans="1:4" s="126" customFormat="1" x14ac:dyDescent="0.25">
      <c r="B69" s="199" t="s">
        <v>203</v>
      </c>
      <c r="C69" s="269"/>
      <c r="D69" s="269"/>
    </row>
    <row r="70" spans="1:4" s="126" customFormat="1" x14ac:dyDescent="0.25">
      <c r="B70" s="135" t="s">
        <v>204</v>
      </c>
      <c r="C70" s="272" t="s">
        <v>241</v>
      </c>
      <c r="D70" s="272"/>
    </row>
    <row r="71" spans="1:4" s="126" customFormat="1" x14ac:dyDescent="0.25">
      <c r="B71" s="135"/>
      <c r="C71" s="133"/>
      <c r="D71" s="133"/>
    </row>
    <row r="72" spans="1:4" s="126" customFormat="1" x14ac:dyDescent="0.25">
      <c r="B72" s="138"/>
      <c r="C72" s="139"/>
      <c r="D72" s="139"/>
    </row>
    <row r="73" spans="1:4" s="126" customFormat="1" x14ac:dyDescent="0.25">
      <c r="B73" s="138"/>
      <c r="C73" s="139"/>
      <c r="D73" s="140" t="s">
        <v>162</v>
      </c>
    </row>
    <row r="74" spans="1:4" s="126" customFormat="1" x14ac:dyDescent="0.25">
      <c r="B74" s="135"/>
      <c r="C74" s="139"/>
      <c r="D74" s="139"/>
    </row>
    <row r="75" spans="1:4" x14ac:dyDescent="0.25">
      <c r="A75" s="43"/>
      <c r="B75" s="6"/>
      <c r="C75" s="6"/>
      <c r="D75" s="6"/>
    </row>
    <row r="76" spans="1:4" x14ac:dyDescent="0.25">
      <c r="A76" s="43"/>
      <c r="B76" s="43"/>
      <c r="C76" s="43"/>
      <c r="D76" s="43"/>
    </row>
  </sheetData>
  <mergeCells count="51">
    <mergeCell ref="C66:D66"/>
    <mergeCell ref="C68:D69"/>
    <mergeCell ref="C70:D70"/>
    <mergeCell ref="C61:D61"/>
    <mergeCell ref="C62:D62"/>
    <mergeCell ref="C63:D63"/>
    <mergeCell ref="C64:D64"/>
    <mergeCell ref="C65:D65"/>
    <mergeCell ref="C60:D60"/>
    <mergeCell ref="C43:D43"/>
    <mergeCell ref="C45:D46"/>
    <mergeCell ref="C48:D48"/>
    <mergeCell ref="C49:D49"/>
    <mergeCell ref="C50:D50"/>
    <mergeCell ref="C51:D51"/>
    <mergeCell ref="C52:D52"/>
    <mergeCell ref="C53:D53"/>
    <mergeCell ref="C54:D54"/>
    <mergeCell ref="C55:D55"/>
    <mergeCell ref="C56:D56"/>
    <mergeCell ref="C47:D47"/>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12:D12"/>
    <mergeCell ref="C6:D7"/>
    <mergeCell ref="C8:D8"/>
    <mergeCell ref="C9:D9"/>
    <mergeCell ref="C10:D10"/>
    <mergeCell ref="C11:D11"/>
    <mergeCell ref="C18:D18"/>
    <mergeCell ref="C19:D19"/>
    <mergeCell ref="C20:D20"/>
    <mergeCell ref="C13:D13"/>
    <mergeCell ref="C14:D14"/>
    <mergeCell ref="C15:D15"/>
    <mergeCell ref="C16:D16"/>
    <mergeCell ref="C17:D17"/>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view="pageLayout" zoomScaleNormal="85" workbookViewId="0">
      <selection activeCell="D16" sqref="D16"/>
    </sheetView>
  </sheetViews>
  <sheetFormatPr defaultColWidth="15.85546875" defaultRowHeight="15.75" x14ac:dyDescent="0.25"/>
  <cols>
    <col min="1" max="1" width="3.42578125" style="3" customWidth="1"/>
    <col min="2" max="2" width="33.7109375" style="116" bestFit="1" customWidth="1"/>
    <col min="3" max="3" width="1.5703125" style="117" customWidth="1"/>
    <col min="4" max="4" width="71" style="116" customWidth="1"/>
    <col min="5" max="6" width="23.5703125" style="116" customWidth="1"/>
    <col min="7" max="7" width="1.85546875" style="116" customWidth="1"/>
    <col min="8" max="8" width="15.85546875" style="116"/>
    <col min="9" max="9" width="6.140625" style="116" customWidth="1"/>
    <col min="10" max="16384" width="15.85546875" style="116"/>
  </cols>
  <sheetData>
    <row r="1" spans="2:6" s="3" customFormat="1" ht="12" customHeight="1" x14ac:dyDescent="0.25">
      <c r="C1" s="113"/>
    </row>
    <row r="2" spans="2:6" s="3" customFormat="1" ht="12" customHeight="1" x14ac:dyDescent="0.25">
      <c r="C2" s="113"/>
    </row>
    <row r="3" spans="2:6" s="3" customFormat="1" ht="12" customHeight="1" x14ac:dyDescent="0.25">
      <c r="C3" s="113"/>
    </row>
    <row r="4" spans="2:6" s="3" customFormat="1" ht="15.75" customHeight="1" x14ac:dyDescent="0.25">
      <c r="C4" s="113"/>
    </row>
    <row r="5" spans="2:6" s="3" customFormat="1" ht="24" customHeight="1" x14ac:dyDescent="0.4">
      <c r="B5" s="239" t="s">
        <v>444</v>
      </c>
      <c r="C5" s="239"/>
      <c r="D5" s="239"/>
    </row>
    <row r="6" spans="2:6" s="3" customFormat="1" ht="6" customHeight="1" x14ac:dyDescent="0.25">
      <c r="C6" s="113"/>
    </row>
    <row r="7" spans="2:6" s="3" customFormat="1" ht="15.75" customHeight="1" x14ac:dyDescent="0.25">
      <c r="B7" s="114" t="s">
        <v>174</v>
      </c>
      <c r="C7" s="115"/>
      <c r="D7" s="237">
        <v>42460</v>
      </c>
    </row>
    <row r="8" spans="2:6" ht="11.25" customHeight="1" x14ac:dyDescent="0.25"/>
    <row r="10" spans="2:6" x14ac:dyDescent="0.25">
      <c r="B10" s="141" t="s">
        <v>373</v>
      </c>
      <c r="C10" s="118"/>
      <c r="D10" s="119"/>
      <c r="E10" s="119"/>
      <c r="F10" s="119"/>
    </row>
    <row r="11" spans="2:6" x14ac:dyDescent="0.25">
      <c r="B11" s="121" t="s">
        <v>176</v>
      </c>
      <c r="C11" s="121"/>
      <c r="D11" s="121"/>
      <c r="E11" s="119"/>
      <c r="F11" s="119"/>
    </row>
    <row r="12" spans="2:6" x14ac:dyDescent="0.25">
      <c r="B12" s="120" t="s">
        <v>175</v>
      </c>
      <c r="C12" s="118"/>
      <c r="D12" s="123" t="s">
        <v>176</v>
      </c>
      <c r="E12" s="119"/>
      <c r="F12" s="119"/>
    </row>
    <row r="13" spans="2:6" x14ac:dyDescent="0.25">
      <c r="B13" s="120"/>
      <c r="C13" s="118"/>
      <c r="D13" s="119"/>
      <c r="E13" s="119"/>
      <c r="F13" s="119"/>
    </row>
    <row r="14" spans="2:6" x14ac:dyDescent="0.25">
      <c r="B14" s="121" t="s">
        <v>178</v>
      </c>
      <c r="C14" s="121"/>
      <c r="D14" s="119"/>
      <c r="E14" s="119"/>
      <c r="F14" s="119"/>
    </row>
    <row r="15" spans="2:6" x14ac:dyDescent="0.25">
      <c r="B15" s="120" t="s">
        <v>177</v>
      </c>
      <c r="C15" s="118"/>
      <c r="D15" s="123" t="s">
        <v>181</v>
      </c>
      <c r="E15" s="119"/>
      <c r="F15" s="119"/>
    </row>
    <row r="16" spans="2:6" x14ac:dyDescent="0.25">
      <c r="B16" s="120" t="s">
        <v>179</v>
      </c>
      <c r="C16" s="118"/>
      <c r="D16" s="123" t="s">
        <v>180</v>
      </c>
      <c r="E16" s="119"/>
      <c r="F16" s="119"/>
    </row>
    <row r="17" spans="2:6" x14ac:dyDescent="0.25">
      <c r="B17" s="120" t="s">
        <v>370</v>
      </c>
      <c r="C17" s="118"/>
      <c r="D17" s="123" t="s">
        <v>371</v>
      </c>
      <c r="E17" s="119"/>
      <c r="F17" s="119"/>
    </row>
    <row r="18" spans="2:6" x14ac:dyDescent="0.25">
      <c r="B18" s="120" t="s">
        <v>369</v>
      </c>
      <c r="C18" s="118"/>
      <c r="D18" s="123" t="s">
        <v>372</v>
      </c>
      <c r="E18" s="119"/>
      <c r="F18" s="119"/>
    </row>
    <row r="19" spans="2:6" x14ac:dyDescent="0.25">
      <c r="B19" s="120" t="s">
        <v>182</v>
      </c>
      <c r="C19" s="118"/>
      <c r="D19" s="123" t="s">
        <v>184</v>
      </c>
      <c r="E19" s="119"/>
      <c r="F19" s="119"/>
    </row>
    <row r="20" spans="2:6" x14ac:dyDescent="0.25">
      <c r="B20" s="120" t="s">
        <v>183</v>
      </c>
      <c r="C20" s="118"/>
      <c r="D20" s="123" t="s">
        <v>185</v>
      </c>
      <c r="E20" s="119"/>
      <c r="F20" s="119"/>
    </row>
    <row r="21" spans="2:6" x14ac:dyDescent="0.25">
      <c r="B21" s="120"/>
      <c r="C21" s="118"/>
      <c r="D21" s="119"/>
      <c r="E21" s="119"/>
      <c r="F21" s="119"/>
    </row>
    <row r="22" spans="2:6" x14ac:dyDescent="0.25">
      <c r="B22" s="120" t="s">
        <v>331</v>
      </c>
      <c r="C22" s="118"/>
      <c r="D22" s="123" t="s">
        <v>0</v>
      </c>
      <c r="E22" s="119"/>
      <c r="F22" s="119"/>
    </row>
    <row r="23" spans="2:6" x14ac:dyDescent="0.25">
      <c r="B23" s="120" t="s">
        <v>332</v>
      </c>
      <c r="C23" s="118"/>
      <c r="D23" s="123" t="s">
        <v>113</v>
      </c>
      <c r="E23" s="119"/>
      <c r="F23" s="119"/>
    </row>
    <row r="24" spans="2:6" x14ac:dyDescent="0.25">
      <c r="B24" s="120" t="s">
        <v>333</v>
      </c>
      <c r="C24" s="118"/>
      <c r="D24" s="123" t="s">
        <v>114</v>
      </c>
      <c r="E24" s="119"/>
      <c r="F24" s="119"/>
    </row>
    <row r="25" spans="2:6" x14ac:dyDescent="0.25">
      <c r="B25" s="120" t="s">
        <v>334</v>
      </c>
      <c r="C25" s="118"/>
      <c r="D25" s="123" t="s">
        <v>115</v>
      </c>
      <c r="E25" s="119"/>
      <c r="F25" s="119"/>
    </row>
    <row r="26" spans="2:6" x14ac:dyDescent="0.25">
      <c r="B26" s="120" t="s">
        <v>335</v>
      </c>
      <c r="C26" s="118"/>
      <c r="D26" s="123" t="s">
        <v>186</v>
      </c>
      <c r="E26" s="119"/>
      <c r="F26" s="119"/>
    </row>
    <row r="27" spans="2:6" x14ac:dyDescent="0.25">
      <c r="B27" s="120" t="s">
        <v>336</v>
      </c>
      <c r="C27" s="118"/>
      <c r="D27" s="123" t="s">
        <v>172</v>
      </c>
      <c r="E27" s="119"/>
      <c r="F27" s="119"/>
    </row>
    <row r="28" spans="2:6" x14ac:dyDescent="0.25">
      <c r="B28" s="120" t="s">
        <v>337</v>
      </c>
      <c r="C28" s="118"/>
      <c r="D28" s="123" t="s">
        <v>187</v>
      </c>
      <c r="E28" s="119"/>
      <c r="F28" s="119"/>
    </row>
    <row r="29" spans="2:6" x14ac:dyDescent="0.25">
      <c r="B29" s="120" t="s">
        <v>338</v>
      </c>
      <c r="C29" s="118"/>
      <c r="D29" s="123" t="s">
        <v>116</v>
      </c>
      <c r="E29" s="119"/>
      <c r="F29" s="119"/>
    </row>
    <row r="30" spans="2:6" x14ac:dyDescent="0.25">
      <c r="B30" s="120" t="s">
        <v>339</v>
      </c>
      <c r="C30" s="118"/>
      <c r="D30" s="123" t="s">
        <v>117</v>
      </c>
      <c r="E30" s="119"/>
      <c r="F30" s="119"/>
    </row>
    <row r="31" spans="2:6" x14ac:dyDescent="0.25">
      <c r="B31" s="120" t="s">
        <v>340</v>
      </c>
      <c r="C31" s="118"/>
      <c r="D31" s="123" t="s">
        <v>118</v>
      </c>
      <c r="E31" s="119"/>
      <c r="F31" s="119"/>
    </row>
    <row r="32" spans="2:6" x14ac:dyDescent="0.25">
      <c r="B32" s="120" t="s">
        <v>341</v>
      </c>
      <c r="C32" s="118"/>
      <c r="D32" s="123" t="s">
        <v>119</v>
      </c>
      <c r="E32" s="119"/>
      <c r="F32" s="119"/>
    </row>
    <row r="33" spans="2:6" x14ac:dyDescent="0.25">
      <c r="B33" s="120" t="s">
        <v>342</v>
      </c>
      <c r="C33" s="118"/>
      <c r="D33" s="123" t="s">
        <v>188</v>
      </c>
      <c r="E33" s="119"/>
      <c r="F33" s="119"/>
    </row>
    <row r="34" spans="2:6" x14ac:dyDescent="0.25">
      <c r="B34" s="120" t="s">
        <v>343</v>
      </c>
      <c r="C34" s="118"/>
      <c r="D34" s="123" t="s">
        <v>121</v>
      </c>
      <c r="E34" s="119"/>
      <c r="F34" s="119"/>
    </row>
    <row r="35" spans="2:6" x14ac:dyDescent="0.25">
      <c r="B35" s="120" t="s">
        <v>344</v>
      </c>
      <c r="C35" s="118"/>
      <c r="D35" s="123" t="s">
        <v>189</v>
      </c>
      <c r="E35" s="119"/>
      <c r="F35" s="119"/>
    </row>
    <row r="36" spans="2:6" x14ac:dyDescent="0.25">
      <c r="B36" s="120" t="s">
        <v>345</v>
      </c>
      <c r="C36" s="118"/>
      <c r="D36" s="123" t="s">
        <v>190</v>
      </c>
      <c r="E36" s="119"/>
      <c r="F36" s="119"/>
    </row>
    <row r="37" spans="2:6" x14ac:dyDescent="0.25">
      <c r="B37" s="120" t="s">
        <v>346</v>
      </c>
      <c r="C37" s="118"/>
      <c r="D37" s="123" t="s">
        <v>173</v>
      </c>
      <c r="E37" s="119"/>
      <c r="F37" s="119"/>
    </row>
    <row r="38" spans="2:6" x14ac:dyDescent="0.25">
      <c r="B38" s="120" t="s">
        <v>347</v>
      </c>
      <c r="C38" s="118"/>
      <c r="D38" s="123" t="s">
        <v>170</v>
      </c>
      <c r="E38" s="119"/>
      <c r="F38" s="119"/>
    </row>
    <row r="39" spans="2:6" x14ac:dyDescent="0.25">
      <c r="B39" s="120" t="s">
        <v>348</v>
      </c>
      <c r="C39" s="118"/>
      <c r="D39" s="123" t="s">
        <v>171</v>
      </c>
      <c r="E39" s="119"/>
      <c r="F39" s="119"/>
    </row>
    <row r="40" spans="2:6" x14ac:dyDescent="0.25">
      <c r="E40" s="117"/>
    </row>
    <row r="41" spans="2:6" x14ac:dyDescent="0.25">
      <c r="E41" s="117"/>
    </row>
    <row r="42" spans="2:6" x14ac:dyDescent="0.25">
      <c r="B42" s="141" t="s">
        <v>191</v>
      </c>
      <c r="C42" s="118"/>
      <c r="D42" s="119"/>
      <c r="E42" s="117"/>
    </row>
    <row r="43" spans="2:6" x14ac:dyDescent="0.25">
      <c r="B43" s="120" t="s">
        <v>206</v>
      </c>
      <c r="C43" s="118"/>
      <c r="D43" s="123" t="s">
        <v>140</v>
      </c>
      <c r="E43" s="117"/>
    </row>
    <row r="44" spans="2:6" x14ac:dyDescent="0.25">
      <c r="B44" s="120" t="s">
        <v>205</v>
      </c>
      <c r="C44" s="118"/>
      <c r="D44" s="123" t="s">
        <v>193</v>
      </c>
    </row>
    <row r="45" spans="2:6" x14ac:dyDescent="0.25">
      <c r="B45" s="119"/>
      <c r="C45" s="118"/>
      <c r="D45" s="119"/>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K21" sqref="K21"/>
    </sheetView>
  </sheetViews>
  <sheetFormatPr defaultColWidth="15.85546875" defaultRowHeight="15" x14ac:dyDescent="0.25"/>
  <cols>
    <col min="1" max="1" width="3.42578125" style="3" customWidth="1"/>
    <col min="2" max="2" width="68.42578125" style="3" bestFit="1"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247</v>
      </c>
      <c r="C4" s="240"/>
      <c r="D4" s="240"/>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279</v>
      </c>
      <c r="C9" s="60" t="s">
        <v>421</v>
      </c>
      <c r="D9" s="60" t="s">
        <v>422</v>
      </c>
      <c r="E9" s="60" t="s">
        <v>423</v>
      </c>
      <c r="F9" s="60" t="s">
        <v>424</v>
      </c>
    </row>
    <row r="10" spans="2:6" x14ac:dyDescent="0.25">
      <c r="B10" s="10" t="s">
        <v>54</v>
      </c>
      <c r="C10" s="75">
        <v>148.30000000000001</v>
      </c>
      <c r="D10" s="75">
        <v>148.4</v>
      </c>
      <c r="E10" s="75">
        <v>146.30000000000001</v>
      </c>
      <c r="F10" s="75">
        <v>144.19999999999999</v>
      </c>
    </row>
    <row r="11" spans="2:6" x14ac:dyDescent="0.25">
      <c r="B11" s="10" t="s">
        <v>280</v>
      </c>
      <c r="C11" s="75">
        <v>134.19999999999999</v>
      </c>
      <c r="D11" s="75">
        <v>133</v>
      </c>
      <c r="E11" s="75">
        <v>132.19999999999999</v>
      </c>
      <c r="F11" s="75">
        <v>132.6</v>
      </c>
    </row>
    <row r="12" spans="2:6" x14ac:dyDescent="0.25">
      <c r="B12" s="13" t="s">
        <v>55</v>
      </c>
      <c r="C12" s="76">
        <v>134.19999999999999</v>
      </c>
      <c r="D12" s="76">
        <v>133</v>
      </c>
      <c r="E12" s="76">
        <v>132.19999999999999</v>
      </c>
      <c r="F12" s="76">
        <v>132.6</v>
      </c>
    </row>
    <row r="13" spans="2:6" x14ac:dyDescent="0.25">
      <c r="B13" s="14" t="s">
        <v>56</v>
      </c>
      <c r="C13" s="77">
        <v>0.14799999999999999</v>
      </c>
      <c r="D13" s="77">
        <v>0.129</v>
      </c>
      <c r="E13" s="77">
        <v>0.127</v>
      </c>
      <c r="F13" s="77">
        <v>0.124</v>
      </c>
    </row>
    <row r="14" spans="2:6" x14ac:dyDescent="0.25">
      <c r="B14" s="10" t="s">
        <v>57</v>
      </c>
      <c r="C14" s="78">
        <v>0.14799999999999999</v>
      </c>
      <c r="D14" s="78">
        <v>0.129</v>
      </c>
      <c r="E14" s="78">
        <v>0.127</v>
      </c>
      <c r="F14" s="78">
        <v>0.124</v>
      </c>
    </row>
    <row r="15" spans="2:6" x14ac:dyDescent="0.25">
      <c r="B15" s="10" t="s">
        <v>123</v>
      </c>
      <c r="C15" s="75">
        <v>134.80000000000001</v>
      </c>
      <c r="D15" s="75">
        <v>134.30000000000001</v>
      </c>
      <c r="E15" s="75">
        <v>131.4</v>
      </c>
      <c r="F15" s="75">
        <v>126.9</v>
      </c>
    </row>
    <row r="16" spans="2:6" x14ac:dyDescent="0.25">
      <c r="B16" s="10" t="s">
        <v>58</v>
      </c>
      <c r="C16" s="75">
        <v>0</v>
      </c>
      <c r="D16" s="75">
        <v>0</v>
      </c>
      <c r="E16" s="75">
        <v>0</v>
      </c>
      <c r="F16" s="75">
        <v>0</v>
      </c>
    </row>
    <row r="17" spans="2:6" x14ac:dyDescent="0.25">
      <c r="B17" s="148" t="s">
        <v>281</v>
      </c>
      <c r="C17" s="75">
        <v>7</v>
      </c>
      <c r="D17" s="75">
        <v>4</v>
      </c>
      <c r="E17" s="75">
        <v>6</v>
      </c>
      <c r="F17" s="75">
        <v>6</v>
      </c>
    </row>
    <row r="18" spans="2:6" x14ac:dyDescent="0.25">
      <c r="B18" s="14" t="s">
        <v>124</v>
      </c>
      <c r="C18" s="275">
        <v>17.8</v>
      </c>
      <c r="D18" s="275">
        <v>18.100000000000001</v>
      </c>
      <c r="E18" s="275">
        <v>18.2</v>
      </c>
      <c r="F18" s="275">
        <v>16.8</v>
      </c>
    </row>
    <row r="19" spans="2:6" x14ac:dyDescent="0.25">
      <c r="B19" s="11" t="s">
        <v>125</v>
      </c>
      <c r="C19" s="276">
        <v>-3.9E-2</v>
      </c>
      <c r="D19" s="276">
        <f>-0.0391</f>
        <v>-3.9100000000000003E-2</v>
      </c>
      <c r="E19" s="276">
        <v>-6.0000000000000001E-3</v>
      </c>
      <c r="F19" s="276">
        <v>-0.01</v>
      </c>
    </row>
    <row r="20" spans="2:6" x14ac:dyDescent="0.25">
      <c r="B20" s="12" t="s">
        <v>126</v>
      </c>
      <c r="C20" s="277">
        <v>0.14299999999999999</v>
      </c>
      <c r="D20" s="277">
        <v>0.06</v>
      </c>
      <c r="E20" s="277">
        <v>3.4599999999999999E-2</v>
      </c>
      <c r="F20" s="277">
        <v>2.3699999999999999E-2</v>
      </c>
    </row>
    <row r="21" spans="2:6" s="6" customFormat="1" ht="9.75" customHeight="1" x14ac:dyDescent="0.25">
      <c r="B21" s="4"/>
      <c r="C21" s="5"/>
      <c r="D21" s="5"/>
      <c r="E21" s="5"/>
      <c r="F21" s="5"/>
    </row>
    <row r="22" spans="2:6" s="6" customFormat="1" ht="15.75" x14ac:dyDescent="0.25">
      <c r="B22" s="74"/>
      <c r="C22" s="5"/>
      <c r="D22" s="5"/>
      <c r="E22" s="5"/>
      <c r="F22" s="5"/>
    </row>
    <row r="23" spans="2:6" x14ac:dyDescent="0.25">
      <c r="B23" s="18" t="s">
        <v>59</v>
      </c>
      <c r="C23" s="2"/>
      <c r="D23" s="2"/>
      <c r="E23" s="2"/>
      <c r="F23" s="2"/>
    </row>
    <row r="24" spans="2:6" x14ac:dyDescent="0.25">
      <c r="B24" s="15" t="s">
        <v>127</v>
      </c>
      <c r="C24" s="84">
        <f>SUM(C28:C30)</f>
        <v>135.09808723213001</v>
      </c>
      <c r="D24" s="84">
        <f t="shared" ref="D24:F24" si="0">SUM(D28:D30)</f>
        <v>134.02651621254998</v>
      </c>
      <c r="E24" s="84">
        <f t="shared" si="0"/>
        <v>133.12806664999999</v>
      </c>
      <c r="F24" s="84">
        <f t="shared" si="0"/>
        <v>133.24637392819</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103</v>
      </c>
      <c r="C28" s="19">
        <v>3.6578889449999999E-2</v>
      </c>
      <c r="D28" s="19">
        <v>3.7728144919999998E-2</v>
      </c>
      <c r="E28" s="19">
        <v>6.8084788950000003E-2</v>
      </c>
      <c r="F28" s="19">
        <v>7.1628483960000003E-2</v>
      </c>
    </row>
    <row r="29" spans="2:6" x14ac:dyDescent="0.25">
      <c r="B29" s="16" t="s">
        <v>104</v>
      </c>
      <c r="C29" s="19">
        <v>0.28245443584000002</v>
      </c>
      <c r="D29" s="19">
        <v>0.28244942901999998</v>
      </c>
      <c r="E29" s="19">
        <v>0.30294015989</v>
      </c>
      <c r="F29" s="19">
        <v>0.30208387178000001</v>
      </c>
    </row>
    <row r="30" spans="2:6" x14ac:dyDescent="0.25">
      <c r="B30" s="16" t="s">
        <v>105</v>
      </c>
      <c r="C30" s="19">
        <v>134.77905390684001</v>
      </c>
      <c r="D30" s="19">
        <v>133.70633863860999</v>
      </c>
      <c r="E30" s="19">
        <v>132.75704170116001</v>
      </c>
      <c r="F30" s="19">
        <v>132.87266157245</v>
      </c>
    </row>
    <row r="31" spans="2:6" x14ac:dyDescent="0.25">
      <c r="B31" s="13" t="s">
        <v>62</v>
      </c>
      <c r="C31" s="20"/>
      <c r="D31" s="20"/>
      <c r="E31" s="20"/>
      <c r="F31" s="20"/>
    </row>
    <row r="32" spans="2:6" x14ac:dyDescent="0.25">
      <c r="B32" s="16" t="s">
        <v>106</v>
      </c>
      <c r="C32" s="19">
        <v>118.18596591627001</v>
      </c>
      <c r="D32" s="19">
        <v>116.58562258971</v>
      </c>
      <c r="E32" s="19">
        <v>114.48774000685999</v>
      </c>
      <c r="F32" s="19">
        <v>114.20596772115999</v>
      </c>
    </row>
    <row r="33" spans="2:9" x14ac:dyDescent="0.25">
      <c r="B33" s="16" t="s">
        <v>107</v>
      </c>
      <c r="C33" s="19">
        <v>16.912121315859999</v>
      </c>
      <c r="D33" s="19">
        <v>17.440893622840001</v>
      </c>
      <c r="E33" s="19">
        <v>18.64032664314</v>
      </c>
      <c r="F33" s="19">
        <v>19.040406207029999</v>
      </c>
    </row>
    <row r="34" spans="2:9" x14ac:dyDescent="0.25">
      <c r="B34" s="16" t="s">
        <v>108</v>
      </c>
      <c r="C34" s="21">
        <v>0</v>
      </c>
      <c r="D34" s="21">
        <v>0</v>
      </c>
      <c r="E34" s="21">
        <v>0</v>
      </c>
      <c r="F34" s="21">
        <v>0</v>
      </c>
    </row>
    <row r="35" spans="2:9" x14ac:dyDescent="0.25">
      <c r="B35" s="16" t="s">
        <v>109</v>
      </c>
      <c r="C35" s="21">
        <v>0</v>
      </c>
      <c r="D35" s="21">
        <v>0</v>
      </c>
      <c r="E35" s="21">
        <v>0</v>
      </c>
      <c r="F35" s="21">
        <v>0</v>
      </c>
    </row>
    <row r="36" spans="2:9" x14ac:dyDescent="0.25">
      <c r="B36" s="13" t="s">
        <v>353</v>
      </c>
      <c r="C36" s="20"/>
      <c r="D36" s="20"/>
      <c r="E36" s="20"/>
      <c r="F36" s="20"/>
    </row>
    <row r="37" spans="2:9" ht="30" x14ac:dyDescent="0.25">
      <c r="B37" s="16" t="s">
        <v>128</v>
      </c>
      <c r="C37" s="19">
        <v>24.132481151419999</v>
      </c>
      <c r="D37" s="19">
        <v>23.779060724779999</v>
      </c>
      <c r="E37" s="19">
        <v>23.797624205870001</v>
      </c>
      <c r="F37" s="19">
        <v>23.654222681490001</v>
      </c>
    </row>
    <row r="38" spans="2:9" ht="30" x14ac:dyDescent="0.25">
      <c r="B38" s="16" t="s">
        <v>110</v>
      </c>
      <c r="C38" s="19">
        <v>110.35544425374</v>
      </c>
      <c r="D38" s="19">
        <v>109.64015458330999</v>
      </c>
      <c r="E38" s="19">
        <v>108.72069117133999</v>
      </c>
      <c r="F38" s="19">
        <v>108.97828843428</v>
      </c>
      <c r="I38" s="216"/>
    </row>
    <row r="39" spans="2:9" x14ac:dyDescent="0.25">
      <c r="B39" s="16" t="s">
        <v>111</v>
      </c>
      <c r="C39" s="19">
        <v>0.61016182696999999</v>
      </c>
      <c r="D39" s="19">
        <v>0.60730090445999996</v>
      </c>
      <c r="E39" s="19">
        <v>0.60975127278999997</v>
      </c>
      <c r="F39" s="19">
        <v>0.61386281240999996</v>
      </c>
    </row>
    <row r="40" spans="2:9" x14ac:dyDescent="0.25">
      <c r="B40" s="13" t="s">
        <v>354</v>
      </c>
      <c r="C40" s="149">
        <f>SUM(C37:C39)</f>
        <v>135.09808723213001</v>
      </c>
      <c r="D40" s="149">
        <f t="shared" ref="D40:F40" si="1">SUM(D37:D39)</f>
        <v>134.02651621255001</v>
      </c>
      <c r="E40" s="149">
        <f t="shared" si="1"/>
        <v>133.12806664999999</v>
      </c>
      <c r="F40" s="149">
        <f t="shared" si="1"/>
        <v>133.24637392817999</v>
      </c>
    </row>
    <row r="41" spans="2:9" x14ac:dyDescent="0.25">
      <c r="B41" s="10" t="s">
        <v>129</v>
      </c>
      <c r="C41" s="150">
        <v>2.07367810569</v>
      </c>
      <c r="D41" s="150">
        <v>1.99627607347</v>
      </c>
      <c r="E41" s="150">
        <v>2.3909810279500001</v>
      </c>
      <c r="F41" s="150">
        <v>2.6244783381699999</v>
      </c>
    </row>
    <row r="42" spans="2:9" ht="30" x14ac:dyDescent="0.25">
      <c r="B42" s="12" t="s">
        <v>282</v>
      </c>
      <c r="C42" s="278">
        <v>0.57899999999999996</v>
      </c>
      <c r="D42" s="278">
        <v>0.59</v>
      </c>
      <c r="E42" s="278">
        <v>0.56599999999999995</v>
      </c>
      <c r="F42" s="278">
        <v>0.57699999999999996</v>
      </c>
    </row>
    <row r="46" spans="2:9" x14ac:dyDescent="0.25">
      <c r="F46" s="122" t="s">
        <v>246</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zoomScale="85" zoomScaleNormal="85" workbookViewId="0">
      <selection activeCell="B25" sqref="B25:E25"/>
    </sheetView>
  </sheetViews>
  <sheetFormatPr defaultRowHeight="15" x14ac:dyDescent="0.25"/>
  <cols>
    <col min="1" max="1" width="3.28515625" style="3" customWidth="1"/>
    <col min="2" max="2" width="57.140625" style="3" customWidth="1"/>
    <col min="3" max="3" width="15.85546875" style="3" customWidth="1"/>
    <col min="4"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41" t="s">
        <v>418</v>
      </c>
      <c r="C4" s="242"/>
      <c r="D4" s="242"/>
      <c r="E4" s="242"/>
      <c r="F4" s="7"/>
      <c r="G4" s="7"/>
      <c r="H4" s="7"/>
      <c r="I4" s="7"/>
    </row>
    <row r="5" spans="2:10" ht="4.5" customHeight="1" x14ac:dyDescent="0.25">
      <c r="B5" s="245"/>
      <c r="C5" s="245"/>
      <c r="D5" s="245"/>
      <c r="E5" s="245"/>
      <c r="F5" s="245"/>
      <c r="G5" s="245"/>
      <c r="H5" s="245"/>
      <c r="I5" s="245"/>
    </row>
    <row r="6" spans="2:10" ht="5.25" customHeight="1" x14ac:dyDescent="0.25">
      <c r="B6" s="22"/>
      <c r="C6" s="22"/>
      <c r="D6" s="22"/>
      <c r="E6" s="22"/>
      <c r="F6" s="22"/>
      <c r="G6" s="22"/>
      <c r="H6" s="22"/>
      <c r="I6" s="22"/>
    </row>
    <row r="7" spans="2:10" x14ac:dyDescent="0.25">
      <c r="B7" s="27" t="s">
        <v>64</v>
      </c>
      <c r="C7" s="26"/>
      <c r="D7" s="26"/>
      <c r="E7" s="26"/>
      <c r="F7" s="26"/>
      <c r="G7" s="60" t="s">
        <v>421</v>
      </c>
      <c r="H7" s="60" t="s">
        <v>422</v>
      </c>
      <c r="I7" s="60" t="s">
        <v>423</v>
      </c>
      <c r="J7" s="60" t="s">
        <v>424</v>
      </c>
    </row>
    <row r="8" spans="2:10" x14ac:dyDescent="0.25">
      <c r="B8" s="24" t="s">
        <v>131</v>
      </c>
      <c r="C8" s="6"/>
      <c r="D8" s="6"/>
      <c r="E8" s="6"/>
      <c r="F8" s="6"/>
      <c r="G8" s="75">
        <v>16.056000000000001</v>
      </c>
      <c r="H8" s="75">
        <v>16.600000000000001</v>
      </c>
      <c r="I8" s="75">
        <v>16.600000000000001</v>
      </c>
      <c r="J8" s="75">
        <v>16.986000000000001</v>
      </c>
    </row>
    <row r="9" spans="2:10" x14ac:dyDescent="0.25">
      <c r="B9" s="24" t="s">
        <v>284</v>
      </c>
      <c r="C9" s="6"/>
      <c r="D9" s="6"/>
      <c r="E9" s="6"/>
      <c r="F9" s="6"/>
      <c r="G9" s="80">
        <v>0.08</v>
      </c>
      <c r="H9" s="80">
        <v>0.1</v>
      </c>
      <c r="I9" s="80">
        <v>0.2</v>
      </c>
      <c r="J9" s="80">
        <v>0.4</v>
      </c>
    </row>
    <row r="10" spans="2:10" x14ac:dyDescent="0.25">
      <c r="B10" s="24" t="s">
        <v>326</v>
      </c>
      <c r="C10" s="6"/>
      <c r="D10" s="6"/>
      <c r="E10" s="6"/>
      <c r="F10" s="6"/>
      <c r="G10" s="80">
        <v>1.44</v>
      </c>
      <c r="H10" s="80">
        <v>1.5</v>
      </c>
      <c r="I10" s="80">
        <v>1.43</v>
      </c>
      <c r="J10" s="80">
        <v>1.3</v>
      </c>
    </row>
    <row r="11" spans="2:10" x14ac:dyDescent="0.25">
      <c r="B11" s="24" t="s">
        <v>285</v>
      </c>
      <c r="C11" s="24" t="s">
        <v>417</v>
      </c>
      <c r="D11" s="24"/>
      <c r="E11" s="24"/>
      <c r="F11" s="24"/>
      <c r="G11" s="82">
        <v>0.10290000000000001</v>
      </c>
      <c r="H11" s="82">
        <v>0.10100000000000001</v>
      </c>
      <c r="I11" s="82">
        <v>9.5600000000000004E-2</v>
      </c>
      <c r="J11" s="82">
        <v>8.2000000000000003E-2</v>
      </c>
    </row>
    <row r="12" spans="2:10" x14ac:dyDescent="0.25">
      <c r="B12" s="28"/>
      <c r="C12" s="29" t="s">
        <v>416</v>
      </c>
      <c r="D12" s="29"/>
      <c r="E12" s="29"/>
      <c r="F12" s="29"/>
      <c r="G12" s="81">
        <v>0.08</v>
      </c>
      <c r="H12" s="81">
        <v>0.08</v>
      </c>
      <c r="I12" s="81">
        <v>0.08</v>
      </c>
      <c r="J12" s="81">
        <v>0.08</v>
      </c>
    </row>
    <row r="13" spans="2:10" x14ac:dyDescent="0.25">
      <c r="B13" s="24" t="s">
        <v>66</v>
      </c>
      <c r="C13" s="6"/>
      <c r="D13" s="6"/>
      <c r="E13" s="6"/>
      <c r="F13" s="6"/>
      <c r="G13" s="79">
        <v>14.4</v>
      </c>
      <c r="H13" s="79">
        <v>14.8</v>
      </c>
      <c r="I13" s="79">
        <v>15.3</v>
      </c>
      <c r="J13" s="79">
        <v>15.4</v>
      </c>
    </row>
    <row r="14" spans="2:10" x14ac:dyDescent="0.25">
      <c r="B14" s="6"/>
      <c r="C14" s="24" t="s">
        <v>67</v>
      </c>
      <c r="D14" s="24"/>
      <c r="E14" s="24"/>
      <c r="F14" s="24"/>
      <c r="G14" s="32">
        <v>0</v>
      </c>
      <c r="H14" s="32">
        <v>0</v>
      </c>
      <c r="I14" s="32">
        <v>0</v>
      </c>
      <c r="J14" s="32">
        <v>0</v>
      </c>
    </row>
    <row r="15" spans="2:10" x14ac:dyDescent="0.25">
      <c r="B15" s="24" t="s">
        <v>166</v>
      </c>
      <c r="C15" s="6"/>
      <c r="D15" s="6"/>
      <c r="E15" s="6"/>
      <c r="F15" s="6"/>
      <c r="G15" s="32">
        <v>0</v>
      </c>
      <c r="H15" s="32">
        <v>0</v>
      </c>
      <c r="I15" s="32">
        <v>0</v>
      </c>
      <c r="J15" s="32">
        <v>0</v>
      </c>
    </row>
    <row r="16" spans="2:10" x14ac:dyDescent="0.25">
      <c r="B16" s="24" t="s">
        <v>350</v>
      </c>
      <c r="C16" s="6"/>
      <c r="D16" s="6"/>
      <c r="E16" s="6"/>
      <c r="F16" s="6"/>
      <c r="G16" s="153">
        <v>0</v>
      </c>
      <c r="H16" s="153">
        <v>0</v>
      </c>
      <c r="I16" s="153">
        <v>0</v>
      </c>
      <c r="J16" s="153">
        <v>0</v>
      </c>
    </row>
    <row r="17" spans="1:10" x14ac:dyDescent="0.25">
      <c r="B17" s="24" t="s">
        <v>68</v>
      </c>
      <c r="C17" s="6"/>
      <c r="D17" s="6"/>
      <c r="E17" s="6"/>
      <c r="F17" s="6"/>
      <c r="G17" s="153">
        <v>0</v>
      </c>
      <c r="H17" s="153">
        <v>0</v>
      </c>
      <c r="I17" s="153">
        <v>0</v>
      </c>
      <c r="J17" s="153">
        <v>0</v>
      </c>
    </row>
    <row r="18" spans="1:10" x14ac:dyDescent="0.25">
      <c r="A18" s="155"/>
      <c r="B18" s="152" t="s">
        <v>133</v>
      </c>
      <c r="C18" s="103"/>
      <c r="D18" s="103"/>
      <c r="E18" s="103"/>
      <c r="F18" s="103"/>
      <c r="G18" s="153">
        <v>0</v>
      </c>
      <c r="H18" s="153">
        <v>0</v>
      </c>
      <c r="I18" s="154">
        <v>0.2</v>
      </c>
      <c r="J18" s="154">
        <v>0.23699999999999999</v>
      </c>
    </row>
    <row r="19" spans="1:10" x14ac:dyDescent="0.25">
      <c r="B19" s="152" t="s">
        <v>351</v>
      </c>
      <c r="C19" s="103"/>
      <c r="D19" s="103"/>
      <c r="E19" s="103"/>
      <c r="F19" s="103"/>
      <c r="G19" s="154">
        <v>1.3620000000000001</v>
      </c>
      <c r="H19" s="154">
        <v>1.2</v>
      </c>
      <c r="I19" s="154">
        <v>1.2</v>
      </c>
      <c r="J19" s="154">
        <v>0.72</v>
      </c>
    </row>
    <row r="20" spans="1:10" x14ac:dyDescent="0.25">
      <c r="A20" s="155"/>
      <c r="B20" s="152" t="s">
        <v>352</v>
      </c>
      <c r="C20" s="103"/>
      <c r="D20" s="103"/>
      <c r="E20" s="103"/>
      <c r="F20" s="103"/>
      <c r="G20" s="154">
        <v>1.5</v>
      </c>
      <c r="H20" s="154">
        <v>1.5</v>
      </c>
      <c r="I20" s="154">
        <v>1.4</v>
      </c>
      <c r="J20" s="154">
        <v>1.3</v>
      </c>
    </row>
    <row r="21" spans="1:10" x14ac:dyDescent="0.25">
      <c r="B21" s="191"/>
      <c r="C21" s="103"/>
      <c r="D21" s="103"/>
      <c r="E21" s="103"/>
      <c r="F21" s="103"/>
      <c r="G21" s="193"/>
      <c r="H21" s="193"/>
      <c r="I21" s="193"/>
      <c r="J21" s="193"/>
    </row>
    <row r="22" spans="1:10" x14ac:dyDescent="0.25">
      <c r="B22" s="192" t="s">
        <v>283</v>
      </c>
      <c r="C22" s="151"/>
      <c r="D22" s="104"/>
      <c r="E22" s="104"/>
      <c r="F22" s="104"/>
      <c r="G22" s="194" t="s">
        <v>289</v>
      </c>
      <c r="H22" s="194">
        <v>8.8999999999999996E-2</v>
      </c>
      <c r="I22" s="194">
        <v>8.1000000000000003E-2</v>
      </c>
      <c r="J22" s="194">
        <v>7.3999999999999996E-2</v>
      </c>
    </row>
    <row r="23" spans="1:10" x14ac:dyDescent="0.25">
      <c r="B23" s="185"/>
      <c r="C23" s="182"/>
      <c r="D23" s="103"/>
      <c r="E23" s="103"/>
      <c r="F23" s="103"/>
      <c r="G23" s="183"/>
      <c r="H23" s="184"/>
      <c r="I23" s="184"/>
      <c r="J23" s="184"/>
    </row>
    <row r="24" spans="1:10" ht="21" customHeight="1" x14ac:dyDescent="0.25"/>
    <row r="25" spans="1:10" ht="18" x14ac:dyDescent="0.25">
      <c r="B25" s="241" t="s">
        <v>419</v>
      </c>
      <c r="C25" s="242"/>
      <c r="D25" s="242"/>
      <c r="E25" s="242"/>
      <c r="F25" s="214"/>
      <c r="G25" s="7"/>
      <c r="H25" s="7"/>
      <c r="I25" s="7"/>
      <c r="J25" s="7"/>
    </row>
    <row r="26" spans="1:10" ht="5.25" customHeight="1" x14ac:dyDescent="0.25">
      <c r="B26" s="22"/>
      <c r="C26" s="22"/>
      <c r="D26" s="22"/>
      <c r="E26" s="22"/>
      <c r="F26" s="215"/>
      <c r="G26" s="147"/>
      <c r="H26" s="147"/>
      <c r="I26" s="22"/>
      <c r="J26" s="22"/>
    </row>
    <row r="27" spans="1:10" x14ac:dyDescent="0.25">
      <c r="B27" s="27" t="s">
        <v>64</v>
      </c>
      <c r="C27" s="26"/>
      <c r="D27" s="26"/>
      <c r="E27" s="26"/>
      <c r="F27" s="26"/>
      <c r="G27" s="60" t="s">
        <v>421</v>
      </c>
      <c r="H27" s="60" t="s">
        <v>422</v>
      </c>
      <c r="I27" s="60" t="s">
        <v>423</v>
      </c>
      <c r="J27" s="60" t="s">
        <v>424</v>
      </c>
    </row>
    <row r="28" spans="1:10" x14ac:dyDescent="0.25">
      <c r="B28" s="24" t="s">
        <v>66</v>
      </c>
      <c r="C28" s="6"/>
      <c r="D28" s="6"/>
      <c r="E28" s="6"/>
      <c r="F28" s="6"/>
      <c r="G28" s="83">
        <v>14.35584116819</v>
      </c>
      <c r="H28" s="83">
        <v>14.790957727349999</v>
      </c>
      <c r="I28" s="83">
        <v>15.311701127139999</v>
      </c>
      <c r="J28" s="83">
        <v>15.374327238599999</v>
      </c>
    </row>
    <row r="29" spans="1:10" x14ac:dyDescent="0.25">
      <c r="B29" s="24" t="s">
        <v>134</v>
      </c>
      <c r="C29" s="6"/>
      <c r="D29" s="6"/>
      <c r="E29" s="6"/>
      <c r="F29" s="6"/>
      <c r="G29" s="210"/>
      <c r="H29" s="83"/>
      <c r="I29" s="83"/>
      <c r="J29" s="83"/>
    </row>
    <row r="30" spans="1:10" x14ac:dyDescent="0.25">
      <c r="B30" s="24" t="s">
        <v>376</v>
      </c>
      <c r="C30" s="24" t="s">
        <v>70</v>
      </c>
      <c r="D30" s="24"/>
      <c r="E30" s="24"/>
      <c r="F30" s="24"/>
      <c r="G30" s="83">
        <v>0</v>
      </c>
      <c r="H30" s="83">
        <v>0</v>
      </c>
      <c r="I30" s="83">
        <v>4.4910953E-4</v>
      </c>
      <c r="J30" s="83">
        <v>0</v>
      </c>
    </row>
    <row r="31" spans="1:10" x14ac:dyDescent="0.25">
      <c r="B31" s="6"/>
      <c r="C31" s="24" t="s">
        <v>165</v>
      </c>
      <c r="D31" s="24"/>
      <c r="E31" s="24"/>
      <c r="F31" s="24"/>
      <c r="G31" s="83">
        <v>4.0141229139999998E-2</v>
      </c>
      <c r="H31" s="83">
        <v>4.058318189E-2</v>
      </c>
      <c r="I31" s="83">
        <v>1.529674E-3</v>
      </c>
      <c r="J31" s="83">
        <v>6.5312637999999997E-4</v>
      </c>
    </row>
    <row r="32" spans="1:10" x14ac:dyDescent="0.25">
      <c r="B32" s="6"/>
      <c r="C32" s="25" t="s">
        <v>164</v>
      </c>
      <c r="D32" s="25"/>
      <c r="E32" s="25"/>
      <c r="F32" s="25"/>
      <c r="G32" s="83">
        <v>0</v>
      </c>
      <c r="H32" s="175">
        <v>0</v>
      </c>
      <c r="I32" s="175">
        <v>0</v>
      </c>
      <c r="J32" s="175">
        <v>3.8114700000000003E-5</v>
      </c>
    </row>
    <row r="33" spans="2:10" x14ac:dyDescent="0.25">
      <c r="B33" s="6"/>
      <c r="C33" s="25" t="s">
        <v>273</v>
      </c>
      <c r="D33" s="25"/>
      <c r="E33" s="25"/>
      <c r="F33" s="25"/>
      <c r="G33" s="83">
        <v>10.28821636897</v>
      </c>
      <c r="H33" s="175">
        <v>10.46045172703</v>
      </c>
      <c r="I33" s="175">
        <v>8.6370734970000002E-2</v>
      </c>
      <c r="J33" s="175">
        <v>8.7589081360000001E-2</v>
      </c>
    </row>
    <row r="34" spans="2:10" x14ac:dyDescent="0.25">
      <c r="B34" s="6"/>
      <c r="C34" s="25" t="s">
        <v>274</v>
      </c>
      <c r="D34" s="25"/>
      <c r="E34" s="25"/>
      <c r="F34" s="25"/>
      <c r="G34" s="210">
        <v>3.0611461159999999E-2</v>
      </c>
      <c r="H34" s="175">
        <v>3.6938415019999997E-2</v>
      </c>
      <c r="I34" s="175">
        <v>10.641949887399999</v>
      </c>
      <c r="J34" s="175">
        <v>10.688685654209999</v>
      </c>
    </row>
    <row r="35" spans="2:10" x14ac:dyDescent="0.25">
      <c r="B35" s="6"/>
      <c r="C35" s="25" t="s">
        <v>275</v>
      </c>
      <c r="D35" s="25"/>
      <c r="E35" s="25"/>
      <c r="F35" s="25"/>
      <c r="G35" s="83">
        <v>4.0838418020000003E-2</v>
      </c>
      <c r="H35" s="175">
        <v>4.6011900949999997E-2</v>
      </c>
      <c r="I35" s="175">
        <v>9.4837708029999995E-2</v>
      </c>
      <c r="J35" s="175">
        <v>4.69509865E-2</v>
      </c>
    </row>
    <row r="36" spans="2:10" x14ac:dyDescent="0.25">
      <c r="B36" s="6"/>
      <c r="C36" s="25" t="s">
        <v>276</v>
      </c>
      <c r="D36" s="25"/>
      <c r="E36" s="25"/>
      <c r="F36" s="25"/>
      <c r="G36" s="83">
        <v>6.2279778500000001E-3</v>
      </c>
      <c r="H36" s="175">
        <v>4.9612123000000001E-3</v>
      </c>
      <c r="I36" s="175">
        <v>3.7016301999999999E-4</v>
      </c>
      <c r="J36" s="175">
        <v>4.8073803140000003E-2</v>
      </c>
    </row>
    <row r="37" spans="2:10" x14ac:dyDescent="0.25">
      <c r="B37" s="6"/>
      <c r="C37" s="24" t="s">
        <v>71</v>
      </c>
      <c r="D37" s="24"/>
      <c r="E37" s="24"/>
      <c r="F37" s="24"/>
      <c r="G37" s="83">
        <v>0.49386751406000001</v>
      </c>
      <c r="H37" s="31">
        <v>0.54663817433999995</v>
      </c>
      <c r="I37" s="31">
        <v>0.59131844192000005</v>
      </c>
      <c r="J37" s="31">
        <v>0.19034444263</v>
      </c>
    </row>
    <row r="38" spans="2:10" x14ac:dyDescent="0.25">
      <c r="B38" s="6"/>
      <c r="C38" s="24" t="s">
        <v>72</v>
      </c>
      <c r="D38" s="24"/>
      <c r="E38" s="24"/>
      <c r="F38" s="24"/>
      <c r="G38" s="83">
        <v>1.2361883278800001</v>
      </c>
      <c r="H38" s="31">
        <v>1.3341575073600001</v>
      </c>
      <c r="I38" s="31">
        <v>1.4506426573</v>
      </c>
      <c r="J38" s="31">
        <v>1.3074907360000001</v>
      </c>
    </row>
    <row r="39" spans="2:10" x14ac:dyDescent="0.25">
      <c r="B39" s="6"/>
      <c r="C39" s="24" t="s">
        <v>73</v>
      </c>
      <c r="D39" s="24"/>
      <c r="E39" s="24"/>
      <c r="F39" s="24"/>
      <c r="G39" s="83">
        <v>2.2197498711099999</v>
      </c>
      <c r="H39" s="31">
        <v>2.3212156084600002</v>
      </c>
      <c r="I39" s="31">
        <v>2.4442327509699999</v>
      </c>
      <c r="J39" s="31">
        <v>3.0045012936800002</v>
      </c>
    </row>
    <row r="40" spans="2:10" x14ac:dyDescent="0.25">
      <c r="B40" s="24" t="s">
        <v>74</v>
      </c>
      <c r="C40" s="24" t="s">
        <v>248</v>
      </c>
      <c r="D40" s="24"/>
      <c r="E40" s="24"/>
      <c r="F40" s="24"/>
      <c r="G40" s="176" t="s">
        <v>425</v>
      </c>
      <c r="H40" s="176" t="s">
        <v>425</v>
      </c>
      <c r="I40" s="176" t="s">
        <v>425</v>
      </c>
      <c r="J40" s="176" t="s">
        <v>425</v>
      </c>
    </row>
    <row r="41" spans="2:10" x14ac:dyDescent="0.25">
      <c r="B41" s="6"/>
      <c r="C41" s="156" t="s">
        <v>249</v>
      </c>
      <c r="D41" s="24"/>
      <c r="E41" s="24"/>
      <c r="F41" s="24"/>
      <c r="G41" s="176" t="s">
        <v>426</v>
      </c>
      <c r="H41" s="176" t="s">
        <v>426</v>
      </c>
      <c r="I41" s="176" t="s">
        <v>426</v>
      </c>
      <c r="J41" s="176" t="s">
        <v>426</v>
      </c>
    </row>
    <row r="42" spans="2:10" x14ac:dyDescent="0.25">
      <c r="B42" s="6"/>
      <c r="C42" s="24" t="s">
        <v>75</v>
      </c>
      <c r="D42" s="24"/>
      <c r="E42" s="24"/>
      <c r="F42" s="24"/>
      <c r="G42" s="177" t="s">
        <v>427</v>
      </c>
      <c r="H42" s="177" t="s">
        <v>433</v>
      </c>
      <c r="I42" s="177" t="s">
        <v>433</v>
      </c>
      <c r="J42" s="177" t="s">
        <v>433</v>
      </c>
    </row>
    <row r="43" spans="2:10" x14ac:dyDescent="0.25">
      <c r="B43" s="24" t="s">
        <v>76</v>
      </c>
      <c r="C43" s="24" t="s">
        <v>135</v>
      </c>
      <c r="D43" s="24"/>
      <c r="E43" s="24"/>
      <c r="F43" s="24"/>
      <c r="G43" s="178" t="s">
        <v>428</v>
      </c>
      <c r="H43" s="178" t="s">
        <v>434</v>
      </c>
      <c r="I43" s="178" t="s">
        <v>436</v>
      </c>
      <c r="J43" s="178" t="s">
        <v>438</v>
      </c>
    </row>
    <row r="44" spans="2:10" x14ac:dyDescent="0.25">
      <c r="B44" s="6"/>
      <c r="C44" s="24" t="s">
        <v>136</v>
      </c>
      <c r="D44" s="24"/>
      <c r="E44" s="24"/>
      <c r="F44" s="24"/>
      <c r="G44" s="178" t="s">
        <v>429</v>
      </c>
      <c r="H44" s="178" t="s">
        <v>435</v>
      </c>
      <c r="I44" s="178" t="s">
        <v>437</v>
      </c>
      <c r="J44" s="178" t="s">
        <v>439</v>
      </c>
    </row>
    <row r="45" spans="2:10" x14ac:dyDescent="0.25">
      <c r="B45" s="6"/>
      <c r="C45" s="24" t="s">
        <v>77</v>
      </c>
      <c r="D45" s="24"/>
      <c r="E45" s="24"/>
      <c r="F45" s="24"/>
      <c r="G45" s="177" t="s">
        <v>430</v>
      </c>
      <c r="H45" s="177" t="s">
        <v>430</v>
      </c>
      <c r="I45" s="177" t="s">
        <v>430</v>
      </c>
      <c r="J45" s="177" t="s">
        <v>430</v>
      </c>
    </row>
    <row r="46" spans="2:10" x14ac:dyDescent="0.25">
      <c r="B46" s="24" t="s">
        <v>78</v>
      </c>
      <c r="C46" s="24" t="s">
        <v>79</v>
      </c>
      <c r="D46" s="24"/>
      <c r="E46" s="24"/>
      <c r="F46" s="24"/>
      <c r="G46" s="176" t="s">
        <v>431</v>
      </c>
      <c r="H46" s="176" t="s">
        <v>440</v>
      </c>
      <c r="I46" s="176" t="s">
        <v>442</v>
      </c>
      <c r="J46" s="176" t="s">
        <v>442</v>
      </c>
    </row>
    <row r="47" spans="2:10" x14ac:dyDescent="0.25">
      <c r="B47" s="6"/>
      <c r="C47" s="24" t="s">
        <v>80</v>
      </c>
      <c r="D47" s="24"/>
      <c r="E47" s="24"/>
      <c r="F47" s="24"/>
      <c r="G47" s="176" t="s">
        <v>432</v>
      </c>
      <c r="H47" s="176" t="s">
        <v>441</v>
      </c>
      <c r="I47" s="176" t="s">
        <v>443</v>
      </c>
      <c r="J47" s="176" t="s">
        <v>443</v>
      </c>
    </row>
    <row r="48" spans="2:10" x14ac:dyDescent="0.25">
      <c r="B48" s="6"/>
      <c r="C48" s="24" t="s">
        <v>81</v>
      </c>
      <c r="D48" s="24"/>
      <c r="E48" s="24"/>
      <c r="F48" s="24"/>
      <c r="G48" s="32">
        <v>0</v>
      </c>
      <c r="H48" s="32">
        <v>0</v>
      </c>
      <c r="I48" s="32">
        <v>0</v>
      </c>
      <c r="J48" s="32">
        <v>0</v>
      </c>
    </row>
    <row r="49" spans="2:11" x14ac:dyDescent="0.25">
      <c r="B49" s="6"/>
      <c r="C49" s="24" t="s">
        <v>82</v>
      </c>
      <c r="D49" s="24"/>
      <c r="E49" s="24"/>
      <c r="F49" s="24"/>
      <c r="G49" s="32">
        <v>0</v>
      </c>
      <c r="H49" s="32">
        <v>0</v>
      </c>
      <c r="I49" s="32">
        <v>0</v>
      </c>
      <c r="J49" s="32">
        <v>0</v>
      </c>
    </row>
    <row r="50" spans="2:11" x14ac:dyDescent="0.25">
      <c r="B50" s="6"/>
      <c r="C50" s="24" t="s">
        <v>83</v>
      </c>
      <c r="D50" s="24"/>
      <c r="E50" s="24"/>
      <c r="F50" s="24"/>
      <c r="G50" s="32">
        <v>0</v>
      </c>
      <c r="H50" s="32">
        <v>0</v>
      </c>
      <c r="I50" s="32">
        <v>0</v>
      </c>
      <c r="J50" s="32">
        <v>0</v>
      </c>
    </row>
    <row r="51" spans="2:11" x14ac:dyDescent="0.25">
      <c r="B51" s="6"/>
      <c r="C51" s="24" t="s">
        <v>219</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84</v>
      </c>
      <c r="C53" s="6"/>
      <c r="D53" s="6"/>
      <c r="E53" s="6"/>
      <c r="F53" s="6"/>
      <c r="G53" s="85">
        <v>1</v>
      </c>
      <c r="H53" s="85">
        <v>1</v>
      </c>
      <c r="I53" s="85">
        <v>1</v>
      </c>
      <c r="J53" s="85">
        <v>1</v>
      </c>
    </row>
    <row r="54" spans="2:11" x14ac:dyDescent="0.25">
      <c r="B54" s="24" t="s">
        <v>85</v>
      </c>
      <c r="C54" s="6"/>
      <c r="D54" s="6"/>
      <c r="E54" s="6"/>
      <c r="F54" s="6"/>
      <c r="G54" s="85">
        <v>1</v>
      </c>
      <c r="H54" s="85">
        <v>1</v>
      </c>
      <c r="I54" s="85">
        <v>1</v>
      </c>
      <c r="J54" s="85">
        <v>1</v>
      </c>
    </row>
    <row r="55" spans="2:11" x14ac:dyDescent="0.25">
      <c r="B55" s="24" t="s">
        <v>86</v>
      </c>
      <c r="C55" s="6"/>
      <c r="D55" s="6"/>
      <c r="E55" s="6"/>
      <c r="F55" s="6"/>
      <c r="G55" s="85">
        <v>1</v>
      </c>
      <c r="H55" s="85">
        <v>1</v>
      </c>
      <c r="I55" s="85">
        <v>1</v>
      </c>
      <c r="J55" s="85">
        <v>1</v>
      </c>
    </row>
    <row r="56" spans="2:11" x14ac:dyDescent="0.25">
      <c r="B56" s="24" t="s">
        <v>87</v>
      </c>
      <c r="C56" s="24" t="s">
        <v>88</v>
      </c>
      <c r="D56" s="24"/>
      <c r="E56" s="24"/>
      <c r="F56" s="24"/>
      <c r="G56" s="35" t="s">
        <v>63</v>
      </c>
      <c r="H56" s="36" t="s">
        <v>63</v>
      </c>
      <c r="I56" s="36" t="s">
        <v>63</v>
      </c>
      <c r="J56" s="35" t="s">
        <v>63</v>
      </c>
    </row>
    <row r="57" spans="2:11" x14ac:dyDescent="0.25">
      <c r="B57" s="6"/>
      <c r="C57" s="24" t="s">
        <v>89</v>
      </c>
      <c r="D57" s="24"/>
      <c r="E57" s="24"/>
      <c r="F57" s="24"/>
      <c r="G57" s="35" t="s">
        <v>90</v>
      </c>
      <c r="H57" s="36" t="s">
        <v>90</v>
      </c>
      <c r="I57" s="36" t="s">
        <v>90</v>
      </c>
      <c r="J57" s="35" t="s">
        <v>90</v>
      </c>
    </row>
    <row r="58" spans="2:11" x14ac:dyDescent="0.25">
      <c r="B58" s="28"/>
      <c r="C58" s="29" t="s">
        <v>91</v>
      </c>
      <c r="D58" s="29"/>
      <c r="E58" s="29"/>
      <c r="F58" s="29"/>
      <c r="G58" s="179" t="s">
        <v>63</v>
      </c>
      <c r="H58" s="180" t="s">
        <v>63</v>
      </c>
      <c r="I58" s="180" t="s">
        <v>63</v>
      </c>
      <c r="J58" s="179" t="s">
        <v>63</v>
      </c>
    </row>
    <row r="59" spans="2:11" ht="18" customHeight="1" x14ac:dyDescent="0.25">
      <c r="B59" s="6"/>
      <c r="C59" s="24"/>
      <c r="D59" s="24"/>
      <c r="E59" s="24"/>
      <c r="F59" s="35"/>
      <c r="G59" s="36"/>
      <c r="H59" s="36"/>
      <c r="I59" s="35"/>
    </row>
    <row r="60" spans="2:11" ht="18" x14ac:dyDescent="0.25">
      <c r="B60" s="247" t="s">
        <v>377</v>
      </c>
      <c r="C60" s="247"/>
      <c r="D60" s="247"/>
      <c r="E60" s="24"/>
      <c r="F60" s="35"/>
      <c r="G60" s="36"/>
      <c r="H60" s="36"/>
      <c r="I60" s="35"/>
      <c r="J60" s="155"/>
    </row>
    <row r="61" spans="2:11" ht="18" x14ac:dyDescent="0.25">
      <c r="B61" s="38"/>
      <c r="C61" s="38"/>
      <c r="D61" s="38"/>
      <c r="E61" s="38"/>
      <c r="F61" s="38"/>
      <c r="G61" s="38"/>
      <c r="H61" s="38"/>
      <c r="I61" s="38"/>
      <c r="J61" s="38"/>
      <c r="K61" s="38"/>
    </row>
    <row r="62" spans="2:11" x14ac:dyDescent="0.25">
      <c r="B62" s="113" t="s">
        <v>378</v>
      </c>
      <c r="C62" s="44"/>
      <c r="D62" s="44"/>
      <c r="E62" s="44"/>
      <c r="F62" s="44"/>
      <c r="G62" s="44"/>
      <c r="H62" s="44"/>
      <c r="I62" s="44"/>
      <c r="J62" s="44"/>
      <c r="K62"/>
    </row>
    <row r="63" spans="2:11" x14ac:dyDescent="0.25">
      <c r="B63" s="225" t="s">
        <v>379</v>
      </c>
      <c r="C63" s="234" t="s">
        <v>90</v>
      </c>
      <c r="D63" s="234" t="s">
        <v>380</v>
      </c>
      <c r="E63" s="234" t="s">
        <v>381</v>
      </c>
      <c r="F63" s="234" t="s">
        <v>382</v>
      </c>
      <c r="G63" s="234" t="s">
        <v>383</v>
      </c>
      <c r="H63" s="234" t="s">
        <v>384</v>
      </c>
      <c r="I63" s="234" t="s">
        <v>385</v>
      </c>
      <c r="J63" s="234" t="s">
        <v>386</v>
      </c>
      <c r="K63" s="234" t="s">
        <v>387</v>
      </c>
    </row>
    <row r="64" spans="2:11" x14ac:dyDescent="0.25">
      <c r="B64" s="43" t="s">
        <v>388</v>
      </c>
      <c r="C64" s="43"/>
      <c r="D64" s="32"/>
      <c r="E64" s="32"/>
      <c r="F64" s="32"/>
      <c r="G64" s="32"/>
      <c r="H64" s="32"/>
      <c r="I64" s="32"/>
      <c r="J64" s="32"/>
      <c r="K64" s="32"/>
    </row>
    <row r="65" spans="2:11" x14ac:dyDescent="0.25">
      <c r="B65" s="43" t="s">
        <v>389</v>
      </c>
      <c r="C65" s="217">
        <v>0.80384356210431729</v>
      </c>
      <c r="D65" s="32">
        <v>0</v>
      </c>
      <c r="E65" s="32">
        <v>0</v>
      </c>
      <c r="F65" s="279">
        <v>0.11722155967601779</v>
      </c>
      <c r="G65" s="279">
        <v>0</v>
      </c>
      <c r="H65" s="279">
        <v>6.2082938450941205E-2</v>
      </c>
      <c r="I65" s="279">
        <v>2.971357436115068E-5</v>
      </c>
      <c r="J65" s="279">
        <v>0</v>
      </c>
      <c r="K65" s="279">
        <v>9.4064845493343542E-4</v>
      </c>
    </row>
    <row r="66" spans="2:11" x14ac:dyDescent="0.25">
      <c r="B66" s="43" t="s">
        <v>390</v>
      </c>
      <c r="C66" s="217">
        <v>0.35501131437848621</v>
      </c>
      <c r="D66" s="32">
        <v>0</v>
      </c>
      <c r="E66" s="32">
        <v>0</v>
      </c>
      <c r="F66" s="279">
        <v>0</v>
      </c>
      <c r="G66" s="279">
        <v>0</v>
      </c>
      <c r="H66" s="279">
        <v>0</v>
      </c>
      <c r="I66" s="279">
        <v>0</v>
      </c>
      <c r="J66" s="279">
        <v>0</v>
      </c>
      <c r="K66" s="279">
        <v>0</v>
      </c>
    </row>
    <row r="67" spans="2:11" x14ac:dyDescent="0.25">
      <c r="B67" s="48" t="s">
        <v>391</v>
      </c>
      <c r="C67" s="226">
        <v>0.10527265854000001</v>
      </c>
      <c r="D67" s="32">
        <v>0</v>
      </c>
      <c r="E67" s="32">
        <v>0</v>
      </c>
      <c r="F67" s="279">
        <v>0</v>
      </c>
      <c r="G67" s="279">
        <v>0</v>
      </c>
      <c r="H67" s="279">
        <v>0</v>
      </c>
      <c r="I67" s="279">
        <v>0</v>
      </c>
      <c r="J67" s="279">
        <v>0</v>
      </c>
      <c r="K67" s="279">
        <v>0</v>
      </c>
    </row>
    <row r="68" spans="2:11" x14ac:dyDescent="0.25">
      <c r="B68" s="48" t="s">
        <v>10</v>
      </c>
      <c r="C68" s="226">
        <v>1.2641275350228036</v>
      </c>
      <c r="D68" s="233">
        <v>0</v>
      </c>
      <c r="E68" s="233">
        <v>0</v>
      </c>
      <c r="F68" s="280">
        <v>0.11722155967601779</v>
      </c>
      <c r="G68" s="280">
        <v>0</v>
      </c>
      <c r="H68" s="280">
        <v>6.2082938450941205E-2</v>
      </c>
      <c r="I68" s="280">
        <v>2.971357436115068E-5</v>
      </c>
      <c r="J68" s="280">
        <v>0</v>
      </c>
      <c r="K68" s="280">
        <v>9.4064845493343542E-4</v>
      </c>
    </row>
    <row r="69" spans="2:11" x14ac:dyDescent="0.25">
      <c r="B69" s="44"/>
      <c r="C69" s="59"/>
      <c r="D69" s="44"/>
      <c r="E69" s="44"/>
      <c r="F69" s="44"/>
      <c r="G69" s="44"/>
      <c r="H69" s="44"/>
      <c r="I69" s="44"/>
      <c r="J69" s="44"/>
      <c r="K69" s="44"/>
    </row>
    <row r="70" spans="2:11" x14ac:dyDescent="0.25">
      <c r="B70" s="113" t="s">
        <v>392</v>
      </c>
      <c r="C70" s="44"/>
      <c r="D70" s="44"/>
      <c r="E70" s="44"/>
      <c r="F70" s="44"/>
      <c r="G70" s="44"/>
      <c r="H70" s="44"/>
      <c r="I70" s="44"/>
      <c r="J70" s="44"/>
      <c r="K70" s="44"/>
    </row>
    <row r="71" spans="2:11" x14ac:dyDescent="0.25">
      <c r="B71" s="225" t="s">
        <v>393</v>
      </c>
      <c r="C71" s="234" t="s">
        <v>90</v>
      </c>
      <c r="D71" s="234" t="s">
        <v>380</v>
      </c>
      <c r="E71" s="234" t="s">
        <v>381</v>
      </c>
      <c r="F71" s="234" t="s">
        <v>382</v>
      </c>
      <c r="G71" s="234" t="s">
        <v>383</v>
      </c>
      <c r="H71" s="234" t="s">
        <v>384</v>
      </c>
      <c r="I71" s="234" t="s">
        <v>385</v>
      </c>
      <c r="J71" s="234" t="s">
        <v>386</v>
      </c>
      <c r="K71" s="234" t="s">
        <v>387</v>
      </c>
    </row>
    <row r="72" spans="2:11" x14ac:dyDescent="0.25">
      <c r="B72" s="43" t="s">
        <v>394</v>
      </c>
      <c r="C72" s="281">
        <v>1.1824300725966682E-2</v>
      </c>
      <c r="D72" s="282">
        <v>0</v>
      </c>
      <c r="E72" s="282">
        <v>0</v>
      </c>
      <c r="F72" s="282">
        <v>0</v>
      </c>
      <c r="G72" s="282">
        <v>0</v>
      </c>
      <c r="H72" s="282">
        <v>0</v>
      </c>
      <c r="I72" s="282">
        <v>0</v>
      </c>
      <c r="J72" s="282">
        <v>0</v>
      </c>
      <c r="K72" s="282">
        <v>0</v>
      </c>
    </row>
    <row r="73" spans="2:11" x14ac:dyDescent="0.25">
      <c r="B73" s="43" t="s">
        <v>395</v>
      </c>
      <c r="C73" s="282">
        <v>0</v>
      </c>
      <c r="D73" s="282">
        <v>0</v>
      </c>
      <c r="E73" s="282">
        <v>0</v>
      </c>
      <c r="F73" s="282">
        <v>0</v>
      </c>
      <c r="G73" s="282">
        <v>0</v>
      </c>
      <c r="H73" s="282">
        <v>0</v>
      </c>
      <c r="I73" s="282">
        <v>0</v>
      </c>
      <c r="J73" s="282">
        <v>0</v>
      </c>
      <c r="K73" s="282">
        <v>0</v>
      </c>
    </row>
    <row r="74" spans="2:11" x14ac:dyDescent="0.25">
      <c r="B74" s="43" t="s">
        <v>396</v>
      </c>
      <c r="C74" s="283">
        <v>1.2523032342968368</v>
      </c>
      <c r="D74" s="281">
        <v>0</v>
      </c>
      <c r="E74" s="281">
        <v>0</v>
      </c>
      <c r="F74" s="281">
        <v>0.11722155967601779</v>
      </c>
      <c r="G74" s="284" t="s">
        <v>289</v>
      </c>
      <c r="H74" s="284" t="s">
        <v>289</v>
      </c>
      <c r="I74" s="284" t="s">
        <v>289</v>
      </c>
      <c r="J74" s="284" t="s">
        <v>289</v>
      </c>
      <c r="K74" s="284" t="s">
        <v>289</v>
      </c>
    </row>
    <row r="75" spans="2:11" x14ac:dyDescent="0.25">
      <c r="B75" s="227" t="s">
        <v>397</v>
      </c>
      <c r="C75" s="285" t="s">
        <v>289</v>
      </c>
      <c r="D75" s="286" t="s">
        <v>289</v>
      </c>
      <c r="E75" s="286" t="s">
        <v>289</v>
      </c>
      <c r="F75" s="286" t="s">
        <v>289</v>
      </c>
      <c r="G75" s="287"/>
      <c r="H75" s="287">
        <v>6.2082938450941205E-2</v>
      </c>
      <c r="I75" s="287">
        <v>2.9713574361182633E-5</v>
      </c>
      <c r="J75" s="282">
        <v>0</v>
      </c>
      <c r="K75" s="282">
        <v>9.4064845493343542E-4</v>
      </c>
    </row>
    <row r="76" spans="2:11" x14ac:dyDescent="0.25">
      <c r="B76" s="48" t="s">
        <v>10</v>
      </c>
      <c r="C76" s="288">
        <v>1.2641275350228034</v>
      </c>
      <c r="D76" s="287">
        <v>0</v>
      </c>
      <c r="E76" s="287">
        <v>0</v>
      </c>
      <c r="F76" s="287">
        <v>0.11722155967601779</v>
      </c>
      <c r="G76" s="287">
        <v>0</v>
      </c>
      <c r="H76" s="287">
        <v>6.2082938450941205E-2</v>
      </c>
      <c r="I76" s="287">
        <v>2.9713574361182633E-5</v>
      </c>
      <c r="J76" s="289">
        <v>0</v>
      </c>
      <c r="K76" s="289">
        <v>9.4064845493343542E-4</v>
      </c>
    </row>
    <row r="77" spans="2:11" x14ac:dyDescent="0.25">
      <c r="B77" s="43"/>
      <c r="C77" s="217"/>
      <c r="D77" s="43"/>
      <c r="E77" s="43"/>
      <c r="F77" s="43"/>
      <c r="G77" s="43"/>
      <c r="H77" s="43"/>
      <c r="I77" s="43"/>
      <c r="J77" s="43"/>
      <c r="K77" s="43"/>
    </row>
    <row r="78" spans="2:11" x14ac:dyDescent="0.25">
      <c r="B78" s="113" t="s">
        <v>398</v>
      </c>
      <c r="C78" s="44"/>
      <c r="D78" s="44"/>
      <c r="E78" s="44"/>
      <c r="F78" s="44"/>
      <c r="G78" s="44"/>
      <c r="H78" s="44"/>
      <c r="I78" s="44"/>
      <c r="J78" s="44"/>
      <c r="K78" s="44"/>
    </row>
    <row r="79" spans="2:11" x14ac:dyDescent="0.25">
      <c r="B79" s="225" t="s">
        <v>399</v>
      </c>
      <c r="C79" s="48" t="s">
        <v>389</v>
      </c>
      <c r="D79" s="48" t="s">
        <v>390</v>
      </c>
      <c r="E79" s="48" t="s">
        <v>391</v>
      </c>
      <c r="F79" s="48" t="s">
        <v>10</v>
      </c>
      <c r="H79" s="44"/>
      <c r="I79" s="44"/>
      <c r="J79" s="44"/>
      <c r="K79" s="44"/>
    </row>
    <row r="80" spans="2:11" x14ac:dyDescent="0.25">
      <c r="B80" s="43" t="s">
        <v>394</v>
      </c>
      <c r="C80" s="281">
        <v>1.1824300725966682E-2</v>
      </c>
      <c r="D80" s="282">
        <v>0</v>
      </c>
      <c r="E80" s="282">
        <v>0</v>
      </c>
      <c r="F80" s="282">
        <v>1.1824300725966682E-2</v>
      </c>
      <c r="H80" s="44"/>
      <c r="I80" s="44"/>
      <c r="J80" s="44"/>
      <c r="K80" s="44"/>
    </row>
    <row r="81" spans="2:12" x14ac:dyDescent="0.25">
      <c r="B81" s="43" t="s">
        <v>395</v>
      </c>
      <c r="C81" s="282">
        <v>0</v>
      </c>
      <c r="D81" s="282">
        <v>0</v>
      </c>
      <c r="E81" s="282">
        <v>0</v>
      </c>
      <c r="F81" s="282">
        <v>0</v>
      </c>
      <c r="H81" s="44"/>
      <c r="I81" s="44"/>
      <c r="J81" s="44"/>
      <c r="K81" s="44"/>
    </row>
    <row r="82" spans="2:12" x14ac:dyDescent="0.25">
      <c r="B82" s="43" t="s">
        <v>396</v>
      </c>
      <c r="C82" s="283">
        <v>0.90924082105436843</v>
      </c>
      <c r="D82" s="281">
        <v>0.35501131437848621</v>
      </c>
      <c r="E82" s="281">
        <v>0.10527265854000001</v>
      </c>
      <c r="F82" s="281">
        <v>1.3695247939728548</v>
      </c>
      <c r="H82" s="44"/>
      <c r="I82" s="44"/>
      <c r="J82" s="44"/>
      <c r="K82" s="44"/>
    </row>
    <row r="83" spans="2:12" x14ac:dyDescent="0.25">
      <c r="B83" s="227" t="s">
        <v>397</v>
      </c>
      <c r="C83" s="288">
        <v>6.3053300480235788E-2</v>
      </c>
      <c r="D83" s="287">
        <v>0</v>
      </c>
      <c r="E83" s="287">
        <v>0</v>
      </c>
      <c r="F83" s="287">
        <v>6.3053300480235788E-2</v>
      </c>
      <c r="H83" s="44"/>
      <c r="I83" s="44"/>
      <c r="J83" s="44"/>
      <c r="K83" s="44"/>
    </row>
    <row r="84" spans="2:12" x14ac:dyDescent="0.25">
      <c r="B84" s="48" t="s">
        <v>10</v>
      </c>
      <c r="C84" s="288">
        <v>0.98411842226057089</v>
      </c>
      <c r="D84" s="287">
        <v>0.35501131437848621</v>
      </c>
      <c r="E84" s="287">
        <v>0.10527265854000001</v>
      </c>
      <c r="F84" s="287">
        <v>1.4444023951790572</v>
      </c>
      <c r="G84" s="44"/>
      <c r="H84" s="44"/>
      <c r="I84" s="44"/>
      <c r="J84" s="44"/>
      <c r="K84" s="44"/>
    </row>
    <row r="85" spans="2:12" x14ac:dyDescent="0.25">
      <c r="B85" s="43"/>
      <c r="C85" s="217"/>
      <c r="D85" s="43"/>
      <c r="E85" s="43"/>
      <c r="F85" s="43"/>
      <c r="G85" s="44"/>
      <c r="H85" s="44"/>
      <c r="I85" s="44"/>
      <c r="J85" s="44"/>
      <c r="K85" s="44"/>
    </row>
    <row r="86" spans="2:12" x14ac:dyDescent="0.25">
      <c r="B86" s="113" t="s">
        <v>400</v>
      </c>
      <c r="C86" s="44"/>
      <c r="D86" s="44"/>
      <c r="E86" s="44"/>
      <c r="F86" s="44"/>
      <c r="G86" s="44"/>
      <c r="H86" s="44"/>
      <c r="I86" s="44"/>
      <c r="J86" s="44"/>
      <c r="K86" s="44"/>
      <c r="L86" s="37"/>
    </row>
    <row r="87" spans="2:12" x14ac:dyDescent="0.25">
      <c r="B87" s="248" t="s">
        <v>401</v>
      </c>
      <c r="C87" s="248"/>
      <c r="D87" s="248"/>
      <c r="E87" s="248"/>
      <c r="F87" s="228">
        <v>1.44</v>
      </c>
      <c r="G87" s="44"/>
      <c r="H87" s="44"/>
      <c r="I87" s="44"/>
      <c r="J87" s="44"/>
      <c r="K87" s="44"/>
    </row>
    <row r="88" spans="2:12" x14ac:dyDescent="0.25">
      <c r="B88" s="218"/>
      <c r="C88" s="218"/>
      <c r="D88" s="218"/>
      <c r="E88" s="218"/>
      <c r="F88" s="217"/>
      <c r="G88" s="44"/>
      <c r="H88" s="44"/>
      <c r="I88" s="44"/>
      <c r="J88" s="44"/>
      <c r="K88" s="44"/>
    </row>
    <row r="89" spans="2:12" x14ac:dyDescent="0.25">
      <c r="B89" s="164"/>
      <c r="C89" s="164"/>
      <c r="D89" s="164"/>
      <c r="E89" s="44"/>
      <c r="F89" s="44"/>
      <c r="G89" s="44"/>
      <c r="H89" s="44"/>
      <c r="I89" s="44"/>
      <c r="J89" s="44"/>
      <c r="K89" s="44"/>
    </row>
    <row r="90" spans="2:12" x14ac:dyDescent="0.25">
      <c r="B90" s="219" t="s">
        <v>402</v>
      </c>
      <c r="C90" s="230"/>
      <c r="D90" s="164"/>
      <c r="E90" s="44"/>
      <c r="F90" s="44"/>
      <c r="G90" s="44"/>
      <c r="H90" s="44"/>
      <c r="I90" s="44"/>
      <c r="J90" s="44"/>
      <c r="K90" s="44"/>
    </row>
    <row r="91" spans="2:12" x14ac:dyDescent="0.25">
      <c r="B91" s="229" t="s">
        <v>403</v>
      </c>
      <c r="C91" s="32">
        <v>0</v>
      </c>
      <c r="D91" s="164"/>
      <c r="E91" s="44"/>
      <c r="F91" s="44"/>
      <c r="G91" s="44"/>
      <c r="H91" s="44"/>
      <c r="I91" s="44"/>
      <c r="J91" s="44"/>
      <c r="K91" s="44"/>
    </row>
    <row r="92" spans="2:12" x14ac:dyDescent="0.25">
      <c r="B92" s="220" t="s">
        <v>404</v>
      </c>
      <c r="C92" s="32">
        <v>0</v>
      </c>
      <c r="D92" s="164"/>
      <c r="E92" s="44"/>
      <c r="F92" s="44"/>
      <c r="G92" s="44"/>
      <c r="H92" s="44"/>
      <c r="I92" s="44"/>
      <c r="J92" s="44"/>
      <c r="K92" s="44"/>
    </row>
    <row r="93" spans="2:12" x14ac:dyDescent="0.25">
      <c r="B93" s="227" t="s">
        <v>391</v>
      </c>
      <c r="C93" s="32">
        <v>0</v>
      </c>
      <c r="D93" s="164"/>
      <c r="E93" s="44"/>
      <c r="F93" s="44"/>
      <c r="G93" s="44"/>
      <c r="H93" s="44"/>
      <c r="I93" s="44"/>
      <c r="J93" s="44"/>
      <c r="K93" s="44"/>
    </row>
    <row r="94" spans="2:12" x14ac:dyDescent="0.25">
      <c r="B94" s="231" t="s">
        <v>10</v>
      </c>
      <c r="C94" s="233">
        <v>0</v>
      </c>
      <c r="D94" s="164"/>
      <c r="E94" s="44"/>
      <c r="F94" s="44"/>
      <c r="G94" s="44"/>
      <c r="H94" s="44"/>
      <c r="I94" s="44"/>
      <c r="J94" s="44"/>
      <c r="K94" s="44"/>
    </row>
    <row r="95" spans="2:12" x14ac:dyDescent="0.25">
      <c r="B95" s="164"/>
      <c r="C95" s="164"/>
      <c r="D95" s="164"/>
      <c r="E95" s="44"/>
      <c r="F95" s="44"/>
      <c r="G95" s="44"/>
      <c r="H95" s="44"/>
      <c r="I95" s="44"/>
      <c r="J95" s="44"/>
      <c r="K95" s="44"/>
    </row>
    <row r="96" spans="2:12" x14ac:dyDescent="0.25">
      <c r="B96" s="219" t="s">
        <v>405</v>
      </c>
      <c r="C96" s="230"/>
      <c r="D96" s="164"/>
      <c r="E96" s="44"/>
      <c r="F96" s="44"/>
      <c r="G96" s="44"/>
      <c r="H96" s="44"/>
      <c r="I96" s="44"/>
      <c r="J96" s="44"/>
      <c r="K96" s="44"/>
    </row>
    <row r="97" spans="2:11" x14ac:dyDescent="0.25">
      <c r="B97" s="229" t="s">
        <v>403</v>
      </c>
      <c r="C97" s="32">
        <v>0</v>
      </c>
      <c r="D97" s="164"/>
      <c r="E97" s="44"/>
      <c r="F97" s="44"/>
      <c r="G97" s="44"/>
      <c r="H97" s="44"/>
      <c r="I97" s="44"/>
      <c r="J97" s="44"/>
      <c r="K97" s="44"/>
    </row>
    <row r="98" spans="2:11" x14ac:dyDescent="0.25">
      <c r="B98" s="220" t="s">
        <v>404</v>
      </c>
      <c r="C98" s="32">
        <v>0</v>
      </c>
      <c r="D98" s="164"/>
      <c r="E98" s="44"/>
      <c r="F98" s="44"/>
      <c r="G98" s="44"/>
      <c r="H98" s="44"/>
      <c r="I98" s="44"/>
      <c r="J98" s="44"/>
      <c r="K98" s="44"/>
    </row>
    <row r="99" spans="2:11" x14ac:dyDescent="0.25">
      <c r="B99" s="227" t="s">
        <v>391</v>
      </c>
      <c r="C99" s="32">
        <v>0</v>
      </c>
      <c r="D99" s="164"/>
      <c r="E99" s="44"/>
      <c r="F99" s="44"/>
      <c r="G99" s="44"/>
      <c r="H99" s="44"/>
      <c r="I99" s="44"/>
      <c r="J99" s="44"/>
      <c r="K99" s="44"/>
    </row>
    <row r="100" spans="2:11" x14ac:dyDescent="0.25">
      <c r="B100" s="231" t="s">
        <v>10</v>
      </c>
      <c r="C100" s="233">
        <v>0</v>
      </c>
      <c r="D100" s="164"/>
      <c r="E100" s="44"/>
      <c r="F100" s="44"/>
      <c r="G100" s="44"/>
      <c r="H100" s="44"/>
      <c r="I100" s="44"/>
      <c r="J100" s="44"/>
      <c r="K100" s="44"/>
    </row>
    <row r="101" spans="2:11" x14ac:dyDescent="0.25">
      <c r="B101" s="220"/>
      <c r="C101" s="221"/>
      <c r="D101" s="164"/>
      <c r="E101" s="44"/>
      <c r="F101" s="44"/>
      <c r="G101" s="44"/>
      <c r="H101" s="44"/>
      <c r="I101" s="44"/>
      <c r="J101" s="44"/>
      <c r="K101" s="44"/>
    </row>
    <row r="102" spans="2:11" ht="18" x14ac:dyDescent="0.25">
      <c r="B102" s="244" t="s">
        <v>406</v>
      </c>
      <c r="C102" s="244"/>
      <c r="D102" s="244"/>
      <c r="E102" s="244"/>
      <c r="F102" s="244"/>
    </row>
    <row r="103" spans="2:11" ht="18" x14ac:dyDescent="0.25">
      <c r="B103" s="38"/>
      <c r="C103" s="222"/>
      <c r="D103" s="223"/>
      <c r="E103" s="223"/>
      <c r="F103" s="223"/>
    </row>
    <row r="104" spans="2:11" x14ac:dyDescent="0.25">
      <c r="B104" s="28" t="s">
        <v>407</v>
      </c>
      <c r="C104" s="232" t="s">
        <v>408</v>
      </c>
      <c r="D104" s="6"/>
      <c r="E104" s="6"/>
    </row>
    <row r="105" spans="2:11" x14ac:dyDescent="0.25">
      <c r="B105" s="220" t="s">
        <v>409</v>
      </c>
      <c r="C105" s="235">
        <v>1</v>
      </c>
      <c r="D105" s="224"/>
      <c r="E105" s="6"/>
    </row>
    <row r="106" spans="2:11" x14ac:dyDescent="0.25">
      <c r="B106" s="220" t="s">
        <v>410</v>
      </c>
      <c r="C106" s="153">
        <v>0</v>
      </c>
      <c r="D106" s="6"/>
      <c r="E106" s="6"/>
    </row>
    <row r="107" spans="2:11" x14ac:dyDescent="0.25">
      <c r="B107" s="220" t="s">
        <v>411</v>
      </c>
      <c r="C107" s="153">
        <v>0</v>
      </c>
      <c r="D107" s="6"/>
      <c r="E107" s="6"/>
    </row>
    <row r="108" spans="2:11" x14ac:dyDescent="0.25">
      <c r="B108" s="220" t="s">
        <v>412</v>
      </c>
      <c r="C108" s="153">
        <v>0</v>
      </c>
      <c r="D108" s="6"/>
      <c r="E108" s="6"/>
    </row>
    <row r="109" spans="2:11" x14ac:dyDescent="0.25">
      <c r="B109" s="220" t="s">
        <v>413</v>
      </c>
      <c r="C109" s="153">
        <v>0</v>
      </c>
      <c r="D109" s="6"/>
      <c r="E109" s="6"/>
    </row>
    <row r="110" spans="2:11" x14ac:dyDescent="0.25">
      <c r="B110" s="220" t="s">
        <v>414</v>
      </c>
      <c r="C110" s="153">
        <v>0</v>
      </c>
      <c r="D110" s="6"/>
      <c r="E110" s="6"/>
    </row>
    <row r="111" spans="2:11" x14ac:dyDescent="0.25">
      <c r="B111" s="227" t="s">
        <v>415</v>
      </c>
      <c r="C111" s="236">
        <v>0</v>
      </c>
      <c r="D111" s="6"/>
      <c r="E111" s="6"/>
    </row>
    <row r="112" spans="2:11" x14ac:dyDescent="0.25">
      <c r="B112" s="6"/>
      <c r="C112" s="24"/>
      <c r="D112" s="24"/>
      <c r="E112" s="24"/>
      <c r="F112" s="35"/>
      <c r="G112" s="36"/>
      <c r="H112" s="36"/>
      <c r="I112" s="35"/>
    </row>
    <row r="113" spans="2:9" x14ac:dyDescent="0.25">
      <c r="B113" s="185"/>
      <c r="C113" s="24"/>
      <c r="D113" s="24"/>
      <c r="E113" s="24"/>
      <c r="F113" s="35"/>
      <c r="G113" s="36"/>
      <c r="H113" s="36"/>
      <c r="I113" s="35"/>
    </row>
    <row r="114" spans="2:9" x14ac:dyDescent="0.25">
      <c r="B114" s="6"/>
      <c r="C114" s="6"/>
      <c r="D114" s="6"/>
      <c r="E114" s="6"/>
      <c r="F114" s="6"/>
      <c r="G114" s="6"/>
      <c r="H114" s="6"/>
      <c r="I114" s="6"/>
    </row>
    <row r="115" spans="2:9" ht="18" x14ac:dyDescent="0.25">
      <c r="B115" s="244" t="s">
        <v>102</v>
      </c>
      <c r="C115" s="244"/>
      <c r="D115" s="244"/>
      <c r="E115" s="244"/>
      <c r="F115" s="244"/>
      <c r="G115" s="6"/>
      <c r="H115" s="6"/>
      <c r="I115" s="6"/>
    </row>
    <row r="116" spans="2:9" ht="18" x14ac:dyDescent="0.25">
      <c r="B116" s="38"/>
      <c r="C116" s="246" t="s">
        <v>92</v>
      </c>
      <c r="D116" s="246"/>
      <c r="E116" s="246"/>
      <c r="F116" s="246"/>
      <c r="G116" s="6"/>
      <c r="H116" s="6"/>
      <c r="I116" s="6"/>
    </row>
    <row r="117" spans="2:9" x14ac:dyDescent="0.25">
      <c r="B117" s="25" t="s">
        <v>93</v>
      </c>
      <c r="C117" s="243"/>
      <c r="D117" s="243"/>
      <c r="E117" s="243"/>
      <c r="F117" s="243"/>
      <c r="G117" s="6"/>
      <c r="H117" s="6"/>
      <c r="I117" s="6"/>
    </row>
    <row r="118" spans="2:9" ht="9.75" customHeight="1" x14ac:dyDescent="0.25">
      <c r="B118" s="25"/>
      <c r="C118" s="34"/>
      <c r="D118" s="34"/>
      <c r="E118" s="34"/>
      <c r="F118" s="34"/>
      <c r="G118" s="6"/>
      <c r="H118" s="6"/>
      <c r="I118" s="6"/>
    </row>
    <row r="119" spans="2:9" x14ac:dyDescent="0.25">
      <c r="B119" s="30" t="s">
        <v>95</v>
      </c>
      <c r="C119" s="249" t="s">
        <v>94</v>
      </c>
      <c r="D119" s="249"/>
      <c r="E119" s="249"/>
      <c r="F119" s="249"/>
      <c r="G119" s="6"/>
      <c r="H119" s="6"/>
      <c r="I119" s="6"/>
    </row>
    <row r="120" spans="2:9" s="37" customFormat="1" x14ac:dyDescent="0.2">
      <c r="B120" s="186" t="s">
        <v>321</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44" t="s">
        <v>101</v>
      </c>
      <c r="C124" s="244"/>
      <c r="D124" s="244"/>
      <c r="E124" s="244"/>
      <c r="F124" s="244"/>
      <c r="G124" s="6"/>
      <c r="H124" s="6"/>
      <c r="I124" s="6"/>
    </row>
    <row r="125" spans="2:9" ht="18" x14ac:dyDescent="0.25">
      <c r="B125" s="38"/>
      <c r="C125" s="246" t="s">
        <v>92</v>
      </c>
      <c r="D125" s="246"/>
      <c r="E125" s="246"/>
      <c r="F125" s="246"/>
      <c r="G125" s="6"/>
      <c r="H125" s="6"/>
      <c r="I125" s="6"/>
    </row>
    <row r="126" spans="2:9" x14ac:dyDescent="0.25">
      <c r="B126" s="40"/>
      <c r="C126" s="250" t="s">
        <v>96</v>
      </c>
      <c r="D126" s="250"/>
      <c r="E126" s="250" t="s">
        <v>97</v>
      </c>
      <c r="F126" s="250"/>
      <c r="G126" s="6"/>
      <c r="H126" s="6"/>
      <c r="I126" s="6"/>
    </row>
    <row r="127" spans="2:9" ht="30" x14ac:dyDescent="0.25">
      <c r="B127" s="11" t="s">
        <v>98</v>
      </c>
      <c r="C127" s="243" t="s">
        <v>94</v>
      </c>
      <c r="D127" s="243"/>
      <c r="E127" s="243"/>
      <c r="F127" s="243"/>
      <c r="G127" s="6"/>
      <c r="H127" s="6"/>
      <c r="I127" s="6"/>
    </row>
    <row r="128" spans="2:9" x14ac:dyDescent="0.25">
      <c r="B128" s="25" t="s">
        <v>99</v>
      </c>
      <c r="C128" s="243" t="s">
        <v>94</v>
      </c>
      <c r="D128" s="243"/>
      <c r="E128" s="243"/>
      <c r="F128" s="243"/>
      <c r="G128" s="6"/>
      <c r="H128" s="6"/>
      <c r="I128" s="6"/>
    </row>
    <row r="129" spans="2:9" x14ac:dyDescent="0.25">
      <c r="B129" s="30" t="s">
        <v>100</v>
      </c>
      <c r="C129" s="249"/>
      <c r="D129" s="249"/>
      <c r="E129" s="249" t="s">
        <v>94</v>
      </c>
      <c r="F129" s="249"/>
      <c r="G129" s="6"/>
      <c r="H129" s="6"/>
      <c r="I129" s="6"/>
    </row>
    <row r="130" spans="2:9" x14ac:dyDescent="0.25">
      <c r="B130" s="86"/>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2" t="s">
        <v>246</v>
      </c>
    </row>
  </sheetData>
  <mergeCells count="20">
    <mergeCell ref="C129:D129"/>
    <mergeCell ref="E127:F127"/>
    <mergeCell ref="E128:F128"/>
    <mergeCell ref="E129:F129"/>
    <mergeCell ref="C126:D126"/>
    <mergeCell ref="E126:F126"/>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s>
  <hyperlinks>
    <hyperlink ref="I133"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I39" sqref="I39"/>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420</v>
      </c>
      <c r="K4" s="45" t="s">
        <v>30</v>
      </c>
      <c r="L4" s="46">
        <v>42460</v>
      </c>
    </row>
    <row r="5" spans="2:13" x14ac:dyDescent="0.25">
      <c r="B5" s="47" t="s">
        <v>112</v>
      </c>
    </row>
    <row r="7" spans="2:13" ht="15.75" x14ac:dyDescent="0.25">
      <c r="B7" s="42" t="s">
        <v>255</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7">
        <v>1020</v>
      </c>
      <c r="D11" s="157">
        <v>0</v>
      </c>
      <c r="E11" s="157">
        <v>3</v>
      </c>
      <c r="F11" s="157">
        <v>42</v>
      </c>
      <c r="G11" s="157">
        <v>579</v>
      </c>
      <c r="H11" s="157">
        <v>29</v>
      </c>
      <c r="I11" s="157">
        <v>1215</v>
      </c>
      <c r="J11" s="157">
        <v>6010</v>
      </c>
      <c r="K11" s="157">
        <v>1</v>
      </c>
      <c r="L11" s="157">
        <v>3</v>
      </c>
      <c r="M11" s="52">
        <f>SUM(C11:L11)</f>
        <v>8902</v>
      </c>
    </row>
    <row r="12" spans="2:13" x14ac:dyDescent="0.25">
      <c r="B12" s="158" t="s">
        <v>163</v>
      </c>
      <c r="C12" s="159">
        <f>+C11/$M$11</f>
        <v>0.11458099303527297</v>
      </c>
      <c r="D12" s="159">
        <f t="shared" ref="D12:M12" si="0">+D11/$M$11</f>
        <v>0</v>
      </c>
      <c r="E12" s="159">
        <f t="shared" si="0"/>
        <v>3.3700292069197934E-4</v>
      </c>
      <c r="F12" s="159">
        <f t="shared" si="0"/>
        <v>4.7180408896877104E-3</v>
      </c>
      <c r="G12" s="159">
        <f t="shared" si="0"/>
        <v>6.5041563693552004E-2</v>
      </c>
      <c r="H12" s="159">
        <f t="shared" si="0"/>
        <v>3.2576949000224669E-3</v>
      </c>
      <c r="I12" s="159">
        <f t="shared" si="0"/>
        <v>0.13648618288025163</v>
      </c>
      <c r="J12" s="159">
        <f t="shared" si="0"/>
        <v>0.67512918445293191</v>
      </c>
      <c r="K12" s="159">
        <f t="shared" si="0"/>
        <v>1.1233430689732644E-4</v>
      </c>
      <c r="L12" s="159">
        <f t="shared" si="0"/>
        <v>3.3700292069197934E-4</v>
      </c>
      <c r="M12" s="159">
        <f t="shared" si="0"/>
        <v>1</v>
      </c>
    </row>
    <row r="13" spans="2:13" x14ac:dyDescent="0.25">
      <c r="B13" s="43"/>
      <c r="C13" s="43"/>
      <c r="D13" s="43"/>
      <c r="E13" s="43"/>
      <c r="F13" s="43"/>
      <c r="G13" s="43"/>
      <c r="H13" s="43"/>
      <c r="I13" s="43"/>
      <c r="J13" s="43"/>
      <c r="K13" s="43"/>
      <c r="L13" s="43"/>
      <c r="M13" s="43"/>
    </row>
    <row r="14" spans="2:13" ht="15.75" x14ac:dyDescent="0.25">
      <c r="B14" s="42" t="s">
        <v>256</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113</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0.66070585340999999</v>
      </c>
      <c r="D18" s="53">
        <v>0</v>
      </c>
      <c r="E18" s="53">
        <v>2.9070509250000001E-2</v>
      </c>
      <c r="F18" s="53">
        <v>0.21268581203</v>
      </c>
      <c r="G18" s="53">
        <v>0.86230774040000002</v>
      </c>
      <c r="H18" s="53">
        <v>8.8671316269999995E-2</v>
      </c>
      <c r="I18" s="53">
        <v>1.50500814389</v>
      </c>
      <c r="J18" s="53">
        <v>10.937317172</v>
      </c>
      <c r="K18" s="53">
        <v>2.2983737800000002E-3</v>
      </c>
      <c r="L18" s="53">
        <v>1.6578451899999999E-3</v>
      </c>
      <c r="M18" s="54">
        <f>SUM(C18:L18)</f>
        <v>14.29972276622</v>
      </c>
    </row>
    <row r="19" spans="2:14" x14ac:dyDescent="0.25">
      <c r="B19" s="158" t="s">
        <v>163</v>
      </c>
      <c r="C19" s="159">
        <f>+C18/$M$18</f>
        <v>4.620410229006499E-2</v>
      </c>
      <c r="D19" s="159">
        <f t="shared" ref="D19:M19" si="1">+D18/$M$18</f>
        <v>0</v>
      </c>
      <c r="E19" s="159">
        <f t="shared" si="1"/>
        <v>2.0329421573593571E-3</v>
      </c>
      <c r="F19" s="159">
        <f t="shared" si="1"/>
        <v>1.4873422059092235E-2</v>
      </c>
      <c r="G19" s="159">
        <f t="shared" si="1"/>
        <v>6.0302409668879411E-2</v>
      </c>
      <c r="H19" s="159">
        <f t="shared" si="1"/>
        <v>6.200911564486186E-3</v>
      </c>
      <c r="I19" s="159">
        <f t="shared" si="1"/>
        <v>0.10524736517586593</v>
      </c>
      <c r="J19" s="159">
        <f t="shared" si="1"/>
        <v>0.76486218305134168</v>
      </c>
      <c r="K19" s="159">
        <f t="shared" si="1"/>
        <v>1.6072855520174215E-4</v>
      </c>
      <c r="L19" s="159">
        <f t="shared" si="1"/>
        <v>1.1593547770844204E-4</v>
      </c>
      <c r="M19" s="159">
        <f t="shared" si="1"/>
        <v>1</v>
      </c>
    </row>
    <row r="20" spans="2:14" x14ac:dyDescent="0.25">
      <c r="B20" s="43"/>
      <c r="C20" s="43"/>
      <c r="D20" s="43"/>
      <c r="E20" s="43"/>
      <c r="F20" s="43"/>
      <c r="G20" s="43"/>
      <c r="H20" s="43"/>
      <c r="I20" s="43"/>
      <c r="J20" s="43"/>
      <c r="K20" s="43"/>
      <c r="L20" s="43"/>
      <c r="M20" s="43"/>
    </row>
    <row r="21" spans="2:14" ht="15.75" x14ac:dyDescent="0.25">
      <c r="B21" s="42" t="s">
        <v>257</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114</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3.70199060828</v>
      </c>
      <c r="D26" s="53">
        <v>3.1079535634900002</v>
      </c>
      <c r="E26" s="53">
        <v>6.3293629518400003</v>
      </c>
      <c r="F26" s="53">
        <v>0.92844871491000003</v>
      </c>
      <c r="G26" s="53">
        <v>0.23196692769999999</v>
      </c>
      <c r="H26" s="53">
        <v>0</v>
      </c>
      <c r="I26" s="54">
        <f>SUM(C26:H26)</f>
        <v>14.29972276622</v>
      </c>
    </row>
    <row r="27" spans="2:14" x14ac:dyDescent="0.25">
      <c r="B27" s="158" t="s">
        <v>163</v>
      </c>
      <c r="C27" s="159">
        <f>+C26/$I$26</f>
        <v>0.25888548112451182</v>
      </c>
      <c r="D27" s="159">
        <f t="shared" ref="D27:I27" si="2">+D26/$I$26</f>
        <v>0.21734362367023422</v>
      </c>
      <c r="E27" s="159">
        <f t="shared" si="2"/>
        <v>0.4426213749256559</v>
      </c>
      <c r="F27" s="159">
        <f t="shared" si="2"/>
        <v>6.492774231282715E-2</v>
      </c>
      <c r="G27" s="159">
        <f t="shared" si="2"/>
        <v>1.6221777966770913E-2</v>
      </c>
      <c r="H27" s="159">
        <f t="shared" si="2"/>
        <v>0</v>
      </c>
      <c r="I27" s="160">
        <f t="shared" si="2"/>
        <v>1</v>
      </c>
    </row>
    <row r="30" spans="2:14" x14ac:dyDescent="0.25">
      <c r="N30" s="122" t="s">
        <v>246</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F11" sqref="F11"/>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42460</v>
      </c>
      <c r="L4" s="43"/>
    </row>
    <row r="5" spans="2:14" ht="15.75" x14ac:dyDescent="0.25">
      <c r="B5" s="42" t="s">
        <v>258</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2" t="s">
        <v>286</v>
      </c>
      <c r="C7" s="142"/>
      <c r="D7" s="61"/>
      <c r="E7" s="143"/>
      <c r="F7" s="143"/>
      <c r="G7" s="143"/>
      <c r="H7" s="143"/>
      <c r="I7" s="143"/>
      <c r="J7" s="143"/>
      <c r="K7" s="57"/>
      <c r="L7" s="57"/>
      <c r="M7" s="57"/>
      <c r="N7" s="57"/>
    </row>
    <row r="8" spans="2:14" x14ac:dyDescent="0.25">
      <c r="B8" s="48"/>
      <c r="C8" s="251" t="s">
        <v>288</v>
      </c>
      <c r="D8" s="251"/>
      <c r="E8" s="251"/>
      <c r="F8" s="251"/>
      <c r="G8" s="251"/>
      <c r="H8" s="251"/>
      <c r="I8" s="251"/>
      <c r="J8" s="251"/>
      <c r="K8" s="251"/>
      <c r="L8" s="251"/>
      <c r="N8" s="43"/>
    </row>
    <row r="9" spans="2:14" x14ac:dyDescent="0.25">
      <c r="B9" s="48"/>
      <c r="C9" s="66" t="s">
        <v>17</v>
      </c>
      <c r="D9" s="66" t="s">
        <v>18</v>
      </c>
      <c r="E9" s="66" t="s">
        <v>19</v>
      </c>
      <c r="F9" s="66" t="s">
        <v>20</v>
      </c>
      <c r="G9" s="66" t="s">
        <v>21</v>
      </c>
      <c r="H9" s="66" t="s">
        <v>22</v>
      </c>
      <c r="I9" s="66" t="s">
        <v>23</v>
      </c>
      <c r="J9" s="66" t="s">
        <v>24</v>
      </c>
      <c r="K9" s="66" t="s">
        <v>25</v>
      </c>
      <c r="L9" s="66" t="s">
        <v>26</v>
      </c>
      <c r="N9" s="207"/>
    </row>
    <row r="10" spans="2:14" x14ac:dyDescent="0.25">
      <c r="C10" s="63"/>
      <c r="D10" s="63"/>
      <c r="E10" s="63"/>
      <c r="F10" s="63"/>
      <c r="G10" s="63"/>
      <c r="H10" s="63"/>
      <c r="I10" s="63"/>
      <c r="J10" s="63"/>
      <c r="K10" s="63"/>
      <c r="L10" s="63"/>
    </row>
    <row r="11" spans="2:14" x14ac:dyDescent="0.25">
      <c r="B11" s="58" t="s">
        <v>1</v>
      </c>
      <c r="C11" s="188">
        <v>0.27301089376999998</v>
      </c>
      <c r="D11" s="188">
        <v>0.22105336656999999</v>
      </c>
      <c r="E11" s="188">
        <v>0.11986394667</v>
      </c>
      <c r="F11" s="188">
        <v>2.4412707969999999E-2</v>
      </c>
      <c r="G11" s="188">
        <v>1.2197261569999999E-2</v>
      </c>
      <c r="H11" s="188">
        <v>3.2027308999999999E-3</v>
      </c>
      <c r="I11" s="188">
        <v>2.1711881200000001E-3</v>
      </c>
      <c r="J11" s="188">
        <v>1.4438370999999999E-3</v>
      </c>
      <c r="K11" s="188">
        <v>1.1002034400000001E-3</v>
      </c>
      <c r="L11" s="174">
        <v>2.2497020000000001E-3</v>
      </c>
      <c r="N11" s="203"/>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5.7057556999999997E-3</v>
      </c>
      <c r="D13" s="64">
        <v>5.2623047200000004E-3</v>
      </c>
      <c r="E13" s="64">
        <v>4.9580723900000002E-3</v>
      </c>
      <c r="F13" s="64">
        <v>2.4790361900000001E-3</v>
      </c>
      <c r="G13" s="64">
        <v>2.4052122399999998E-3</v>
      </c>
      <c r="H13" s="64">
        <v>1.1222999999999999E-3</v>
      </c>
      <c r="I13" s="64">
        <v>1.1222999999999999E-3</v>
      </c>
      <c r="J13" s="64">
        <v>1.1222999999999999E-3</v>
      </c>
      <c r="K13" s="64">
        <v>1.1222999999999999E-3</v>
      </c>
      <c r="L13" s="64">
        <v>3.7709280000000002E-3</v>
      </c>
      <c r="N13" s="203"/>
    </row>
    <row r="14" spans="2:14" x14ac:dyDescent="0.25">
      <c r="B14" s="58" t="s">
        <v>4</v>
      </c>
      <c r="C14" s="64">
        <v>8.4898459179999997E-2</v>
      </c>
      <c r="D14" s="64">
        <v>5.2802568709999997E-2</v>
      </c>
      <c r="E14" s="64">
        <v>3.7769965099999997E-2</v>
      </c>
      <c r="F14" s="64">
        <v>1.472011571E-2</v>
      </c>
      <c r="G14" s="64">
        <v>1.361393914E-2</v>
      </c>
      <c r="H14" s="64">
        <v>2.9103735599999999E-3</v>
      </c>
      <c r="I14" s="64">
        <v>1.29689114E-3</v>
      </c>
      <c r="J14" s="64">
        <v>1.23194021E-3</v>
      </c>
      <c r="K14" s="64">
        <v>1.1078881899999999E-3</v>
      </c>
      <c r="L14" s="64">
        <v>2.333669E-3</v>
      </c>
      <c r="N14" s="203"/>
    </row>
    <row r="15" spans="2:14" x14ac:dyDescent="0.25">
      <c r="B15" s="58" t="s">
        <v>5</v>
      </c>
      <c r="C15" s="64">
        <v>0.26590513646000002</v>
      </c>
      <c r="D15" s="64">
        <v>0.23561247207</v>
      </c>
      <c r="E15" s="64">
        <v>0.19217120637999999</v>
      </c>
      <c r="F15" s="64">
        <v>6.8074037889999994E-2</v>
      </c>
      <c r="G15" s="64">
        <v>4.4879852409999997E-2</v>
      </c>
      <c r="H15" s="64">
        <v>1.38039871E-2</v>
      </c>
      <c r="I15" s="64">
        <v>1.1183111880000001E-2</v>
      </c>
      <c r="J15" s="64">
        <v>1.000051557E-2</v>
      </c>
      <c r="K15" s="64">
        <v>5.2543493199999998E-3</v>
      </c>
      <c r="L15" s="64">
        <v>1.5423051E-2</v>
      </c>
      <c r="N15" s="203"/>
    </row>
    <row r="16" spans="2:14" ht="30" x14ac:dyDescent="0.25">
      <c r="B16" s="58" t="s">
        <v>6</v>
      </c>
      <c r="C16" s="64">
        <v>4.1212085750000002E-2</v>
      </c>
      <c r="D16" s="64">
        <v>3.1416990640000003E-2</v>
      </c>
      <c r="E16" s="64">
        <v>1.6015881879999999E-2</v>
      </c>
      <c r="F16" s="64">
        <v>2.6358000000000001E-5</v>
      </c>
      <c r="G16" s="64"/>
      <c r="H16" s="64"/>
      <c r="I16" s="64"/>
      <c r="J16" s="64"/>
      <c r="K16" s="64"/>
      <c r="L16" s="64"/>
      <c r="N16" s="203"/>
    </row>
    <row r="17" spans="2:14" x14ac:dyDescent="0.25">
      <c r="B17" s="58" t="s">
        <v>7</v>
      </c>
      <c r="C17" s="64">
        <v>0.64428316495000004</v>
      </c>
      <c r="D17" s="64">
        <v>0.47226605039000003</v>
      </c>
      <c r="E17" s="64">
        <v>0.25404011012</v>
      </c>
      <c r="F17" s="64">
        <v>6.413765598E-2</v>
      </c>
      <c r="G17" s="64">
        <v>3.2391378780000001E-2</v>
      </c>
      <c r="H17" s="64">
        <v>9.4073590899999993E-3</v>
      </c>
      <c r="I17" s="64">
        <v>6.4940333999999999E-3</v>
      </c>
      <c r="J17" s="64">
        <v>2.6642972900000001E-3</v>
      </c>
      <c r="K17" s="64">
        <v>2.0808187599999999E-3</v>
      </c>
      <c r="L17" s="64">
        <v>1.7243264000000001E-2</v>
      </c>
      <c r="N17" s="203"/>
    </row>
    <row r="18" spans="2:14" x14ac:dyDescent="0.25">
      <c r="B18" s="58" t="s">
        <v>28</v>
      </c>
      <c r="C18" s="64">
        <v>5.4017543414800002</v>
      </c>
      <c r="D18" s="64">
        <v>3.2956630714499999</v>
      </c>
      <c r="E18" s="64">
        <v>1.6306196156399999</v>
      </c>
      <c r="F18" s="64">
        <v>0.35144631034000001</v>
      </c>
      <c r="G18" s="64">
        <v>0.15777941726</v>
      </c>
      <c r="H18" s="64">
        <v>3.7608749580000003E-2</v>
      </c>
      <c r="I18" s="64">
        <v>2.2640972870000001E-2</v>
      </c>
      <c r="J18" s="64">
        <v>1.329541022E-2</v>
      </c>
      <c r="K18" s="64">
        <v>6.9533944599999998E-3</v>
      </c>
      <c r="L18" s="64">
        <v>1.9555856E-2</v>
      </c>
      <c r="N18" s="203"/>
    </row>
    <row r="19" spans="2:14" ht="30" x14ac:dyDescent="0.25">
      <c r="B19" s="58" t="s">
        <v>29</v>
      </c>
      <c r="C19" s="64">
        <v>7.6748048E-4</v>
      </c>
      <c r="D19" s="64">
        <v>7.6748047000000004E-4</v>
      </c>
      <c r="E19" s="64">
        <v>7.6341283000000003E-4</v>
      </c>
      <c r="F19" s="64"/>
      <c r="G19" s="64"/>
      <c r="H19" s="64"/>
      <c r="I19" s="64"/>
      <c r="J19" s="64"/>
      <c r="K19" s="64"/>
      <c r="L19" s="64"/>
      <c r="N19" s="203"/>
    </row>
    <row r="20" spans="2:14" x14ac:dyDescent="0.25">
      <c r="B20" s="58" t="s">
        <v>9</v>
      </c>
      <c r="C20" s="64">
        <v>6.3785111000000004E-4</v>
      </c>
      <c r="D20" s="64">
        <v>5.4608475E-4</v>
      </c>
      <c r="E20" s="64">
        <v>7.3397499999999996E-5</v>
      </c>
      <c r="F20" s="64">
        <v>3.6698749999999998E-5</v>
      </c>
      <c r="G20" s="64">
        <v>3.6698749999999998E-5</v>
      </c>
      <c r="H20" s="64">
        <v>1.8349379999999999E-5</v>
      </c>
      <c r="I20" s="64">
        <v>1.8349369999999999E-5</v>
      </c>
      <c r="J20" s="64">
        <v>1.8349379999999999E-5</v>
      </c>
      <c r="K20" s="64">
        <v>1.8349379999999999E-5</v>
      </c>
      <c r="L20" s="64">
        <v>2.5371600000000002E-4</v>
      </c>
      <c r="N20" s="203"/>
    </row>
    <row r="21" spans="2:14" x14ac:dyDescent="0.25">
      <c r="C21" s="64"/>
      <c r="D21" s="64"/>
      <c r="E21" s="64"/>
      <c r="F21" s="64"/>
      <c r="G21" s="64"/>
      <c r="H21" s="64"/>
      <c r="I21" s="64"/>
      <c r="J21" s="64"/>
      <c r="K21" s="64"/>
      <c r="L21" s="64"/>
      <c r="N21" s="190"/>
    </row>
    <row r="22" spans="2:14" x14ac:dyDescent="0.25">
      <c r="B22" s="51" t="s">
        <v>10</v>
      </c>
      <c r="C22" s="65">
        <f t="shared" ref="C22:L22" si="0">SUM(C11:C20)</f>
        <v>6.7181751688800002</v>
      </c>
      <c r="D22" s="65">
        <f t="shared" si="0"/>
        <v>4.3153903897700001</v>
      </c>
      <c r="E22" s="65">
        <f t="shared" si="0"/>
        <v>2.2562756085100002</v>
      </c>
      <c r="F22" s="65">
        <f t="shared" si="0"/>
        <v>0.52533292082999994</v>
      </c>
      <c r="G22" s="65">
        <f t="shared" si="0"/>
        <v>0.26330376015000001</v>
      </c>
      <c r="H22" s="65">
        <f t="shared" si="0"/>
        <v>6.8073849610000015E-2</v>
      </c>
      <c r="I22" s="65">
        <f t="shared" si="0"/>
        <v>4.4926846779999995E-2</v>
      </c>
      <c r="J22" s="65">
        <f t="shared" si="0"/>
        <v>2.977664977E-2</v>
      </c>
      <c r="K22" s="65">
        <f t="shared" si="0"/>
        <v>1.763730355E-2</v>
      </c>
      <c r="L22" s="65">
        <f t="shared" si="0"/>
        <v>6.0830186000000008E-2</v>
      </c>
      <c r="N22" s="208"/>
    </row>
    <row r="27" spans="2:14" ht="15.75" x14ac:dyDescent="0.25">
      <c r="B27" s="42" t="s">
        <v>259</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2" t="s">
        <v>287</v>
      </c>
      <c r="C29" s="61"/>
      <c r="D29" s="57"/>
      <c r="E29" s="57"/>
      <c r="F29" s="57"/>
      <c r="G29" s="57"/>
      <c r="H29" s="57"/>
      <c r="I29" s="57"/>
      <c r="J29" s="57"/>
      <c r="K29" s="57"/>
      <c r="L29" s="57"/>
      <c r="N29" s="43"/>
    </row>
    <row r="30" spans="2:14" x14ac:dyDescent="0.25">
      <c r="B30" s="48"/>
      <c r="C30" s="251" t="s">
        <v>27</v>
      </c>
      <c r="D30" s="251"/>
      <c r="E30" s="251"/>
      <c r="F30" s="251"/>
      <c r="G30" s="251"/>
      <c r="H30" s="251"/>
      <c r="I30" s="251"/>
      <c r="J30" s="251"/>
      <c r="K30" s="251"/>
      <c r="L30" s="251"/>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7"/>
    </row>
    <row r="32" spans="2:14" x14ac:dyDescent="0.25">
      <c r="C32" s="63"/>
      <c r="D32" s="63"/>
      <c r="E32" s="63"/>
      <c r="F32" s="63"/>
      <c r="G32" s="63"/>
      <c r="H32" s="63"/>
      <c r="I32" s="63"/>
      <c r="J32" s="63"/>
      <c r="K32" s="63"/>
      <c r="L32" s="63"/>
    </row>
    <row r="33" spans="2:14" x14ac:dyDescent="0.25">
      <c r="B33" s="58" t="s">
        <v>1</v>
      </c>
      <c r="C33" s="161">
        <f>C11/SUM($C11:$L11)</f>
        <v>0.4132109601921618</v>
      </c>
      <c r="D33" s="161">
        <f t="shared" ref="D33:L33" si="1">D11/SUM($C11:$L11)</f>
        <v>0.3345715351968741</v>
      </c>
      <c r="E33" s="161">
        <f t="shared" si="1"/>
        <v>0.1814180225997096</v>
      </c>
      <c r="F33" s="161">
        <f t="shared" si="1"/>
        <v>3.6949435833402718E-2</v>
      </c>
      <c r="G33" s="161">
        <f t="shared" si="1"/>
        <v>1.8460956247777698E-2</v>
      </c>
      <c r="H33" s="161">
        <f t="shared" si="1"/>
        <v>4.8474384745284833E-3</v>
      </c>
      <c r="I33" s="161">
        <f t="shared" si="1"/>
        <v>3.2861645754650088E-3</v>
      </c>
      <c r="J33" s="161">
        <f t="shared" si="1"/>
        <v>2.1852949023883428E-3</v>
      </c>
      <c r="K33" s="161">
        <f t="shared" si="1"/>
        <v>1.6651940644980788E-3</v>
      </c>
      <c r="L33" s="161">
        <f t="shared" si="1"/>
        <v>3.4049979131945424E-3</v>
      </c>
      <c r="M33" s="105"/>
      <c r="N33" s="187"/>
    </row>
    <row r="34" spans="2:14" x14ac:dyDescent="0.25">
      <c r="B34" s="58" t="s">
        <v>2</v>
      </c>
      <c r="C34" s="64">
        <v>0</v>
      </c>
      <c r="D34" s="64">
        <v>0</v>
      </c>
      <c r="E34" s="64">
        <v>0</v>
      </c>
      <c r="F34" s="64">
        <v>0</v>
      </c>
      <c r="G34" s="64">
        <v>0</v>
      </c>
      <c r="H34" s="64">
        <v>0</v>
      </c>
      <c r="I34" s="64">
        <v>0</v>
      </c>
      <c r="J34" s="64">
        <v>0</v>
      </c>
      <c r="K34" s="64">
        <v>0</v>
      </c>
      <c r="L34" s="64">
        <v>0</v>
      </c>
      <c r="M34" s="105"/>
      <c r="N34" s="187"/>
    </row>
    <row r="35" spans="2:14" x14ac:dyDescent="0.25">
      <c r="B35" s="58" t="s">
        <v>3</v>
      </c>
      <c r="C35" s="161">
        <f t="shared" ref="C35:L35" si="2">C13/SUM($C13:$L13)</f>
        <v>0.1962729876141654</v>
      </c>
      <c r="D35" s="161">
        <f t="shared" si="2"/>
        <v>0.18101866315982021</v>
      </c>
      <c r="E35" s="161">
        <f t="shared" si="2"/>
        <v>0.17055333806047906</v>
      </c>
      <c r="F35" s="161">
        <f t="shared" si="2"/>
        <v>8.5276668858243934E-2</v>
      </c>
      <c r="G35" s="161">
        <f t="shared" si="2"/>
        <v>8.2737189780305337E-2</v>
      </c>
      <c r="H35" s="161">
        <f t="shared" si="2"/>
        <v>3.8606134854210078E-2</v>
      </c>
      <c r="I35" s="161">
        <f t="shared" si="2"/>
        <v>3.8606134854210078E-2</v>
      </c>
      <c r="J35" s="161">
        <f t="shared" si="2"/>
        <v>3.8606134854210078E-2</v>
      </c>
      <c r="K35" s="161">
        <f t="shared" si="2"/>
        <v>3.8606134854210078E-2</v>
      </c>
      <c r="L35" s="161">
        <f t="shared" si="2"/>
        <v>0.12971661311014587</v>
      </c>
      <c r="M35" s="105"/>
      <c r="N35" s="187"/>
    </row>
    <row r="36" spans="2:14" x14ac:dyDescent="0.25">
      <c r="B36" s="58" t="s">
        <v>4</v>
      </c>
      <c r="C36" s="161">
        <f t="shared" ref="C36:L36" si="3">C14/SUM($C14:$L14)</f>
        <v>0.3991731239801582</v>
      </c>
      <c r="D36" s="161">
        <f t="shared" si="3"/>
        <v>0.24826559291800393</v>
      </c>
      <c r="E36" s="161">
        <f t="shared" si="3"/>
        <v>0.177585731321968</v>
      </c>
      <c r="F36" s="161">
        <f t="shared" si="3"/>
        <v>6.9210615010717624E-2</v>
      </c>
      <c r="G36" s="161">
        <f t="shared" si="3"/>
        <v>6.4009625954080232E-2</v>
      </c>
      <c r="H36" s="161">
        <f t="shared" si="3"/>
        <v>1.3683910369107532E-2</v>
      </c>
      <c r="I36" s="161">
        <f t="shared" si="3"/>
        <v>6.0976853150939451E-3</v>
      </c>
      <c r="J36" s="161">
        <f t="shared" si="3"/>
        <v>5.7923009078393048E-3</v>
      </c>
      <c r="K36" s="161">
        <f t="shared" si="3"/>
        <v>5.2090367021313836E-3</v>
      </c>
      <c r="L36" s="161">
        <f t="shared" si="3"/>
        <v>1.097237752089969E-2</v>
      </c>
      <c r="M36" s="105"/>
      <c r="N36" s="187"/>
    </row>
    <row r="37" spans="2:14" x14ac:dyDescent="0.25">
      <c r="B37" s="58" t="s">
        <v>5</v>
      </c>
      <c r="C37" s="161">
        <f t="shared" ref="C37:L37" si="4">C15/SUM($C15:$L15)</f>
        <v>0.30836455509795374</v>
      </c>
      <c r="D37" s="161">
        <f t="shared" si="4"/>
        <v>0.27323479377888582</v>
      </c>
      <c r="E37" s="161">
        <f t="shared" si="4"/>
        <v>0.22285687800889853</v>
      </c>
      <c r="F37" s="161">
        <f t="shared" si="4"/>
        <v>7.894401998822935E-2</v>
      </c>
      <c r="G37" s="161">
        <f t="shared" si="4"/>
        <v>5.2046214321073571E-2</v>
      </c>
      <c r="H37" s="161">
        <f t="shared" si="4"/>
        <v>1.6008191482640727E-2</v>
      </c>
      <c r="I37" s="161">
        <f t="shared" si="4"/>
        <v>1.296881799801409E-2</v>
      </c>
      <c r="J37" s="161">
        <f t="shared" si="4"/>
        <v>1.1597386103735926E-2</v>
      </c>
      <c r="K37" s="161">
        <f t="shared" si="4"/>
        <v>6.0933576235552333E-3</v>
      </c>
      <c r="L37" s="161">
        <f t="shared" si="4"/>
        <v>1.788578559701302E-2</v>
      </c>
      <c r="M37" s="105"/>
      <c r="N37" s="187"/>
    </row>
    <row r="38" spans="2:14" ht="30" x14ac:dyDescent="0.25">
      <c r="B38" s="58" t="s">
        <v>6</v>
      </c>
      <c r="C38" s="161">
        <f t="shared" ref="C38:L38" si="5">C16/SUM($C16:$L16)</f>
        <v>0.46477358726142204</v>
      </c>
      <c r="D38" s="161">
        <f t="shared" si="5"/>
        <v>0.35430838248004276</v>
      </c>
      <c r="E38" s="161">
        <f t="shared" si="5"/>
        <v>0.18062077516964323</v>
      </c>
      <c r="F38" s="161">
        <f t="shared" si="5"/>
        <v>2.9725508889189288E-4</v>
      </c>
      <c r="G38" s="161">
        <f t="shared" si="5"/>
        <v>0</v>
      </c>
      <c r="H38" s="161">
        <f t="shared" si="5"/>
        <v>0</v>
      </c>
      <c r="I38" s="161">
        <f t="shared" si="5"/>
        <v>0</v>
      </c>
      <c r="J38" s="161">
        <f t="shared" si="5"/>
        <v>0</v>
      </c>
      <c r="K38" s="161">
        <f t="shared" si="5"/>
        <v>0</v>
      </c>
      <c r="L38" s="161">
        <f t="shared" si="5"/>
        <v>0</v>
      </c>
      <c r="M38" s="105"/>
      <c r="N38" s="187"/>
    </row>
    <row r="39" spans="2:14" x14ac:dyDescent="0.25">
      <c r="B39" s="58" t="s">
        <v>7</v>
      </c>
      <c r="C39" s="161">
        <f t="shared" ref="C39:L39" si="6">C17/SUM($C17:$L17)</f>
        <v>0.42809281287302003</v>
      </c>
      <c r="D39" s="161">
        <f t="shared" si="6"/>
        <v>0.3137963444250112</v>
      </c>
      <c r="E39" s="161">
        <f t="shared" si="6"/>
        <v>0.16879650321498371</v>
      </c>
      <c r="F39" s="161">
        <f t="shared" si="6"/>
        <v>4.2616152420638029E-2</v>
      </c>
      <c r="G39" s="161">
        <f t="shared" si="6"/>
        <v>2.1522394513973947E-2</v>
      </c>
      <c r="H39" s="161">
        <f t="shared" si="6"/>
        <v>6.2507031591570589E-3</v>
      </c>
      <c r="I39" s="161">
        <f t="shared" si="6"/>
        <v>4.3149490415648048E-3</v>
      </c>
      <c r="J39" s="161">
        <f t="shared" si="6"/>
        <v>1.7702876363292507E-3</v>
      </c>
      <c r="K39" s="161">
        <f t="shared" si="6"/>
        <v>1.382596355930671E-3</v>
      </c>
      <c r="L39" s="161">
        <f t="shared" si="6"/>
        <v>1.1457256359391208E-2</v>
      </c>
      <c r="M39" s="105"/>
      <c r="N39" s="187"/>
    </row>
    <row r="40" spans="2:14" x14ac:dyDescent="0.25">
      <c r="B40" s="58" t="s">
        <v>28</v>
      </c>
      <c r="C40" s="161">
        <f t="shared" ref="C40:L40" si="7">C18/SUM($C18:$L18)</f>
        <v>0.49388293972663544</v>
      </c>
      <c r="D40" s="161">
        <f t="shared" si="7"/>
        <v>0.30132280425590047</v>
      </c>
      <c r="E40" s="161">
        <f t="shared" si="7"/>
        <v>0.14908771455303718</v>
      </c>
      <c r="F40" s="161">
        <f t="shared" si="7"/>
        <v>3.2132771306153503E-2</v>
      </c>
      <c r="G40" s="161">
        <f t="shared" si="7"/>
        <v>1.4425787901227304E-2</v>
      </c>
      <c r="H40" s="161">
        <f t="shared" si="7"/>
        <v>3.4385717357380196E-3</v>
      </c>
      <c r="I40" s="161">
        <f t="shared" si="7"/>
        <v>2.0700664140611215E-3</v>
      </c>
      <c r="J40" s="161">
        <f t="shared" si="7"/>
        <v>1.2156006862255909E-3</v>
      </c>
      <c r="K40" s="161">
        <f t="shared" si="7"/>
        <v>6.3574955095843752E-4</v>
      </c>
      <c r="L40" s="161">
        <f t="shared" si="7"/>
        <v>1.78799387006269E-3</v>
      </c>
      <c r="M40" s="105"/>
      <c r="N40" s="187"/>
    </row>
    <row r="41" spans="2:14" ht="30" x14ac:dyDescent="0.25">
      <c r="B41" s="58" t="s">
        <v>29</v>
      </c>
      <c r="C41" s="161">
        <f t="shared" ref="C41:L41" si="8">C19/SUM($C19:$L19)</f>
        <v>0.33392326638881165</v>
      </c>
      <c r="D41" s="161">
        <f t="shared" si="8"/>
        <v>0.33392326203790923</v>
      </c>
      <c r="E41" s="161">
        <f t="shared" si="8"/>
        <v>0.33215347157327907</v>
      </c>
      <c r="F41" s="161">
        <f t="shared" si="8"/>
        <v>0</v>
      </c>
      <c r="G41" s="161">
        <f t="shared" si="8"/>
        <v>0</v>
      </c>
      <c r="H41" s="161">
        <f t="shared" si="8"/>
        <v>0</v>
      </c>
      <c r="I41" s="161">
        <f t="shared" si="8"/>
        <v>0</v>
      </c>
      <c r="J41" s="161">
        <f t="shared" si="8"/>
        <v>0</v>
      </c>
      <c r="K41" s="161">
        <f t="shared" si="8"/>
        <v>0</v>
      </c>
      <c r="L41" s="161">
        <f t="shared" si="8"/>
        <v>0</v>
      </c>
      <c r="M41" s="105"/>
      <c r="N41" s="187"/>
    </row>
    <row r="42" spans="2:14" x14ac:dyDescent="0.25">
      <c r="B42" s="58" t="s">
        <v>9</v>
      </c>
      <c r="C42" s="161">
        <f t="shared" ref="C42:L44" si="9">C20/SUM($C20:$L20)</f>
        <v>0.38474727878105958</v>
      </c>
      <c r="D42" s="161">
        <f t="shared" ref="D42:L42" si="10">D20/SUM($C20:$L20)</f>
        <v>0.32939445938462852</v>
      </c>
      <c r="E42" s="161">
        <f t="shared" si="10"/>
        <v>4.4272852945780428E-2</v>
      </c>
      <c r="F42" s="161">
        <f t="shared" si="10"/>
        <v>2.2136426472890214E-2</v>
      </c>
      <c r="G42" s="161">
        <f t="shared" si="10"/>
        <v>2.2136426472890214E-2</v>
      </c>
      <c r="H42" s="161">
        <f t="shared" si="10"/>
        <v>1.1068216252409748E-2</v>
      </c>
      <c r="I42" s="161">
        <f t="shared" si="10"/>
        <v>1.1068210220480466E-2</v>
      </c>
      <c r="J42" s="161">
        <f t="shared" si="10"/>
        <v>1.1068216252409748E-2</v>
      </c>
      <c r="K42" s="161">
        <f t="shared" si="10"/>
        <v>1.1068216252409748E-2</v>
      </c>
      <c r="L42" s="161">
        <f t="shared" si="10"/>
        <v>0.15303969696504144</v>
      </c>
      <c r="M42" s="105"/>
      <c r="N42" s="187"/>
    </row>
    <row r="43" spans="2:14" x14ac:dyDescent="0.25">
      <c r="C43" s="161"/>
      <c r="D43" s="161"/>
      <c r="E43" s="161"/>
      <c r="F43" s="161"/>
      <c r="G43" s="161"/>
      <c r="H43" s="161"/>
      <c r="I43" s="161"/>
      <c r="J43" s="161"/>
      <c r="K43" s="161"/>
      <c r="L43" s="161"/>
      <c r="M43" s="105"/>
      <c r="N43" s="3"/>
    </row>
    <row r="44" spans="2:14" x14ac:dyDescent="0.25">
      <c r="B44" s="51" t="s">
        <v>10</v>
      </c>
      <c r="C44" s="162">
        <f t="shared" si="9"/>
        <v>0.46981157029481818</v>
      </c>
      <c r="D44" s="162">
        <f t="shared" si="9"/>
        <v>0.30178140409979909</v>
      </c>
      <c r="E44" s="162">
        <f t="shared" si="9"/>
        <v>0.15778457095942294</v>
      </c>
      <c r="F44" s="162">
        <f t="shared" si="9"/>
        <v>3.6737280326653257E-2</v>
      </c>
      <c r="G44" s="162">
        <f t="shared" si="9"/>
        <v>1.8413207442643159E-2</v>
      </c>
      <c r="H44" s="162">
        <f t="shared" si="9"/>
        <v>4.7605013827912981E-3</v>
      </c>
      <c r="I44" s="162">
        <f t="shared" si="9"/>
        <v>3.141798465136673E-3</v>
      </c>
      <c r="J44" s="162">
        <f t="shared" si="9"/>
        <v>2.0823235826544751E-3</v>
      </c>
      <c r="K44" s="162">
        <f t="shared" si="9"/>
        <v>1.2334017896668331E-3</v>
      </c>
      <c r="L44" s="162">
        <f t="shared" si="9"/>
        <v>4.2539416564141598E-3</v>
      </c>
      <c r="M44" s="105"/>
      <c r="N44" s="209"/>
    </row>
    <row r="49" spans="2:14" ht="15.75" x14ac:dyDescent="0.25">
      <c r="B49" s="42" t="s">
        <v>260</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3" t="s">
        <v>290</v>
      </c>
      <c r="C51" s="61"/>
      <c r="D51" s="61"/>
      <c r="E51" s="57"/>
      <c r="F51" s="57"/>
      <c r="G51" s="57"/>
      <c r="H51" s="57"/>
      <c r="I51" s="57"/>
      <c r="J51" s="57"/>
      <c r="K51" s="57"/>
      <c r="L51" s="57"/>
      <c r="M51" s="57"/>
      <c r="N51" s="57"/>
    </row>
    <row r="52" spans="2:14" x14ac:dyDescent="0.25">
      <c r="B52" s="48"/>
      <c r="C52" s="251" t="s">
        <v>288</v>
      </c>
      <c r="D52" s="251"/>
      <c r="E52" s="251"/>
      <c r="F52" s="251"/>
      <c r="G52" s="251"/>
      <c r="H52" s="251"/>
      <c r="I52" s="251"/>
      <c r="J52" s="251"/>
      <c r="K52" s="251"/>
      <c r="L52" s="251"/>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367</v>
      </c>
    </row>
    <row r="54" spans="2:14" x14ac:dyDescent="0.25">
      <c r="C54" s="63"/>
      <c r="D54" s="63"/>
      <c r="E54" s="63"/>
      <c r="F54" s="63"/>
      <c r="G54" s="63"/>
      <c r="H54" s="63"/>
      <c r="I54" s="63"/>
      <c r="J54" s="63"/>
      <c r="K54" s="63"/>
      <c r="L54" s="63"/>
    </row>
    <row r="55" spans="2:14" x14ac:dyDescent="0.25">
      <c r="B55" s="58" t="s">
        <v>1</v>
      </c>
      <c r="C55" s="172">
        <v>1.730185125E-2</v>
      </c>
      <c r="D55" s="172">
        <v>0.13697727095000001</v>
      </c>
      <c r="E55" s="172">
        <v>0.26093188357000002</v>
      </c>
      <c r="F55" s="172">
        <v>9.8635457230000001E-2</v>
      </c>
      <c r="G55" s="172">
        <v>7.7146216470000001E-2</v>
      </c>
      <c r="H55" s="172">
        <v>1.7859165190000002E-2</v>
      </c>
      <c r="I55" s="172">
        <v>1.335967804E-2</v>
      </c>
      <c r="J55" s="172">
        <v>1.0888383789999999E-2</v>
      </c>
      <c r="K55" s="172">
        <v>6.1386807500000001E-3</v>
      </c>
      <c r="L55" s="172">
        <v>2.146726618E-2</v>
      </c>
      <c r="N55" s="187">
        <v>55.72</v>
      </c>
    </row>
    <row r="56" spans="2:14" x14ac:dyDescent="0.25">
      <c r="B56" s="58" t="s">
        <v>2</v>
      </c>
      <c r="C56" s="172">
        <v>0</v>
      </c>
      <c r="D56" s="172">
        <v>0</v>
      </c>
      <c r="E56" s="172">
        <v>0</v>
      </c>
      <c r="F56" s="172">
        <v>0</v>
      </c>
      <c r="G56" s="172">
        <v>0</v>
      </c>
      <c r="H56" s="172">
        <v>0</v>
      </c>
      <c r="I56" s="172">
        <v>0</v>
      </c>
      <c r="J56" s="172">
        <v>0</v>
      </c>
      <c r="K56" s="172">
        <v>0</v>
      </c>
      <c r="L56" s="172">
        <v>0</v>
      </c>
      <c r="N56" s="211">
        <v>0</v>
      </c>
    </row>
    <row r="57" spans="2:14" x14ac:dyDescent="0.25">
      <c r="B57" s="58" t="s">
        <v>3</v>
      </c>
      <c r="C57" s="172">
        <v>0</v>
      </c>
      <c r="D57" s="172">
        <v>1.0519156500000001E-3</v>
      </c>
      <c r="E57" s="172">
        <v>0</v>
      </c>
      <c r="F57" s="172">
        <v>0</v>
      </c>
      <c r="G57" s="172">
        <v>1.8016656E-3</v>
      </c>
      <c r="H57" s="172">
        <v>0</v>
      </c>
      <c r="I57" s="172">
        <v>0</v>
      </c>
      <c r="J57" s="172">
        <v>0</v>
      </c>
      <c r="K57" s="172">
        <v>0</v>
      </c>
      <c r="L57" s="172">
        <v>2.6216928E-2</v>
      </c>
      <c r="N57" s="187">
        <v>111.12</v>
      </c>
    </row>
    <row r="58" spans="2:14" x14ac:dyDescent="0.25">
      <c r="B58" s="58" t="s">
        <v>4</v>
      </c>
      <c r="C58" s="172">
        <v>1.310304262E-2</v>
      </c>
      <c r="D58" s="172">
        <v>4.142992903E-2</v>
      </c>
      <c r="E58" s="172">
        <v>2.0527780440000001E-2</v>
      </c>
      <c r="F58" s="172">
        <v>1.7731973599999999E-2</v>
      </c>
      <c r="G58" s="172">
        <v>4.2531871919999999E-2</v>
      </c>
      <c r="H58" s="172">
        <v>4.00793552E-2</v>
      </c>
      <c r="I58" s="172">
        <v>1.013355E-2</v>
      </c>
      <c r="J58" s="172">
        <v>2.6568742799999998E-3</v>
      </c>
      <c r="K58" s="172">
        <v>0</v>
      </c>
      <c r="L58" s="172">
        <v>2.4491434940000001E-2</v>
      </c>
      <c r="N58" s="187">
        <v>65.97</v>
      </c>
    </row>
    <row r="59" spans="2:14" x14ac:dyDescent="0.25">
      <c r="B59" s="58" t="s">
        <v>5</v>
      </c>
      <c r="C59" s="172">
        <v>1.591722756E-2</v>
      </c>
      <c r="D59" s="172">
        <v>4.9823251890000003E-2</v>
      </c>
      <c r="E59" s="172">
        <v>0.14684397295000001</v>
      </c>
      <c r="F59" s="172">
        <v>0.16088225540000001</v>
      </c>
      <c r="G59" s="172">
        <v>0.15576030985</v>
      </c>
      <c r="H59" s="172">
        <v>8.5696525309999994E-2</v>
      </c>
      <c r="I59" s="172">
        <v>3.1750286840000003E-2</v>
      </c>
      <c r="J59" s="172">
        <v>1.408613136E-2</v>
      </c>
      <c r="K59" s="172">
        <v>0.11070290378</v>
      </c>
      <c r="L59" s="172">
        <v>9.0844875470000003E-2</v>
      </c>
      <c r="N59" s="187">
        <v>74.849999999999994</v>
      </c>
    </row>
    <row r="60" spans="2:14" ht="30" x14ac:dyDescent="0.25">
      <c r="B60" s="58" t="s">
        <v>6</v>
      </c>
      <c r="C60" s="172">
        <v>1.6416187600000001E-3</v>
      </c>
      <c r="D60" s="172">
        <v>3.1996577120000001E-2</v>
      </c>
      <c r="E60" s="172">
        <v>1.291815959E-2</v>
      </c>
      <c r="F60" s="172">
        <v>4.2114960799999997E-2</v>
      </c>
      <c r="G60" s="172">
        <v>0</v>
      </c>
      <c r="H60" s="172">
        <v>0</v>
      </c>
      <c r="I60" s="172">
        <v>0</v>
      </c>
      <c r="J60" s="172">
        <v>0</v>
      </c>
      <c r="K60" s="172">
        <v>0</v>
      </c>
      <c r="L60" s="172">
        <v>0</v>
      </c>
      <c r="N60" s="187">
        <v>47.4</v>
      </c>
    </row>
    <row r="61" spans="2:14" x14ac:dyDescent="0.25">
      <c r="B61" s="58" t="s">
        <v>7</v>
      </c>
      <c r="C61" s="172">
        <v>7.3174062090000005E-2</v>
      </c>
      <c r="D61" s="172">
        <v>0.36736394444999998</v>
      </c>
      <c r="E61" s="172">
        <v>0.39236704203</v>
      </c>
      <c r="F61" s="172">
        <v>0.29945501699999999</v>
      </c>
      <c r="G61" s="172">
        <v>0.14474447268000001</v>
      </c>
      <c r="H61" s="172">
        <v>5.690913291E-2</v>
      </c>
      <c r="I61" s="172">
        <v>8.901907027E-2</v>
      </c>
      <c r="J61" s="172">
        <v>2.170407349E-2</v>
      </c>
      <c r="K61" s="172">
        <v>2.0105476300000002E-3</v>
      </c>
      <c r="L61" s="172">
        <v>5.8260781349999999E-2</v>
      </c>
      <c r="N61" s="187">
        <v>57.06</v>
      </c>
    </row>
    <row r="62" spans="2:14" x14ac:dyDescent="0.25">
      <c r="B62" s="58" t="s">
        <v>28</v>
      </c>
      <c r="C62" s="172">
        <v>1.0539411038499999</v>
      </c>
      <c r="D62" s="172">
        <v>2.92639060642</v>
      </c>
      <c r="E62" s="172">
        <v>3.4776869188599999</v>
      </c>
      <c r="F62" s="172">
        <v>1.50701383786</v>
      </c>
      <c r="G62" s="172">
        <v>1.1124125888800001</v>
      </c>
      <c r="H62" s="172">
        <v>0.27967997268</v>
      </c>
      <c r="I62" s="172">
        <v>0.20342062856000001</v>
      </c>
      <c r="J62" s="172">
        <v>0.13824241654</v>
      </c>
      <c r="K62" s="172">
        <v>0.10289165195</v>
      </c>
      <c r="L62" s="172">
        <v>0.13563744641</v>
      </c>
      <c r="N62" s="187">
        <v>49.15</v>
      </c>
    </row>
    <row r="63" spans="2:14" ht="30" x14ac:dyDescent="0.25">
      <c r="B63" s="58" t="s">
        <v>29</v>
      </c>
      <c r="C63" s="172">
        <v>0</v>
      </c>
      <c r="D63" s="172">
        <v>0</v>
      </c>
      <c r="E63" s="172">
        <v>2.2983737800000002E-3</v>
      </c>
      <c r="F63" s="172">
        <v>0</v>
      </c>
      <c r="G63" s="172">
        <v>0</v>
      </c>
      <c r="H63" s="172">
        <v>0</v>
      </c>
      <c r="I63" s="172">
        <v>0</v>
      </c>
      <c r="J63" s="172">
        <v>0</v>
      </c>
      <c r="K63" s="172">
        <v>0</v>
      </c>
      <c r="L63" s="172">
        <v>0</v>
      </c>
      <c r="N63" s="187">
        <v>59.89</v>
      </c>
    </row>
    <row r="64" spans="2:14" x14ac:dyDescent="0.25">
      <c r="B64" s="58" t="s">
        <v>9</v>
      </c>
      <c r="C64" s="172">
        <v>0</v>
      </c>
      <c r="D64" s="172">
        <v>1.0371408500000001E-3</v>
      </c>
      <c r="E64" s="172">
        <v>0</v>
      </c>
      <c r="F64" s="172">
        <v>0</v>
      </c>
      <c r="G64" s="172">
        <v>0</v>
      </c>
      <c r="H64" s="172">
        <v>0</v>
      </c>
      <c r="I64" s="172">
        <v>0</v>
      </c>
      <c r="J64" s="172">
        <v>0</v>
      </c>
      <c r="K64" s="172">
        <v>0</v>
      </c>
      <c r="L64" s="172">
        <v>6.2070433999999997E-4</v>
      </c>
      <c r="N64" s="187">
        <v>86.4</v>
      </c>
    </row>
    <row r="65" spans="2:14" x14ac:dyDescent="0.25">
      <c r="C65" s="172"/>
      <c r="D65" s="172"/>
      <c r="E65" s="172"/>
      <c r="F65" s="172"/>
      <c r="G65" s="172"/>
      <c r="H65" s="172"/>
      <c r="I65" s="172"/>
      <c r="J65" s="172"/>
      <c r="K65" s="172"/>
      <c r="L65" s="172"/>
      <c r="N65" s="187"/>
    </row>
    <row r="66" spans="2:14" x14ac:dyDescent="0.25">
      <c r="B66" s="51" t="s">
        <v>10</v>
      </c>
      <c r="C66" s="173">
        <f>SUM(C55:C64)</f>
        <v>1.17507890613</v>
      </c>
      <c r="D66" s="173">
        <f t="shared" ref="D66:L66" si="11">SUM(D55:D64)</f>
        <v>3.5560706363599999</v>
      </c>
      <c r="E66" s="173">
        <f t="shared" si="11"/>
        <v>4.3135741312200002</v>
      </c>
      <c r="F66" s="173">
        <f t="shared" si="11"/>
        <v>2.1258335018899999</v>
      </c>
      <c r="G66" s="173">
        <f t="shared" si="11"/>
        <v>1.5343971254</v>
      </c>
      <c r="H66" s="173">
        <f t="shared" si="11"/>
        <v>0.48022415128999996</v>
      </c>
      <c r="I66" s="173">
        <f t="shared" si="11"/>
        <v>0.34768321370999999</v>
      </c>
      <c r="J66" s="173">
        <f t="shared" si="11"/>
        <v>0.18757787945999999</v>
      </c>
      <c r="K66" s="173">
        <f t="shared" si="11"/>
        <v>0.22174378411000001</v>
      </c>
      <c r="L66" s="173">
        <f t="shared" si="11"/>
        <v>0.35753943669000005</v>
      </c>
      <c r="N66" s="65">
        <v>52.21</v>
      </c>
    </row>
    <row r="71" spans="2:14" ht="15.75" x14ac:dyDescent="0.25">
      <c r="B71" s="42" t="s">
        <v>355</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3" t="s">
        <v>291</v>
      </c>
      <c r="C73" s="61"/>
      <c r="D73" s="61"/>
      <c r="E73" s="57"/>
      <c r="F73" s="57"/>
      <c r="G73" s="57"/>
      <c r="H73" s="57"/>
      <c r="I73" s="57"/>
      <c r="J73" s="57"/>
      <c r="K73" s="57"/>
      <c r="L73" s="57"/>
      <c r="N73" s="57"/>
    </row>
    <row r="74" spans="2:14" x14ac:dyDescent="0.25">
      <c r="B74" s="48"/>
      <c r="C74" s="251" t="s">
        <v>27</v>
      </c>
      <c r="D74" s="251"/>
      <c r="E74" s="251"/>
      <c r="F74" s="251"/>
      <c r="G74" s="251"/>
      <c r="H74" s="251"/>
      <c r="I74" s="251"/>
      <c r="J74" s="251"/>
      <c r="K74" s="251"/>
      <c r="L74" s="251"/>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367</v>
      </c>
    </row>
    <row r="76" spans="2:14" x14ac:dyDescent="0.25">
      <c r="C76" s="63"/>
      <c r="D76" s="63"/>
      <c r="E76" s="63"/>
      <c r="F76" s="63"/>
      <c r="G76" s="63"/>
      <c r="H76" s="63"/>
      <c r="I76" s="63"/>
      <c r="J76" s="63"/>
      <c r="K76" s="63"/>
      <c r="L76" s="63"/>
    </row>
    <row r="77" spans="2:14" x14ac:dyDescent="0.25">
      <c r="B77" s="58" t="s">
        <v>1</v>
      </c>
      <c r="C77" s="161">
        <f>C55/SUM($C55:$L55)</f>
        <v>2.6186919883395509E-2</v>
      </c>
      <c r="D77" s="161">
        <f t="shared" ref="D77:L77" si="12">D55/SUM($C55:$L55)</f>
        <v>0.20731959652085261</v>
      </c>
      <c r="E77" s="161">
        <f t="shared" si="12"/>
        <v>0.39492897212782796</v>
      </c>
      <c r="F77" s="161">
        <f t="shared" si="12"/>
        <v>0.14928800270110371</v>
      </c>
      <c r="G77" s="161">
        <f t="shared" si="12"/>
        <v>0.1167633313231136</v>
      </c>
      <c r="H77" s="161">
        <f t="shared" si="12"/>
        <v>2.7030432828097282E-2</v>
      </c>
      <c r="I77" s="161">
        <f t="shared" si="12"/>
        <v>2.02203113092559E-2</v>
      </c>
      <c r="J77" s="161">
        <f t="shared" si="12"/>
        <v>1.6479926329755746E-2</v>
      </c>
      <c r="K77" s="161">
        <f t="shared" si="12"/>
        <v>9.2910948468587877E-3</v>
      </c>
      <c r="L77" s="161">
        <f t="shared" si="12"/>
        <v>3.2491412129738773E-2</v>
      </c>
      <c r="M77" s="105"/>
      <c r="N77" s="187">
        <f>+N55</f>
        <v>55.72</v>
      </c>
    </row>
    <row r="78" spans="2:14" x14ac:dyDescent="0.25">
      <c r="B78" s="58" t="s">
        <v>2</v>
      </c>
      <c r="C78" s="172">
        <v>0</v>
      </c>
      <c r="D78" s="172">
        <v>0</v>
      </c>
      <c r="E78" s="172">
        <v>0</v>
      </c>
      <c r="F78" s="172">
        <v>0</v>
      </c>
      <c r="G78" s="172">
        <v>0</v>
      </c>
      <c r="H78" s="172">
        <v>0</v>
      </c>
      <c r="I78" s="172">
        <v>0</v>
      </c>
      <c r="J78" s="172">
        <v>0</v>
      </c>
      <c r="K78" s="172">
        <v>0</v>
      </c>
      <c r="L78" s="172">
        <v>0</v>
      </c>
      <c r="M78" s="105"/>
      <c r="N78" s="187">
        <f>+N56</f>
        <v>0</v>
      </c>
    </row>
    <row r="79" spans="2:14" x14ac:dyDescent="0.25">
      <c r="B79" s="58" t="s">
        <v>3</v>
      </c>
      <c r="C79" s="161">
        <f t="shared" ref="C79:L79" si="13">C57/SUM($C57:$L57)</f>
        <v>0</v>
      </c>
      <c r="D79" s="161">
        <f t="shared" si="13"/>
        <v>3.618497498457135E-2</v>
      </c>
      <c r="E79" s="161">
        <f t="shared" si="13"/>
        <v>0</v>
      </c>
      <c r="F79" s="161">
        <f t="shared" si="13"/>
        <v>0</v>
      </c>
      <c r="G79" s="161">
        <f t="shared" si="13"/>
        <v>6.1975715131306133E-2</v>
      </c>
      <c r="H79" s="161">
        <f t="shared" si="13"/>
        <v>0</v>
      </c>
      <c r="I79" s="161">
        <f t="shared" si="13"/>
        <v>0</v>
      </c>
      <c r="J79" s="161">
        <f t="shared" si="13"/>
        <v>0</v>
      </c>
      <c r="K79" s="161">
        <f t="shared" si="13"/>
        <v>0</v>
      </c>
      <c r="L79" s="161">
        <f t="shared" si="13"/>
        <v>0.90183930988412253</v>
      </c>
      <c r="M79" s="105"/>
      <c r="N79" s="187">
        <f t="shared" ref="N79:N86" si="14">+N57</f>
        <v>111.12</v>
      </c>
    </row>
    <row r="80" spans="2:14" x14ac:dyDescent="0.25">
      <c r="B80" s="58" t="s">
        <v>4</v>
      </c>
      <c r="C80" s="161">
        <f t="shared" ref="C80:L80" si="15">C58/SUM($C58:$L58)</f>
        <v>6.1607506842777909E-2</v>
      </c>
      <c r="D80" s="161">
        <f t="shared" si="15"/>
        <v>0.19479404213458387</v>
      </c>
      <c r="E80" s="161">
        <f t="shared" si="15"/>
        <v>9.6516924396933892E-2</v>
      </c>
      <c r="F80" s="161">
        <f t="shared" si="15"/>
        <v>8.3371680653051033E-2</v>
      </c>
      <c r="G80" s="161">
        <f t="shared" si="15"/>
        <v>0.19997512534592929</v>
      </c>
      <c r="H80" s="161">
        <f t="shared" si="15"/>
        <v>0.18844395316010401</v>
      </c>
      <c r="I80" s="161">
        <f t="shared" si="15"/>
        <v>4.7645632321589144E-2</v>
      </c>
      <c r="J80" s="161">
        <f t="shared" si="15"/>
        <v>1.2492014651288727E-2</v>
      </c>
      <c r="K80" s="161">
        <f t="shared" si="15"/>
        <v>0</v>
      </c>
      <c r="L80" s="161">
        <f t="shared" si="15"/>
        <v>0.11515312049374224</v>
      </c>
      <c r="M80" s="105"/>
      <c r="N80" s="187">
        <f t="shared" si="14"/>
        <v>65.97</v>
      </c>
    </row>
    <row r="81" spans="2:14" x14ac:dyDescent="0.25">
      <c r="B81" s="58" t="s">
        <v>5</v>
      </c>
      <c r="C81" s="161">
        <f t="shared" ref="C81:L81" si="16">C59/SUM($C59:$L59)</f>
        <v>1.8458871252195721E-2</v>
      </c>
      <c r="D81" s="161">
        <f t="shared" si="16"/>
        <v>5.7778968638633146E-2</v>
      </c>
      <c r="E81" s="161">
        <f t="shared" si="16"/>
        <v>0.17029184137925094</v>
      </c>
      <c r="F81" s="161">
        <f t="shared" si="16"/>
        <v>0.18657173983328224</v>
      </c>
      <c r="G81" s="161">
        <f t="shared" si="16"/>
        <v>0.18063192819763035</v>
      </c>
      <c r="H81" s="161">
        <f t="shared" si="16"/>
        <v>9.9380443076220112E-2</v>
      </c>
      <c r="I81" s="161">
        <f t="shared" si="16"/>
        <v>3.6820134334992455E-2</v>
      </c>
      <c r="J81" s="161">
        <f t="shared" si="16"/>
        <v>1.6335387820249056E-2</v>
      </c>
      <c r="K81" s="161">
        <f t="shared" si="16"/>
        <v>0.12837980988940709</v>
      </c>
      <c r="L81" s="161">
        <f t="shared" si="16"/>
        <v>0.10535087557813889</v>
      </c>
      <c r="M81" s="105"/>
      <c r="N81" s="187">
        <f t="shared" si="14"/>
        <v>74.849999999999994</v>
      </c>
    </row>
    <row r="82" spans="2:14" ht="30" x14ac:dyDescent="0.25">
      <c r="B82" s="58" t="s">
        <v>6</v>
      </c>
      <c r="C82" s="161">
        <f t="shared" ref="C82:L82" si="17">C60/SUM($C60:$L60)</f>
        <v>1.8513526459913464E-2</v>
      </c>
      <c r="D82" s="161">
        <f t="shared" si="17"/>
        <v>0.36084472934372513</v>
      </c>
      <c r="E82" s="161">
        <f t="shared" si="17"/>
        <v>0.14568588956844636</v>
      </c>
      <c r="F82" s="161">
        <f t="shared" si="17"/>
        <v>0.47495585462791506</v>
      </c>
      <c r="G82" s="161">
        <f t="shared" si="17"/>
        <v>0</v>
      </c>
      <c r="H82" s="161">
        <f t="shared" si="17"/>
        <v>0</v>
      </c>
      <c r="I82" s="161">
        <f t="shared" si="17"/>
        <v>0</v>
      </c>
      <c r="J82" s="161">
        <f t="shared" si="17"/>
        <v>0</v>
      </c>
      <c r="K82" s="161">
        <v>0</v>
      </c>
      <c r="L82" s="161">
        <f t="shared" si="17"/>
        <v>0</v>
      </c>
      <c r="M82" s="105"/>
      <c r="N82" s="187">
        <f t="shared" si="14"/>
        <v>47.4</v>
      </c>
    </row>
    <row r="83" spans="2:14" x14ac:dyDescent="0.25">
      <c r="B83" s="58" t="s">
        <v>7</v>
      </c>
      <c r="C83" s="161">
        <f t="shared" ref="C83:L83" si="18">C61/SUM($C61:$L61)</f>
        <v>4.86203761664575E-2</v>
      </c>
      <c r="D83" s="161">
        <f t="shared" si="18"/>
        <v>0.24409432330248534</v>
      </c>
      <c r="E83" s="161">
        <f t="shared" si="18"/>
        <v>0.26070758727805976</v>
      </c>
      <c r="F83" s="161">
        <f t="shared" si="18"/>
        <v>0.19897235653755851</v>
      </c>
      <c r="G83" s="161">
        <f t="shared" si="18"/>
        <v>9.6175208929379405E-2</v>
      </c>
      <c r="H83" s="161">
        <f t="shared" si="18"/>
        <v>3.7813172733091413E-2</v>
      </c>
      <c r="I83" s="161">
        <f t="shared" si="18"/>
        <v>5.9148563833894344E-2</v>
      </c>
      <c r="J83" s="161">
        <f t="shared" si="18"/>
        <v>1.4421233252437552E-2</v>
      </c>
      <c r="K83" s="161">
        <f t="shared" si="18"/>
        <v>1.3359048176244225E-3</v>
      </c>
      <c r="L83" s="161">
        <f t="shared" si="18"/>
        <v>3.8711273149011696E-2</v>
      </c>
      <c r="M83" s="105"/>
      <c r="N83" s="187">
        <f t="shared" si="14"/>
        <v>57.06</v>
      </c>
    </row>
    <row r="84" spans="2:14" x14ac:dyDescent="0.25">
      <c r="B84" s="58" t="s">
        <v>28</v>
      </c>
      <c r="C84" s="161">
        <f t="shared" ref="C84:L84" si="19">C62/SUM($C62:$L62)</f>
        <v>9.636194025232904E-2</v>
      </c>
      <c r="D84" s="161">
        <f t="shared" si="19"/>
        <v>0.26756018504327639</v>
      </c>
      <c r="E84" s="161">
        <f t="shared" si="19"/>
        <v>0.31796526187974578</v>
      </c>
      <c r="F84" s="161">
        <f t="shared" si="19"/>
        <v>0.13778642551544926</v>
      </c>
      <c r="G84" s="161">
        <f t="shared" si="19"/>
        <v>0.10170799396096941</v>
      </c>
      <c r="H84" s="161">
        <f t="shared" si="19"/>
        <v>2.5571167799333553E-2</v>
      </c>
      <c r="I84" s="161">
        <f t="shared" si="19"/>
        <v>1.8598768359811266E-2</v>
      </c>
      <c r="J84" s="161">
        <f t="shared" si="19"/>
        <v>1.2639517933500193E-2</v>
      </c>
      <c r="K84" s="161">
        <f t="shared" si="19"/>
        <v>9.4073940009084638E-3</v>
      </c>
      <c r="L84" s="161">
        <f t="shared" si="19"/>
        <v>1.2401345254676684E-2</v>
      </c>
      <c r="M84" s="105"/>
      <c r="N84" s="187">
        <f t="shared" si="14"/>
        <v>49.15</v>
      </c>
    </row>
    <row r="85" spans="2:14" ht="30" x14ac:dyDescent="0.25">
      <c r="B85" s="58" t="s">
        <v>29</v>
      </c>
      <c r="C85" s="172">
        <f t="shared" ref="C85:L85" si="20">C63/SUM($C63:$L63)</f>
        <v>0</v>
      </c>
      <c r="D85" s="172">
        <f t="shared" si="20"/>
        <v>0</v>
      </c>
      <c r="E85" s="172">
        <f t="shared" si="20"/>
        <v>1</v>
      </c>
      <c r="F85" s="172">
        <f t="shared" si="20"/>
        <v>0</v>
      </c>
      <c r="G85" s="172">
        <f t="shared" si="20"/>
        <v>0</v>
      </c>
      <c r="H85" s="172">
        <f t="shared" si="20"/>
        <v>0</v>
      </c>
      <c r="I85" s="172">
        <f t="shared" si="20"/>
        <v>0</v>
      </c>
      <c r="J85" s="172">
        <f t="shared" si="20"/>
        <v>0</v>
      </c>
      <c r="K85" s="172">
        <f t="shared" si="20"/>
        <v>0</v>
      </c>
      <c r="L85" s="172">
        <f t="shared" si="20"/>
        <v>0</v>
      </c>
      <c r="M85" s="105"/>
      <c r="N85" s="187">
        <f t="shared" si="14"/>
        <v>59.89</v>
      </c>
    </row>
    <row r="86" spans="2:14" x14ac:dyDescent="0.25">
      <c r="B86" s="58" t="s">
        <v>9</v>
      </c>
      <c r="C86" s="172">
        <f t="shared" ref="C86:L86" si="21">C64/SUM($C64:$L64)</f>
        <v>0</v>
      </c>
      <c r="D86" s="172">
        <f t="shared" si="21"/>
        <v>0.62559571681116988</v>
      </c>
      <c r="E86" s="172">
        <f t="shared" si="21"/>
        <v>0</v>
      </c>
      <c r="F86" s="172">
        <f t="shared" si="21"/>
        <v>0</v>
      </c>
      <c r="G86" s="172">
        <f t="shared" si="21"/>
        <v>0</v>
      </c>
      <c r="H86" s="172">
        <f t="shared" si="21"/>
        <v>0</v>
      </c>
      <c r="I86" s="172">
        <f t="shared" si="21"/>
        <v>0</v>
      </c>
      <c r="J86" s="172">
        <f t="shared" si="21"/>
        <v>0</v>
      </c>
      <c r="K86" s="172">
        <f t="shared" si="21"/>
        <v>0</v>
      </c>
      <c r="L86" s="172">
        <f t="shared" si="21"/>
        <v>0.37440428318883018</v>
      </c>
      <c r="M86" s="105"/>
      <c r="N86" s="187">
        <f t="shared" si="14"/>
        <v>86.4</v>
      </c>
    </row>
    <row r="87" spans="2:14" x14ac:dyDescent="0.25">
      <c r="C87" s="106"/>
      <c r="D87" s="106"/>
      <c r="E87" s="106"/>
      <c r="F87" s="106"/>
      <c r="G87" s="106"/>
      <c r="H87" s="106"/>
      <c r="I87" s="106"/>
      <c r="J87" s="106"/>
      <c r="K87" s="106"/>
      <c r="L87" s="106"/>
      <c r="M87" s="105"/>
      <c r="N87" s="187"/>
    </row>
    <row r="88" spans="2:14" x14ac:dyDescent="0.25">
      <c r="B88" s="51" t="s">
        <v>10</v>
      </c>
      <c r="C88" s="162">
        <f t="shared" ref="C88:L88" si="22">C66/SUM($C66:$L66)</f>
        <v>8.2174943202576109E-2</v>
      </c>
      <c r="D88" s="162">
        <f t="shared" si="22"/>
        <v>0.24868108945094375</v>
      </c>
      <c r="E88" s="162">
        <f t="shared" si="22"/>
        <v>0.30165438881079704</v>
      </c>
      <c r="F88" s="162">
        <f t="shared" si="22"/>
        <v>0.14866256756430796</v>
      </c>
      <c r="G88" s="162">
        <f t="shared" si="22"/>
        <v>0.10730257855210934</v>
      </c>
      <c r="H88" s="162">
        <f t="shared" si="22"/>
        <v>3.3582759549932131E-2</v>
      </c>
      <c r="I88" s="162">
        <f t="shared" si="22"/>
        <v>2.4313982822824633E-2</v>
      </c>
      <c r="J88" s="162">
        <f t="shared" si="22"/>
        <v>1.3117588538330786E-2</v>
      </c>
      <c r="K88" s="162">
        <f t="shared" si="22"/>
        <v>1.5506858960454914E-2</v>
      </c>
      <c r="L88" s="162">
        <f t="shared" si="22"/>
        <v>2.5003242547723334E-2</v>
      </c>
      <c r="M88" s="105"/>
      <c r="N88" s="189">
        <f>+N66</f>
        <v>52.21</v>
      </c>
    </row>
    <row r="95" spans="2:14" x14ac:dyDescent="0.25">
      <c r="N95" s="122" t="s">
        <v>246</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8">
        <f>'Table 1-3 - Lending'!L4</f>
        <v>42460</v>
      </c>
      <c r="I4" s="43"/>
      <c r="J4" s="43"/>
    </row>
    <row r="5" spans="2:10" ht="15.75" x14ac:dyDescent="0.25">
      <c r="B5" s="42" t="s">
        <v>261</v>
      </c>
      <c r="C5" s="43"/>
      <c r="D5" s="43"/>
      <c r="E5" s="43"/>
      <c r="F5" s="43"/>
      <c r="G5" s="43"/>
      <c r="H5" s="43"/>
      <c r="I5" s="43"/>
      <c r="J5" s="43"/>
    </row>
    <row r="6" spans="2:10" ht="3.75" customHeight="1" x14ac:dyDescent="0.25">
      <c r="B6" s="42"/>
      <c r="C6" s="43"/>
      <c r="D6" s="43"/>
      <c r="E6" s="43"/>
      <c r="F6" s="43"/>
      <c r="G6" s="43"/>
      <c r="H6" s="43"/>
      <c r="I6" s="43"/>
    </row>
    <row r="7" spans="2:10" x14ac:dyDescent="0.25">
      <c r="B7" s="68" t="s">
        <v>116</v>
      </c>
      <c r="C7" s="68"/>
      <c r="D7" s="69"/>
      <c r="E7" s="69"/>
      <c r="F7" s="69"/>
      <c r="G7" s="69"/>
      <c r="H7" s="69"/>
      <c r="I7" s="69"/>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251</v>
      </c>
      <c r="I9" s="66" t="s">
        <v>10</v>
      </c>
    </row>
    <row r="11" spans="2:10" x14ac:dyDescent="0.25">
      <c r="B11" s="58" t="s">
        <v>1</v>
      </c>
      <c r="C11" s="62">
        <v>3.0240811060000001E-2</v>
      </c>
      <c r="D11" s="62">
        <v>0.14231359528000001</v>
      </c>
      <c r="E11" s="62">
        <v>0.10690274265999999</v>
      </c>
      <c r="F11" s="62">
        <v>0.1713511036</v>
      </c>
      <c r="G11" s="62">
        <v>0.20138457055</v>
      </c>
      <c r="H11" s="62">
        <v>8.5130302699999993E-3</v>
      </c>
      <c r="I11" s="62">
        <f>SUM(C11:H11)</f>
        <v>0.6607058534200001</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2.8018593599999999E-2</v>
      </c>
      <c r="F13" s="62">
        <v>1.0519156500000001E-3</v>
      </c>
      <c r="G13" s="62">
        <v>0</v>
      </c>
      <c r="H13" s="62">
        <v>0</v>
      </c>
      <c r="I13" s="62">
        <f t="shared" si="0"/>
        <v>2.9070509249999998E-2</v>
      </c>
    </row>
    <row r="14" spans="2:10" x14ac:dyDescent="0.25">
      <c r="B14" s="58" t="s">
        <v>4</v>
      </c>
      <c r="C14" s="62">
        <v>7.5774681050000001E-2</v>
      </c>
      <c r="D14" s="62">
        <v>1.369756577E-2</v>
      </c>
      <c r="E14" s="62">
        <v>7.2199987869999996E-2</v>
      </c>
      <c r="F14" s="62">
        <v>1.5279341490000001E-2</v>
      </c>
      <c r="G14" s="62">
        <v>2.9750856690000001E-2</v>
      </c>
      <c r="H14" s="62">
        <v>5.9833791599999998E-3</v>
      </c>
      <c r="I14" s="62">
        <f t="shared" si="0"/>
        <v>0.21268581203</v>
      </c>
    </row>
    <row r="15" spans="2:10" x14ac:dyDescent="0.25">
      <c r="B15" s="58" t="s">
        <v>5</v>
      </c>
      <c r="C15" s="62">
        <v>0.11599513902</v>
      </c>
      <c r="D15" s="62">
        <v>0.11796105928</v>
      </c>
      <c r="E15" s="62">
        <v>0.23013220663</v>
      </c>
      <c r="F15" s="62">
        <v>0.17729324134999999</v>
      </c>
      <c r="G15" s="62">
        <v>0.21898826099999999</v>
      </c>
      <c r="H15" s="62">
        <v>1.93783313E-3</v>
      </c>
      <c r="I15" s="62">
        <f t="shared" si="0"/>
        <v>0.86230774041000002</v>
      </c>
    </row>
    <row r="16" spans="2:10" ht="30" x14ac:dyDescent="0.25">
      <c r="B16" s="58" t="s">
        <v>6</v>
      </c>
      <c r="C16" s="62">
        <v>1.4048999999999999E-3</v>
      </c>
      <c r="D16" s="62">
        <v>7.5385482699999997E-3</v>
      </c>
      <c r="E16" s="62">
        <v>6.5871023350000002E-2</v>
      </c>
      <c r="F16" s="62">
        <v>5.1670229899999998E-3</v>
      </c>
      <c r="G16" s="62">
        <v>8.6898216700000003E-3</v>
      </c>
      <c r="H16" s="62">
        <v>0</v>
      </c>
      <c r="I16" s="62">
        <f t="shared" si="0"/>
        <v>8.8671316280000009E-2</v>
      </c>
    </row>
    <row r="17" spans="2:9" x14ac:dyDescent="0.25">
      <c r="B17" s="58" t="s">
        <v>7</v>
      </c>
      <c r="C17" s="62">
        <v>0.25012413008000001</v>
      </c>
      <c r="D17" s="62">
        <v>0.21771947055999999</v>
      </c>
      <c r="E17" s="62">
        <v>0.17990944423999999</v>
      </c>
      <c r="F17" s="62">
        <v>0.49532300116</v>
      </c>
      <c r="G17" s="62">
        <v>0.36193209786000002</v>
      </c>
      <c r="H17" s="62">
        <v>0</v>
      </c>
      <c r="I17" s="62">
        <f t="shared" si="0"/>
        <v>1.5050081439</v>
      </c>
    </row>
    <row r="18" spans="2:9" x14ac:dyDescent="0.25">
      <c r="B18" s="58" t="s">
        <v>28</v>
      </c>
      <c r="C18" s="62">
        <v>0.12782860824</v>
      </c>
      <c r="D18" s="62">
        <v>0.75055963059999997</v>
      </c>
      <c r="E18" s="62">
        <v>2.9798280349900002</v>
      </c>
      <c r="F18" s="62">
        <v>3.3266986213599998</v>
      </c>
      <c r="G18" s="62">
        <v>3.7524022768099998</v>
      </c>
      <c r="H18" s="62">
        <v>0</v>
      </c>
      <c r="I18" s="62">
        <f t="shared" si="0"/>
        <v>10.937317172</v>
      </c>
    </row>
    <row r="19" spans="2:9" ht="30" x14ac:dyDescent="0.25">
      <c r="B19" s="58" t="s">
        <v>29</v>
      </c>
      <c r="C19" s="62">
        <v>0</v>
      </c>
      <c r="D19" s="62">
        <v>0</v>
      </c>
      <c r="E19" s="62">
        <v>0</v>
      </c>
      <c r="F19" s="62">
        <v>0</v>
      </c>
      <c r="G19" s="62">
        <v>2.2983737800000002E-3</v>
      </c>
      <c r="H19" s="62">
        <v>0</v>
      </c>
      <c r="I19" s="62">
        <f t="shared" si="0"/>
        <v>2.2983737800000002E-3</v>
      </c>
    </row>
    <row r="20" spans="2:9" x14ac:dyDescent="0.25">
      <c r="B20" s="58" t="s">
        <v>9</v>
      </c>
      <c r="C20" s="62">
        <v>0</v>
      </c>
      <c r="D20" s="62">
        <v>0</v>
      </c>
      <c r="E20" s="62">
        <v>1.3431285E-4</v>
      </c>
      <c r="F20" s="62">
        <v>9.0282800000000005E-4</v>
      </c>
      <c r="G20" s="62">
        <v>6.2070433999999997E-4</v>
      </c>
      <c r="H20" s="62">
        <v>0</v>
      </c>
      <c r="I20" s="62">
        <f t="shared" si="0"/>
        <v>1.6578451899999999E-3</v>
      </c>
    </row>
    <row r="21" spans="2:9" x14ac:dyDescent="0.25">
      <c r="C21" s="62"/>
      <c r="D21" s="62"/>
      <c r="E21" s="62"/>
      <c r="F21" s="62"/>
      <c r="G21" s="62"/>
      <c r="H21" s="62"/>
      <c r="I21" s="62"/>
    </row>
    <row r="22" spans="2:9" x14ac:dyDescent="0.25">
      <c r="B22" s="51" t="s">
        <v>10</v>
      </c>
      <c r="C22" s="54">
        <f>SUM(C11:C20)</f>
        <v>0.60136826944999999</v>
      </c>
      <c r="D22" s="54">
        <f t="shared" ref="D22:I22" si="1">SUM(D11:D20)</f>
        <v>1.2497898697599998</v>
      </c>
      <c r="E22" s="54">
        <f t="shared" si="1"/>
        <v>3.6629963461900004</v>
      </c>
      <c r="F22" s="54">
        <f t="shared" si="1"/>
        <v>4.1930670756000001</v>
      </c>
      <c r="G22" s="54">
        <f t="shared" si="1"/>
        <v>4.5760669627000006</v>
      </c>
      <c r="H22" s="54">
        <f t="shared" si="1"/>
        <v>1.6434242559999999E-2</v>
      </c>
      <c r="I22" s="54">
        <f t="shared" si="1"/>
        <v>14.29972276626</v>
      </c>
    </row>
    <row r="23" spans="2:9" x14ac:dyDescent="0.25">
      <c r="B23" s="47" t="s">
        <v>252</v>
      </c>
    </row>
    <row r="31" spans="2:9" x14ac:dyDescent="0.25">
      <c r="I31" s="122" t="s">
        <v>246</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C61" sqref="C61"/>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8">
        <f>'Table 1-3 - Lending'!L4</f>
        <v>42460</v>
      </c>
      <c r="M4" s="43"/>
    </row>
    <row r="5" spans="2:13" ht="15.75" x14ac:dyDescent="0.25">
      <c r="B5" s="42" t="s">
        <v>356</v>
      </c>
      <c r="C5" s="43"/>
      <c r="D5" s="43"/>
      <c r="E5" s="43"/>
      <c r="F5" s="43"/>
      <c r="G5" s="43"/>
      <c r="H5" s="43"/>
      <c r="I5" s="43"/>
      <c r="J5" s="43"/>
      <c r="K5" s="43"/>
      <c r="L5" s="43"/>
      <c r="M5" s="43"/>
    </row>
    <row r="6" spans="2:13" x14ac:dyDescent="0.25">
      <c r="B6" s="68" t="s">
        <v>117</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v>0</v>
      </c>
      <c r="D9" s="62">
        <v>0</v>
      </c>
      <c r="E9" s="62">
        <v>0</v>
      </c>
      <c r="F9" s="62">
        <v>0</v>
      </c>
      <c r="G9" s="62">
        <v>0</v>
      </c>
      <c r="H9" s="62">
        <v>0</v>
      </c>
      <c r="I9" s="62">
        <v>0</v>
      </c>
      <c r="J9" s="62">
        <v>0</v>
      </c>
      <c r="K9" s="62">
        <v>0</v>
      </c>
      <c r="L9" s="62">
        <v>0</v>
      </c>
      <c r="M9" s="62">
        <f>SUM(C9:L9)</f>
        <v>0</v>
      </c>
    </row>
    <row r="10" spans="2:13" x14ac:dyDescent="0.25">
      <c r="B10" s="44" t="s">
        <v>238</v>
      </c>
      <c r="C10" s="62">
        <v>2.0040217839999999E-2</v>
      </c>
      <c r="D10" s="62">
        <v>0</v>
      </c>
      <c r="E10" s="62">
        <v>0</v>
      </c>
      <c r="F10" s="62">
        <v>0</v>
      </c>
      <c r="G10" s="62">
        <v>1.7447017499999998E-2</v>
      </c>
      <c r="H10" s="62">
        <v>0</v>
      </c>
      <c r="I10" s="62">
        <v>1.6011068279999999E-2</v>
      </c>
      <c r="J10" s="62">
        <v>3.6365267040000003E-2</v>
      </c>
      <c r="K10" s="62">
        <v>0</v>
      </c>
      <c r="L10" s="62">
        <v>0</v>
      </c>
      <c r="M10" s="62">
        <f t="shared" ref="M10:M19" si="0">SUM(C10:L10)</f>
        <v>8.9863570660000003E-2</v>
      </c>
    </row>
    <row r="11" spans="2:13" ht="30" customHeight="1" x14ac:dyDescent="0.25">
      <c r="B11" s="165" t="s">
        <v>242</v>
      </c>
      <c r="C11" s="62">
        <v>0</v>
      </c>
      <c r="D11" s="62">
        <v>0</v>
      </c>
      <c r="E11" s="62">
        <v>0</v>
      </c>
      <c r="F11" s="62">
        <v>0</v>
      </c>
      <c r="G11" s="62">
        <v>0</v>
      </c>
      <c r="H11" s="62">
        <v>0</v>
      </c>
      <c r="I11" s="62">
        <v>0</v>
      </c>
      <c r="J11" s="62">
        <v>0</v>
      </c>
      <c r="K11" s="62">
        <v>0</v>
      </c>
      <c r="L11" s="62">
        <v>0</v>
      </c>
      <c r="M11" s="62">
        <f t="shared" si="0"/>
        <v>0</v>
      </c>
    </row>
    <row r="12" spans="2:13" x14ac:dyDescent="0.25">
      <c r="B12" s="166" t="s">
        <v>253</v>
      </c>
      <c r="C12" s="62">
        <v>0</v>
      </c>
      <c r="D12" s="62">
        <v>0</v>
      </c>
      <c r="E12" s="62">
        <v>0</v>
      </c>
      <c r="F12" s="62">
        <v>0</v>
      </c>
      <c r="G12" s="62">
        <v>0</v>
      </c>
      <c r="H12" s="62">
        <v>0</v>
      </c>
      <c r="I12" s="62">
        <v>0</v>
      </c>
      <c r="J12" s="62">
        <v>0</v>
      </c>
      <c r="K12" s="62">
        <v>0</v>
      </c>
      <c r="L12" s="62">
        <v>0</v>
      </c>
      <c r="M12" s="62">
        <f t="shared" si="0"/>
        <v>0</v>
      </c>
    </row>
    <row r="13" spans="2:13" x14ac:dyDescent="0.25">
      <c r="B13" s="166" t="s">
        <v>254</v>
      </c>
      <c r="C13" s="62">
        <v>0</v>
      </c>
      <c r="D13" s="62">
        <v>0</v>
      </c>
      <c r="E13" s="62">
        <v>0</v>
      </c>
      <c r="F13" s="62">
        <v>0</v>
      </c>
      <c r="G13" s="62">
        <v>0</v>
      </c>
      <c r="H13" s="62">
        <v>0</v>
      </c>
      <c r="I13" s="62">
        <v>0</v>
      </c>
      <c r="J13" s="62">
        <v>0</v>
      </c>
      <c r="K13" s="62">
        <v>0</v>
      </c>
      <c r="L13" s="62">
        <v>0</v>
      </c>
      <c r="M13" s="62">
        <f t="shared" si="0"/>
        <v>0</v>
      </c>
    </row>
    <row r="14" spans="2:13" x14ac:dyDescent="0.25">
      <c r="B14" s="167" t="s">
        <v>239</v>
      </c>
      <c r="C14" s="62">
        <v>0</v>
      </c>
      <c r="D14" s="62">
        <v>0</v>
      </c>
      <c r="E14" s="62">
        <v>0</v>
      </c>
      <c r="F14" s="62">
        <v>0</v>
      </c>
      <c r="G14" s="62">
        <v>0</v>
      </c>
      <c r="H14" s="62">
        <v>0</v>
      </c>
      <c r="I14" s="62">
        <v>0</v>
      </c>
      <c r="J14" s="62">
        <v>0</v>
      </c>
      <c r="K14" s="62">
        <v>0</v>
      </c>
      <c r="L14" s="62">
        <v>0</v>
      </c>
      <c r="M14" s="62">
        <f t="shared" si="0"/>
        <v>0</v>
      </c>
    </row>
    <row r="15" spans="2:13" x14ac:dyDescent="0.25">
      <c r="B15" s="167" t="s">
        <v>240</v>
      </c>
      <c r="C15" s="62">
        <v>0</v>
      </c>
      <c r="D15" s="62">
        <v>0</v>
      </c>
      <c r="E15" s="62">
        <v>0</v>
      </c>
      <c r="F15" s="62">
        <v>0</v>
      </c>
      <c r="G15" s="62">
        <v>0</v>
      </c>
      <c r="H15" s="62">
        <v>0</v>
      </c>
      <c r="I15" s="62">
        <v>0</v>
      </c>
      <c r="J15" s="62">
        <v>0</v>
      </c>
      <c r="K15" s="62">
        <v>0</v>
      </c>
      <c r="L15" s="62">
        <v>0</v>
      </c>
      <c r="M15" s="62">
        <f t="shared" si="0"/>
        <v>0</v>
      </c>
    </row>
    <row r="16" spans="2:13" x14ac:dyDescent="0.25">
      <c r="B16" s="44" t="s">
        <v>38</v>
      </c>
      <c r="C16" s="62">
        <v>9.7164137210000001E-2</v>
      </c>
      <c r="D16" s="62">
        <v>0</v>
      </c>
      <c r="E16" s="62">
        <v>2.8018593599999999E-2</v>
      </c>
      <c r="F16" s="62">
        <v>0.13469479918999999</v>
      </c>
      <c r="G16" s="62">
        <v>0.50455138845000003</v>
      </c>
      <c r="H16" s="62">
        <v>4.5434600339999999E-2</v>
      </c>
      <c r="I16" s="62">
        <v>0.54561471809999995</v>
      </c>
      <c r="J16" s="62">
        <v>7.0827325562299999</v>
      </c>
      <c r="K16" s="62">
        <v>0</v>
      </c>
      <c r="L16" s="62">
        <v>9.0282800000000005E-4</v>
      </c>
      <c r="M16" s="62">
        <f t="shared" si="0"/>
        <v>8.4391136211199989</v>
      </c>
    </row>
    <row r="17" spans="2:13" x14ac:dyDescent="0.25">
      <c r="B17" s="195" t="s">
        <v>292</v>
      </c>
      <c r="C17" s="62">
        <v>3.6800456879999999E-2</v>
      </c>
      <c r="D17" s="62">
        <v>0</v>
      </c>
      <c r="E17" s="62">
        <v>2.8018593599999999E-2</v>
      </c>
      <c r="F17" s="62">
        <v>8.3050549190000003E-2</v>
      </c>
      <c r="G17" s="62">
        <v>0.44638346186</v>
      </c>
      <c r="H17" s="62">
        <v>4.4029700339999998E-2</v>
      </c>
      <c r="I17" s="62">
        <v>0.50528736809999997</v>
      </c>
      <c r="J17" s="62">
        <v>6.8900836601100002</v>
      </c>
      <c r="K17" s="62">
        <v>0</v>
      </c>
      <c r="L17" s="62">
        <v>9.0282800000000005E-4</v>
      </c>
      <c r="M17" s="62">
        <f t="shared" si="0"/>
        <v>8.0345566180799999</v>
      </c>
    </row>
    <row r="18" spans="2:13" x14ac:dyDescent="0.25">
      <c r="B18" s="195" t="s">
        <v>293</v>
      </c>
      <c r="C18" s="62">
        <v>6.0363680330000002E-2</v>
      </c>
      <c r="D18" s="62">
        <v>0</v>
      </c>
      <c r="E18" s="62">
        <v>0</v>
      </c>
      <c r="F18" s="62">
        <v>5.1644250000000003E-2</v>
      </c>
      <c r="G18" s="62">
        <v>5.8167926590000002E-2</v>
      </c>
      <c r="H18" s="62">
        <v>1.4048999999999999E-3</v>
      </c>
      <c r="I18" s="62">
        <v>4.0327349999999998E-2</v>
      </c>
      <c r="J18" s="62">
        <v>0.19264889612</v>
      </c>
      <c r="K18" s="62">
        <v>0</v>
      </c>
      <c r="L18" s="62">
        <v>0</v>
      </c>
      <c r="M18" s="62">
        <f t="shared" si="0"/>
        <v>0.40455700303999997</v>
      </c>
    </row>
    <row r="19" spans="2:13" x14ac:dyDescent="0.25">
      <c r="B19" s="44" t="s">
        <v>9</v>
      </c>
      <c r="C19" s="62">
        <v>0</v>
      </c>
      <c r="D19" s="62">
        <v>0</v>
      </c>
      <c r="E19" s="62">
        <v>0</v>
      </c>
      <c r="F19" s="62">
        <v>0</v>
      </c>
      <c r="G19" s="62">
        <v>0</v>
      </c>
      <c r="H19" s="62">
        <v>0</v>
      </c>
      <c r="I19" s="62">
        <v>0</v>
      </c>
      <c r="J19" s="62">
        <v>0</v>
      </c>
      <c r="K19" s="62">
        <v>0</v>
      </c>
      <c r="L19" s="62">
        <v>0</v>
      </c>
      <c r="M19" s="62">
        <f t="shared" si="0"/>
        <v>0</v>
      </c>
    </row>
    <row r="20" spans="2:13" x14ac:dyDescent="0.25">
      <c r="B20" s="70" t="s">
        <v>10</v>
      </c>
      <c r="C20" s="54">
        <f t="shared" ref="C20:L20" si="1">SUM(C9:C11)+C16+C19</f>
        <v>0.11720435505</v>
      </c>
      <c r="D20" s="54">
        <f t="shared" si="1"/>
        <v>0</v>
      </c>
      <c r="E20" s="54">
        <f t="shared" si="1"/>
        <v>2.8018593599999999E-2</v>
      </c>
      <c r="F20" s="54">
        <f t="shared" si="1"/>
        <v>0.13469479918999999</v>
      </c>
      <c r="G20" s="54">
        <f t="shared" si="1"/>
        <v>0.52199840595000002</v>
      </c>
      <c r="H20" s="54">
        <f t="shared" si="1"/>
        <v>4.5434600339999999E-2</v>
      </c>
      <c r="I20" s="54">
        <f t="shared" si="1"/>
        <v>0.56162578637999994</v>
      </c>
      <c r="J20" s="54">
        <f t="shared" si="1"/>
        <v>7.1190978232699997</v>
      </c>
      <c r="K20" s="54">
        <f t="shared" si="1"/>
        <v>0</v>
      </c>
      <c r="L20" s="54">
        <f t="shared" si="1"/>
        <v>9.0282800000000005E-4</v>
      </c>
      <c r="M20" s="54">
        <f>SUM(M9:M11)+M16+M19</f>
        <v>8.5289771917799992</v>
      </c>
    </row>
    <row r="21" spans="2:13" x14ac:dyDescent="0.25">
      <c r="B21" s="47" t="s">
        <v>41</v>
      </c>
    </row>
    <row r="25" spans="2:13" ht="15.75" x14ac:dyDescent="0.25">
      <c r="B25" s="42" t="s">
        <v>357</v>
      </c>
      <c r="C25" s="43"/>
      <c r="D25" s="43"/>
      <c r="E25" s="43"/>
      <c r="F25" s="43"/>
      <c r="G25" s="43"/>
      <c r="H25" s="43"/>
      <c r="I25" s="43"/>
      <c r="J25" s="43"/>
      <c r="K25" s="43"/>
      <c r="L25" s="43"/>
      <c r="M25" s="43"/>
    </row>
    <row r="26" spans="2:13" x14ac:dyDescent="0.25">
      <c r="B26" s="68" t="s">
        <v>118</v>
      </c>
      <c r="C26" s="69"/>
      <c r="D26" s="69"/>
      <c r="E26" s="69"/>
      <c r="F26" s="69"/>
      <c r="G26" s="69"/>
      <c r="H26" s="69"/>
      <c r="I26" s="69"/>
      <c r="J26" s="69"/>
      <c r="K26" s="69"/>
      <c r="L26" s="69"/>
      <c r="M26" s="69"/>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1.8187760149999999E-2</v>
      </c>
      <c r="K29" s="62">
        <v>0</v>
      </c>
      <c r="L29" s="62">
        <v>0</v>
      </c>
      <c r="M29" s="62">
        <f>SUM(C29:L29)</f>
        <v>1.8187760149999999E-2</v>
      </c>
    </row>
    <row r="30" spans="2:13" x14ac:dyDescent="0.25">
      <c r="B30" s="164" t="s">
        <v>238</v>
      </c>
      <c r="C30" s="62">
        <v>0.33190905329999998</v>
      </c>
      <c r="D30" s="62">
        <v>0</v>
      </c>
      <c r="E30" s="62">
        <v>1.0519156500000001E-3</v>
      </c>
      <c r="F30" s="62">
        <v>3.6290017610000003E-2</v>
      </c>
      <c r="G30" s="62">
        <v>0.18880570022000001</v>
      </c>
      <c r="H30" s="62">
        <v>1.4719999229999999E-2</v>
      </c>
      <c r="I30" s="62">
        <v>0.57615001986000003</v>
      </c>
      <c r="J30" s="62">
        <v>1.21003761673</v>
      </c>
      <c r="K30" s="62">
        <v>0</v>
      </c>
      <c r="L30" s="62">
        <v>7.5501718999999997E-4</v>
      </c>
      <c r="M30" s="62">
        <f t="shared" ref="M30:M39" si="2">SUM(C30:L30)</f>
        <v>2.3597193397900003</v>
      </c>
    </row>
    <row r="31" spans="2:13" ht="30" x14ac:dyDescent="0.25">
      <c r="B31" s="165" t="s">
        <v>242</v>
      </c>
      <c r="C31" s="62">
        <v>0</v>
      </c>
      <c r="D31" s="62">
        <v>0</v>
      </c>
      <c r="E31" s="62">
        <v>0</v>
      </c>
      <c r="F31" s="62">
        <v>0</v>
      </c>
      <c r="G31" s="62">
        <v>0</v>
      </c>
      <c r="H31" s="62">
        <v>0</v>
      </c>
      <c r="I31" s="62">
        <v>0</v>
      </c>
      <c r="J31" s="62">
        <v>0</v>
      </c>
      <c r="K31" s="62">
        <v>0</v>
      </c>
      <c r="L31" s="62">
        <v>0</v>
      </c>
      <c r="M31" s="62">
        <f t="shared" si="2"/>
        <v>0</v>
      </c>
    </row>
    <row r="32" spans="2:13" x14ac:dyDescent="0.25">
      <c r="B32" s="166" t="s">
        <v>253</v>
      </c>
      <c r="C32" s="62">
        <v>0</v>
      </c>
      <c r="D32" s="62">
        <v>0</v>
      </c>
      <c r="E32" s="62">
        <v>0</v>
      </c>
      <c r="F32" s="62">
        <v>0</v>
      </c>
      <c r="G32" s="62">
        <v>0</v>
      </c>
      <c r="H32" s="62">
        <v>0</v>
      </c>
      <c r="I32" s="62">
        <v>0</v>
      </c>
      <c r="J32" s="62">
        <v>0</v>
      </c>
      <c r="K32" s="62">
        <v>0</v>
      </c>
      <c r="L32" s="62">
        <v>0</v>
      </c>
      <c r="M32" s="62">
        <f t="shared" si="2"/>
        <v>0</v>
      </c>
    </row>
    <row r="33" spans="2:13" x14ac:dyDescent="0.25">
      <c r="B33" s="166" t="s">
        <v>254</v>
      </c>
      <c r="C33" s="62">
        <v>0</v>
      </c>
      <c r="D33" s="62">
        <v>0</v>
      </c>
      <c r="E33" s="62">
        <v>0</v>
      </c>
      <c r="F33" s="62">
        <v>0</v>
      </c>
      <c r="G33" s="62">
        <v>0</v>
      </c>
      <c r="H33" s="62">
        <v>0</v>
      </c>
      <c r="I33" s="62">
        <v>0</v>
      </c>
      <c r="J33" s="62">
        <v>0</v>
      </c>
      <c r="K33" s="62">
        <v>0</v>
      </c>
      <c r="L33" s="62">
        <v>0</v>
      </c>
      <c r="M33" s="62">
        <f t="shared" si="2"/>
        <v>0</v>
      </c>
    </row>
    <row r="34" spans="2:13" x14ac:dyDescent="0.25">
      <c r="B34" s="167" t="s">
        <v>239</v>
      </c>
      <c r="C34" s="62">
        <v>0</v>
      </c>
      <c r="D34" s="62">
        <v>0</v>
      </c>
      <c r="E34" s="62">
        <v>0</v>
      </c>
      <c r="F34" s="62">
        <v>0</v>
      </c>
      <c r="G34" s="62">
        <v>0</v>
      </c>
      <c r="H34" s="62">
        <v>0</v>
      </c>
      <c r="I34" s="62">
        <v>0</v>
      </c>
      <c r="J34" s="62">
        <v>0</v>
      </c>
      <c r="K34" s="62">
        <v>0</v>
      </c>
      <c r="L34" s="62">
        <v>0</v>
      </c>
      <c r="M34" s="62">
        <f t="shared" si="2"/>
        <v>0</v>
      </c>
    </row>
    <row r="35" spans="2:13" x14ac:dyDescent="0.25">
      <c r="B35" s="167" t="s">
        <v>240</v>
      </c>
      <c r="C35" s="62">
        <v>0</v>
      </c>
      <c r="D35" s="62">
        <v>0</v>
      </c>
      <c r="E35" s="62">
        <v>0</v>
      </c>
      <c r="F35" s="62">
        <v>0</v>
      </c>
      <c r="G35" s="62">
        <v>0</v>
      </c>
      <c r="H35" s="62">
        <v>0</v>
      </c>
      <c r="I35" s="62">
        <v>0</v>
      </c>
      <c r="J35" s="62">
        <v>0</v>
      </c>
      <c r="K35" s="62">
        <v>0</v>
      </c>
      <c r="L35" s="62">
        <v>0</v>
      </c>
      <c r="M35" s="62">
        <f t="shared" si="2"/>
        <v>0</v>
      </c>
    </row>
    <row r="36" spans="2:13" x14ac:dyDescent="0.25">
      <c r="B36" s="44" t="s">
        <v>38</v>
      </c>
      <c r="C36" s="62">
        <v>0.21159244507</v>
      </c>
      <c r="D36" s="62">
        <v>0</v>
      </c>
      <c r="E36" s="62">
        <v>0</v>
      </c>
      <c r="F36" s="62">
        <v>4.1700995230000003E-2</v>
      </c>
      <c r="G36" s="62">
        <v>0.15150363421999999</v>
      </c>
      <c r="H36" s="62">
        <v>2.85167167E-2</v>
      </c>
      <c r="I36" s="62">
        <v>0.36723233765000002</v>
      </c>
      <c r="J36" s="62">
        <v>2.5899939718599998</v>
      </c>
      <c r="K36" s="62">
        <v>2.2983737800000002E-3</v>
      </c>
      <c r="L36" s="62">
        <v>0</v>
      </c>
      <c r="M36" s="62">
        <f t="shared" si="2"/>
        <v>3.39283847451</v>
      </c>
    </row>
    <row r="37" spans="2:13" x14ac:dyDescent="0.25">
      <c r="B37" s="195" t="s">
        <v>292</v>
      </c>
      <c r="C37" s="62">
        <v>1.58028695E-2</v>
      </c>
      <c r="D37" s="62">
        <v>0</v>
      </c>
      <c r="E37" s="62">
        <v>0</v>
      </c>
      <c r="F37" s="62">
        <v>0</v>
      </c>
      <c r="G37" s="62">
        <v>3.8810288060000003E-2</v>
      </c>
      <c r="H37" s="62">
        <v>2.85167167E-2</v>
      </c>
      <c r="I37" s="62">
        <v>0.18424968494999999</v>
      </c>
      <c r="J37" s="62">
        <v>1.8901059045899999</v>
      </c>
      <c r="K37" s="62">
        <v>0</v>
      </c>
      <c r="L37" s="62">
        <v>0</v>
      </c>
      <c r="M37" s="62">
        <f t="shared" si="2"/>
        <v>2.1574854638000001</v>
      </c>
    </row>
    <row r="38" spans="2:13" x14ac:dyDescent="0.25">
      <c r="B38" s="195" t="s">
        <v>293</v>
      </c>
      <c r="C38" s="62">
        <v>0.19578957556000001</v>
      </c>
      <c r="D38" s="62">
        <v>0</v>
      </c>
      <c r="E38" s="62">
        <v>0</v>
      </c>
      <c r="F38" s="62">
        <v>4.1700995230000003E-2</v>
      </c>
      <c r="G38" s="62">
        <v>0.11269334617</v>
      </c>
      <c r="H38" s="62">
        <v>0</v>
      </c>
      <c r="I38" s="62">
        <v>0.1829826527</v>
      </c>
      <c r="J38" s="62">
        <v>0.69988806725999997</v>
      </c>
      <c r="K38" s="62">
        <v>2.2983737800000002E-3</v>
      </c>
      <c r="L38" s="62">
        <v>0</v>
      </c>
      <c r="M38" s="62">
        <f t="shared" si="2"/>
        <v>1.2353530106999999</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70" t="s">
        <v>10</v>
      </c>
      <c r="C40" s="54">
        <f>SUM(C29:C31)+C36+C39</f>
        <v>0.54350149836999995</v>
      </c>
      <c r="D40" s="54">
        <f t="shared" ref="D40:M40" si="3">D29+D30+D31+D36+D39</f>
        <v>0</v>
      </c>
      <c r="E40" s="54">
        <f t="shared" si="3"/>
        <v>1.0519156500000001E-3</v>
      </c>
      <c r="F40" s="54">
        <f t="shared" si="3"/>
        <v>7.7991012840000012E-2</v>
      </c>
      <c r="G40" s="54">
        <f t="shared" si="3"/>
        <v>0.34030933444</v>
      </c>
      <c r="H40" s="54">
        <f t="shared" si="3"/>
        <v>4.3236715930000003E-2</v>
      </c>
      <c r="I40" s="54">
        <f t="shared" si="3"/>
        <v>0.94338235750999999</v>
      </c>
      <c r="J40" s="54">
        <f t="shared" si="3"/>
        <v>3.8182193487399996</v>
      </c>
      <c r="K40" s="54">
        <f t="shared" si="3"/>
        <v>2.2983737800000002E-3</v>
      </c>
      <c r="L40" s="54">
        <f t="shared" si="3"/>
        <v>7.5501718999999997E-4</v>
      </c>
      <c r="M40" s="54">
        <f t="shared" si="3"/>
        <v>5.7707455744500002</v>
      </c>
    </row>
    <row r="45" spans="2:13" ht="15.75" x14ac:dyDescent="0.25">
      <c r="B45" s="42" t="s">
        <v>358</v>
      </c>
      <c r="C45" s="43"/>
      <c r="D45" s="43"/>
      <c r="E45" s="43"/>
      <c r="F45" s="43"/>
      <c r="G45" s="43"/>
      <c r="H45" s="43"/>
      <c r="I45" s="43"/>
      <c r="J45" s="43"/>
      <c r="K45" s="43"/>
      <c r="L45" s="43"/>
      <c r="M45" s="43"/>
    </row>
    <row r="46" spans="2:13" x14ac:dyDescent="0.25">
      <c r="B46" s="68" t="s">
        <v>119</v>
      </c>
      <c r="C46" s="69"/>
      <c r="D46" s="69"/>
      <c r="E46" s="69"/>
      <c r="F46" s="69"/>
      <c r="G46" s="69"/>
      <c r="H46" s="69"/>
      <c r="I46" s="69"/>
      <c r="J46" s="69"/>
      <c r="K46" s="69"/>
      <c r="L46" s="69"/>
      <c r="M46" s="69"/>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1.8187760149999999E-2</v>
      </c>
      <c r="K49" s="62">
        <v>0</v>
      </c>
      <c r="L49" s="62">
        <v>0</v>
      </c>
      <c r="M49" s="62">
        <f>SUM(C49:L49)</f>
        <v>1.8187760149999999E-2</v>
      </c>
    </row>
    <row r="50" spans="2:15" x14ac:dyDescent="0.25">
      <c r="B50" s="44" t="s">
        <v>238</v>
      </c>
      <c r="C50" s="62">
        <v>0.35194927114000002</v>
      </c>
      <c r="D50" s="62">
        <v>0</v>
      </c>
      <c r="E50" s="62">
        <v>1.0519156500000001E-3</v>
      </c>
      <c r="F50" s="62">
        <v>3.6290017610000003E-2</v>
      </c>
      <c r="G50" s="62">
        <v>0.20625271772000001</v>
      </c>
      <c r="H50" s="62">
        <v>1.4719999229999999E-2</v>
      </c>
      <c r="I50" s="62">
        <v>0.59216108814000001</v>
      </c>
      <c r="J50" s="62">
        <v>1.2464028837600001</v>
      </c>
      <c r="K50" s="62">
        <v>0</v>
      </c>
      <c r="L50" s="62">
        <v>7.5501718999999997E-4</v>
      </c>
      <c r="M50" s="62">
        <f t="shared" ref="M50:M59" si="4">SUM(C50:L50)</f>
        <v>2.4495829104400002</v>
      </c>
      <c r="O50" s="196"/>
    </row>
    <row r="51" spans="2:15" ht="30" x14ac:dyDescent="0.25">
      <c r="B51" s="165" t="s">
        <v>242</v>
      </c>
      <c r="C51" s="62">
        <v>0</v>
      </c>
      <c r="D51" s="62">
        <v>0</v>
      </c>
      <c r="E51" s="62">
        <v>0</v>
      </c>
      <c r="F51" s="62">
        <v>0</v>
      </c>
      <c r="G51" s="62">
        <v>0</v>
      </c>
      <c r="H51" s="62">
        <v>0</v>
      </c>
      <c r="I51" s="62">
        <v>0</v>
      </c>
      <c r="J51" s="62">
        <v>0</v>
      </c>
      <c r="K51" s="62">
        <v>0</v>
      </c>
      <c r="L51" s="62">
        <v>0</v>
      </c>
      <c r="M51" s="62">
        <f t="shared" si="4"/>
        <v>0</v>
      </c>
      <c r="O51" s="196"/>
    </row>
    <row r="52" spans="2:15" x14ac:dyDescent="0.25">
      <c r="B52" s="166" t="s">
        <v>253</v>
      </c>
      <c r="C52" s="62">
        <v>0</v>
      </c>
      <c r="D52" s="62">
        <v>0</v>
      </c>
      <c r="E52" s="62">
        <v>0</v>
      </c>
      <c r="F52" s="62">
        <v>0</v>
      </c>
      <c r="G52" s="62">
        <v>0</v>
      </c>
      <c r="H52" s="62">
        <v>0</v>
      </c>
      <c r="I52" s="62">
        <v>0</v>
      </c>
      <c r="J52" s="62">
        <v>0</v>
      </c>
      <c r="K52" s="62">
        <v>0</v>
      </c>
      <c r="L52" s="62">
        <v>0</v>
      </c>
      <c r="M52" s="62">
        <f t="shared" si="4"/>
        <v>0</v>
      </c>
      <c r="O52" s="196"/>
    </row>
    <row r="53" spans="2:15" x14ac:dyDescent="0.25">
      <c r="B53" s="166" t="s">
        <v>254</v>
      </c>
      <c r="C53" s="62">
        <v>0</v>
      </c>
      <c r="D53" s="62">
        <v>0</v>
      </c>
      <c r="E53" s="62">
        <v>0</v>
      </c>
      <c r="F53" s="62">
        <v>0</v>
      </c>
      <c r="G53" s="62">
        <v>0</v>
      </c>
      <c r="H53" s="62">
        <v>0</v>
      </c>
      <c r="I53" s="62">
        <v>0</v>
      </c>
      <c r="J53" s="62">
        <v>0</v>
      </c>
      <c r="K53" s="62">
        <v>0</v>
      </c>
      <c r="L53" s="62">
        <v>0</v>
      </c>
      <c r="M53" s="62">
        <f t="shared" si="4"/>
        <v>0</v>
      </c>
      <c r="O53" s="196"/>
    </row>
    <row r="54" spans="2:15" x14ac:dyDescent="0.25">
      <c r="B54" s="167" t="s">
        <v>239</v>
      </c>
      <c r="C54" s="62">
        <v>0</v>
      </c>
      <c r="D54" s="62">
        <v>0</v>
      </c>
      <c r="E54" s="62">
        <v>0</v>
      </c>
      <c r="F54" s="62">
        <v>0</v>
      </c>
      <c r="G54" s="62">
        <v>0</v>
      </c>
      <c r="H54" s="62">
        <v>0</v>
      </c>
      <c r="I54" s="62">
        <v>0</v>
      </c>
      <c r="J54" s="62">
        <v>0</v>
      </c>
      <c r="K54" s="62">
        <v>0</v>
      </c>
      <c r="L54" s="62">
        <v>0</v>
      </c>
      <c r="M54" s="62">
        <f t="shared" si="4"/>
        <v>0</v>
      </c>
      <c r="O54" s="196"/>
    </row>
    <row r="55" spans="2:15" x14ac:dyDescent="0.25">
      <c r="B55" s="167" t="s">
        <v>240</v>
      </c>
      <c r="C55" s="62">
        <v>0</v>
      </c>
      <c r="D55" s="62">
        <v>0</v>
      </c>
      <c r="E55" s="62">
        <v>0</v>
      </c>
      <c r="F55" s="62">
        <v>0</v>
      </c>
      <c r="G55" s="62">
        <v>0</v>
      </c>
      <c r="H55" s="62">
        <v>0</v>
      </c>
      <c r="I55" s="62">
        <v>0</v>
      </c>
      <c r="J55" s="62">
        <v>0</v>
      </c>
      <c r="K55" s="62">
        <v>0</v>
      </c>
      <c r="L55" s="62">
        <v>0</v>
      </c>
      <c r="M55" s="62">
        <f t="shared" si="4"/>
        <v>0</v>
      </c>
      <c r="O55" s="196"/>
    </row>
    <row r="56" spans="2:15" x14ac:dyDescent="0.25">
      <c r="B56" s="44" t="s">
        <v>38</v>
      </c>
      <c r="C56" s="62">
        <v>0.30875658227000002</v>
      </c>
      <c r="D56" s="62">
        <v>0</v>
      </c>
      <c r="E56" s="62">
        <v>2.8018593599999999E-2</v>
      </c>
      <c r="F56" s="62">
        <v>0.17639579442</v>
      </c>
      <c r="G56" s="62">
        <v>0.65605502268000004</v>
      </c>
      <c r="H56" s="62">
        <v>7.3951317040000006E-2</v>
      </c>
      <c r="I56" s="62">
        <v>0.91284705575000002</v>
      </c>
      <c r="J56" s="62">
        <v>9.6727265280899992</v>
      </c>
      <c r="K56" s="62">
        <v>2.2983737800000002E-3</v>
      </c>
      <c r="L56" s="62">
        <v>9.0282800000000005E-4</v>
      </c>
      <c r="M56" s="62">
        <f t="shared" si="4"/>
        <v>11.831952095629999</v>
      </c>
      <c r="O56" s="196"/>
    </row>
    <row r="57" spans="2:15" x14ac:dyDescent="0.25">
      <c r="B57" s="195" t="s">
        <v>292</v>
      </c>
      <c r="C57" s="62">
        <v>5.2603326380000003E-2</v>
      </c>
      <c r="D57" s="62">
        <v>0</v>
      </c>
      <c r="E57" s="62">
        <v>2.8018593599999999E-2</v>
      </c>
      <c r="F57" s="62">
        <v>8.3050549190000003E-2</v>
      </c>
      <c r="G57" s="62">
        <v>0.48519374991999997</v>
      </c>
      <c r="H57" s="62">
        <v>7.2546417040000005E-2</v>
      </c>
      <c r="I57" s="62">
        <v>0.68953705305000002</v>
      </c>
      <c r="J57" s="62">
        <v>8.7801895647000006</v>
      </c>
      <c r="K57" s="62">
        <v>0</v>
      </c>
      <c r="L57" s="62">
        <v>9.0282800000000005E-4</v>
      </c>
      <c r="M57" s="62">
        <f t="shared" si="4"/>
        <v>10.19204208188</v>
      </c>
      <c r="O57" s="196"/>
    </row>
    <row r="58" spans="2:15" x14ac:dyDescent="0.25">
      <c r="B58" s="195" t="s">
        <v>293</v>
      </c>
      <c r="C58" s="62">
        <v>0.25615325588999999</v>
      </c>
      <c r="D58" s="62">
        <v>0</v>
      </c>
      <c r="E58" s="62">
        <v>0</v>
      </c>
      <c r="F58" s="62">
        <v>9.3345245229999999E-2</v>
      </c>
      <c r="G58" s="62">
        <v>0.17086127274999999</v>
      </c>
      <c r="H58" s="62">
        <v>1.4048999999999999E-3</v>
      </c>
      <c r="I58" s="62">
        <v>0.22331000270000001</v>
      </c>
      <c r="J58" s="62">
        <v>0.89253696337999999</v>
      </c>
      <c r="K58" s="62">
        <v>2.2983737800000002E-3</v>
      </c>
      <c r="L58" s="62">
        <v>0</v>
      </c>
      <c r="M58" s="62">
        <f t="shared" si="4"/>
        <v>1.63991001373</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70" t="s">
        <v>10</v>
      </c>
      <c r="C60" s="54">
        <f>SUM(C49:C51)+C56+C59</f>
        <v>0.6607058534100001</v>
      </c>
      <c r="D60" s="54">
        <f t="shared" ref="D60:M60" si="5">SUM(D49:D51)+D56+D59</f>
        <v>0</v>
      </c>
      <c r="E60" s="54">
        <f t="shared" si="5"/>
        <v>2.9070509249999998E-2</v>
      </c>
      <c r="F60" s="54">
        <f t="shared" si="5"/>
        <v>0.21268581203</v>
      </c>
      <c r="G60" s="54">
        <f t="shared" si="5"/>
        <v>0.86230774040000002</v>
      </c>
      <c r="H60" s="54">
        <f t="shared" si="5"/>
        <v>8.8671316270000008E-2</v>
      </c>
      <c r="I60" s="54">
        <f t="shared" si="5"/>
        <v>1.50500814389</v>
      </c>
      <c r="J60" s="54">
        <f t="shared" si="5"/>
        <v>10.937317172</v>
      </c>
      <c r="K60" s="54">
        <f t="shared" si="5"/>
        <v>2.2983737800000002E-3</v>
      </c>
      <c r="L60" s="54">
        <f t="shared" si="5"/>
        <v>1.6578451899999999E-3</v>
      </c>
      <c r="M60" s="54">
        <f t="shared" si="5"/>
        <v>14.29972276622</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2" t="s">
        <v>246</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E89" sqref="E89"/>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8">
        <f>'Table 1-3 - Lending'!L4</f>
        <v>42460</v>
      </c>
      <c r="M4" s="43"/>
    </row>
    <row r="5" spans="2:13" ht="15.75" x14ac:dyDescent="0.25">
      <c r="B5" s="42" t="s">
        <v>359</v>
      </c>
      <c r="C5" s="43"/>
      <c r="D5" s="43"/>
      <c r="E5" s="43"/>
      <c r="F5" s="43"/>
      <c r="G5" s="43"/>
      <c r="H5" s="43"/>
      <c r="I5" s="43"/>
      <c r="J5" s="43"/>
      <c r="K5" s="43"/>
      <c r="L5" s="43"/>
      <c r="M5" s="43"/>
    </row>
    <row r="6" spans="2:13" x14ac:dyDescent="0.25">
      <c r="B6" s="68" t="s">
        <v>120</v>
      </c>
      <c r="C6" s="69"/>
      <c r="D6" s="69"/>
      <c r="E6" s="69"/>
      <c r="F6" s="69"/>
      <c r="G6" s="69"/>
      <c r="H6" s="69"/>
      <c r="I6" s="69"/>
      <c r="J6" s="69"/>
      <c r="K6" s="69"/>
      <c r="L6" s="69"/>
      <c r="M6" s="69"/>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137</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0.66070585340999999</v>
      </c>
      <c r="D13" s="62">
        <v>0</v>
      </c>
      <c r="E13" s="62">
        <v>2.9070509250000001E-2</v>
      </c>
      <c r="F13" s="62">
        <v>0.21268581203</v>
      </c>
      <c r="G13" s="62">
        <v>0.86230774040000002</v>
      </c>
      <c r="H13" s="62">
        <v>8.8671316269999995E-2</v>
      </c>
      <c r="I13" s="62">
        <v>1.50500814389</v>
      </c>
      <c r="J13" s="62">
        <v>10.937317172</v>
      </c>
      <c r="K13" s="62">
        <v>2.2983737800000002E-3</v>
      </c>
      <c r="L13" s="62">
        <v>1.6578451899999999E-3</v>
      </c>
      <c r="M13" s="62">
        <f t="shared" si="0"/>
        <v>14.29972276622</v>
      </c>
    </row>
    <row r="14" spans="2:13" x14ac:dyDescent="0.25">
      <c r="B14" s="70" t="s">
        <v>10</v>
      </c>
      <c r="C14" s="54">
        <f>SUM(C9:C13)</f>
        <v>0.66070585340999999</v>
      </c>
      <c r="D14" s="54">
        <f t="shared" ref="D14:M14" si="1">SUM(D9:D13)</f>
        <v>0</v>
      </c>
      <c r="E14" s="54">
        <f t="shared" si="1"/>
        <v>2.9070509250000001E-2</v>
      </c>
      <c r="F14" s="54">
        <f t="shared" si="1"/>
        <v>0.21268581203</v>
      </c>
      <c r="G14" s="54">
        <f t="shared" si="1"/>
        <v>0.86230774040000002</v>
      </c>
      <c r="H14" s="54">
        <f t="shared" si="1"/>
        <v>8.8671316269999995E-2</v>
      </c>
      <c r="I14" s="54">
        <f t="shared" si="1"/>
        <v>1.50500814389</v>
      </c>
      <c r="J14" s="54">
        <f t="shared" si="1"/>
        <v>10.937317172</v>
      </c>
      <c r="K14" s="54">
        <f t="shared" si="1"/>
        <v>2.2983737800000002E-3</v>
      </c>
      <c r="L14" s="54">
        <f t="shared" si="1"/>
        <v>1.6578451899999999E-3</v>
      </c>
      <c r="M14" s="54">
        <f t="shared" si="1"/>
        <v>14.29972276622</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360</v>
      </c>
      <c r="C19" s="43"/>
      <c r="D19" s="43"/>
      <c r="E19" s="43"/>
      <c r="F19" s="43"/>
      <c r="G19" s="43"/>
      <c r="H19" s="43"/>
      <c r="I19" s="43"/>
      <c r="J19" s="43"/>
      <c r="K19" s="43"/>
      <c r="L19" s="43"/>
      <c r="M19" s="43"/>
    </row>
    <row r="20" spans="2:13" x14ac:dyDescent="0.25">
      <c r="B20" s="67"/>
      <c r="C20" s="68" t="s">
        <v>121</v>
      </c>
      <c r="D20" s="69"/>
      <c r="E20" s="69"/>
      <c r="F20" s="69"/>
      <c r="G20" s="69"/>
      <c r="H20" s="69"/>
      <c r="I20" s="69"/>
      <c r="J20" s="69"/>
      <c r="K20" s="69"/>
      <c r="L20" s="69"/>
      <c r="M20" s="69"/>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1.6512018E-3</v>
      </c>
      <c r="D23" s="62">
        <v>0</v>
      </c>
      <c r="E23" s="62">
        <v>0</v>
      </c>
      <c r="F23" s="62">
        <v>0</v>
      </c>
      <c r="G23" s="62">
        <v>3.5279259999999997E-5</v>
      </c>
      <c r="H23" s="62">
        <v>0</v>
      </c>
      <c r="I23" s="62">
        <v>3.5838419E-4</v>
      </c>
      <c r="J23" s="62">
        <v>3.2315861440000003E-2</v>
      </c>
      <c r="K23" s="62">
        <v>0</v>
      </c>
      <c r="L23" s="62">
        <v>0</v>
      </c>
      <c r="M23" s="62">
        <f>SUM(C23:L23)</f>
        <v>3.4360726690000003E-2</v>
      </c>
    </row>
    <row r="24" spans="2:13" x14ac:dyDescent="0.25">
      <c r="B24" s="44" t="s">
        <v>138</v>
      </c>
      <c r="C24" s="62">
        <v>1.80875539E-3</v>
      </c>
      <c r="D24" s="62">
        <v>0</v>
      </c>
      <c r="E24" s="62">
        <v>0</v>
      </c>
      <c r="F24" s="62">
        <v>2.8718387599999998E-3</v>
      </c>
      <c r="G24" s="62">
        <v>6.3367999999999994E-5</v>
      </c>
      <c r="H24" s="62">
        <v>0</v>
      </c>
      <c r="I24" s="62">
        <v>1.39504369E-3</v>
      </c>
      <c r="J24" s="62">
        <v>4.8695616759999998E-2</v>
      </c>
      <c r="K24" s="62">
        <v>0</v>
      </c>
      <c r="L24" s="62">
        <v>0</v>
      </c>
      <c r="M24" s="62">
        <f t="shared" ref="M24:M28" si="2">SUM(C24:L24)</f>
        <v>5.4834622600000001E-2</v>
      </c>
    </row>
    <row r="25" spans="2:13" x14ac:dyDescent="0.25">
      <c r="B25" s="44" t="s">
        <v>47</v>
      </c>
      <c r="C25" s="62">
        <v>1.5970728799999999E-3</v>
      </c>
      <c r="D25" s="62">
        <v>0</v>
      </c>
      <c r="E25" s="62">
        <v>0</v>
      </c>
      <c r="F25" s="62">
        <v>0</v>
      </c>
      <c r="G25" s="62">
        <v>7.0838035999999996E-4</v>
      </c>
      <c r="H25" s="62">
        <v>0</v>
      </c>
      <c r="I25" s="62">
        <v>2.5456528699999998E-3</v>
      </c>
      <c r="J25" s="62">
        <v>5.8846233790000001E-2</v>
      </c>
      <c r="K25" s="62">
        <v>0</v>
      </c>
      <c r="L25" s="62">
        <v>0</v>
      </c>
      <c r="M25" s="62">
        <f t="shared" si="2"/>
        <v>6.3697339899999997E-2</v>
      </c>
    </row>
    <row r="26" spans="2:13" x14ac:dyDescent="0.25">
      <c r="B26" s="44" t="s">
        <v>48</v>
      </c>
      <c r="C26" s="62">
        <v>4.9680186119999997E-2</v>
      </c>
      <c r="D26" s="62">
        <v>0</v>
      </c>
      <c r="E26" s="62">
        <v>0</v>
      </c>
      <c r="F26" s="62">
        <v>5.1560687200000004E-3</v>
      </c>
      <c r="G26" s="62">
        <v>4.7966487410000001E-2</v>
      </c>
      <c r="H26" s="62">
        <v>9.9388398500000006E-3</v>
      </c>
      <c r="I26" s="62">
        <v>0.32744970874000001</v>
      </c>
      <c r="J26" s="62">
        <v>0.37630207162000001</v>
      </c>
      <c r="K26" s="62">
        <v>0</v>
      </c>
      <c r="L26" s="62">
        <v>6.2070433999999997E-4</v>
      </c>
      <c r="M26" s="62">
        <f t="shared" si="2"/>
        <v>0.81711406679999998</v>
      </c>
    </row>
    <row r="27" spans="2:13" x14ac:dyDescent="0.25">
      <c r="B27" s="44" t="s">
        <v>50</v>
      </c>
      <c r="C27" s="62">
        <v>0.39771481409999998</v>
      </c>
      <c r="D27" s="62">
        <v>0</v>
      </c>
      <c r="E27" s="62">
        <v>0</v>
      </c>
      <c r="F27" s="62">
        <v>6.260338788E-2</v>
      </c>
      <c r="G27" s="62">
        <v>0.22325498315</v>
      </c>
      <c r="H27" s="62">
        <v>3.644983031E-2</v>
      </c>
      <c r="I27" s="62">
        <v>0.58637769866</v>
      </c>
      <c r="J27" s="62">
        <v>1.39607688478</v>
      </c>
      <c r="K27" s="62">
        <v>2.2983737800000002E-3</v>
      </c>
      <c r="L27" s="62">
        <v>1.0371408500000001E-3</v>
      </c>
      <c r="M27" s="62">
        <f t="shared" si="2"/>
        <v>2.7058131135099996</v>
      </c>
    </row>
    <row r="28" spans="2:13" x14ac:dyDescent="0.25">
      <c r="B28" s="44" t="s">
        <v>49</v>
      </c>
      <c r="C28" s="62">
        <v>0.20825382311999999</v>
      </c>
      <c r="D28" s="62">
        <v>0</v>
      </c>
      <c r="E28" s="62">
        <v>2.9070509250000001E-2</v>
      </c>
      <c r="F28" s="62">
        <v>0.14205451666999999</v>
      </c>
      <c r="G28" s="62">
        <v>0.59027924221000005</v>
      </c>
      <c r="H28" s="62">
        <v>4.2282646120000003E-2</v>
      </c>
      <c r="I28" s="62">
        <v>0.58688165573999995</v>
      </c>
      <c r="J28" s="62">
        <v>9.0250805035999999</v>
      </c>
      <c r="K28" s="62">
        <v>0</v>
      </c>
      <c r="L28" s="62">
        <v>0</v>
      </c>
      <c r="M28" s="62">
        <f t="shared" si="2"/>
        <v>10.62390289671</v>
      </c>
    </row>
    <row r="29" spans="2:13" x14ac:dyDescent="0.25">
      <c r="B29" s="70" t="s">
        <v>10</v>
      </c>
      <c r="C29" s="54">
        <f>SUM(C23:C28)</f>
        <v>0.66070585340999999</v>
      </c>
      <c r="D29" s="54">
        <f t="shared" ref="D29:M29" si="3">SUM(D23:D28)</f>
        <v>0</v>
      </c>
      <c r="E29" s="54">
        <f t="shared" si="3"/>
        <v>2.9070509250000001E-2</v>
      </c>
      <c r="F29" s="54">
        <f t="shared" si="3"/>
        <v>0.21268581202999998</v>
      </c>
      <c r="G29" s="54">
        <f t="shared" si="3"/>
        <v>0.86230774039000013</v>
      </c>
      <c r="H29" s="54">
        <f t="shared" si="3"/>
        <v>8.8671316279999995E-2</v>
      </c>
      <c r="I29" s="54">
        <f t="shared" si="3"/>
        <v>1.50500814389</v>
      </c>
      <c r="J29" s="54">
        <f t="shared" si="3"/>
        <v>10.937317171989999</v>
      </c>
      <c r="K29" s="54">
        <f t="shared" si="3"/>
        <v>2.2983737800000002E-3</v>
      </c>
      <c r="L29" s="54">
        <f t="shared" si="3"/>
        <v>1.6578451899999999E-3</v>
      </c>
      <c r="M29" s="54">
        <f t="shared" si="3"/>
        <v>14.299722766209999</v>
      </c>
    </row>
    <row r="34" spans="2:13" ht="15.75" x14ac:dyDescent="0.25">
      <c r="B34" s="42" t="s">
        <v>361</v>
      </c>
      <c r="C34" s="43"/>
      <c r="D34" s="43"/>
      <c r="E34" s="43"/>
      <c r="F34" s="43"/>
      <c r="G34" s="43"/>
      <c r="H34" s="43"/>
      <c r="I34" s="43"/>
      <c r="J34" s="43"/>
      <c r="K34" s="43"/>
      <c r="L34" s="43"/>
      <c r="M34" s="43"/>
    </row>
    <row r="35" spans="2:13" x14ac:dyDescent="0.25">
      <c r="B35" s="169" t="s">
        <v>262</v>
      </c>
      <c r="C35" s="69"/>
      <c r="D35" s="69"/>
      <c r="E35" s="69"/>
      <c r="F35" s="69"/>
      <c r="G35" s="69"/>
      <c r="H35" s="69"/>
      <c r="I35" s="69"/>
      <c r="J35" s="69"/>
      <c r="K35" s="69"/>
      <c r="L35" s="69"/>
      <c r="M35" s="69"/>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2">
        <v>1.9</v>
      </c>
      <c r="D38" s="72">
        <v>0</v>
      </c>
      <c r="E38" s="72">
        <v>0</v>
      </c>
      <c r="F38" s="72">
        <v>0</v>
      </c>
      <c r="G38" s="72">
        <v>0.9</v>
      </c>
      <c r="H38" s="72">
        <v>0</v>
      </c>
      <c r="I38" s="72">
        <v>3</v>
      </c>
      <c r="J38" s="72">
        <v>4.0999999999999996</v>
      </c>
      <c r="K38" s="72">
        <v>99.8</v>
      </c>
      <c r="L38" s="72">
        <v>0</v>
      </c>
      <c r="M38" s="71">
        <v>3.43</v>
      </c>
    </row>
    <row r="39" spans="2:13" x14ac:dyDescent="0.25">
      <c r="B39" s="47" t="s">
        <v>327</v>
      </c>
    </row>
    <row r="40" spans="2:13" x14ac:dyDescent="0.25">
      <c r="J40" s="73"/>
    </row>
    <row r="44" spans="2:13" ht="15.75" x14ac:dyDescent="0.25">
      <c r="B44" s="42" t="s">
        <v>362</v>
      </c>
      <c r="C44" s="43"/>
      <c r="D44" s="43"/>
      <c r="E44" s="43"/>
      <c r="F44" s="43"/>
      <c r="G44" s="43"/>
      <c r="H44" s="43"/>
      <c r="I44" s="43"/>
      <c r="J44" s="43"/>
      <c r="K44" s="43"/>
      <c r="L44" s="43"/>
      <c r="M44" s="43"/>
    </row>
    <row r="45" spans="2:13" x14ac:dyDescent="0.25">
      <c r="B45" s="169" t="s">
        <v>190</v>
      </c>
      <c r="C45" s="169"/>
      <c r="D45" s="69"/>
      <c r="E45" s="69"/>
      <c r="F45" s="69"/>
      <c r="G45" s="69"/>
      <c r="H45" s="69"/>
      <c r="I45" s="69"/>
      <c r="J45" s="69"/>
      <c r="K45" s="69"/>
      <c r="L45" s="69"/>
      <c r="M45" s="69"/>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4">
        <v>2.1</v>
      </c>
      <c r="D48" s="204">
        <v>0</v>
      </c>
      <c r="E48" s="204">
        <v>0</v>
      </c>
      <c r="F48" s="204">
        <v>0</v>
      </c>
      <c r="G48" s="204">
        <v>0.4</v>
      </c>
      <c r="H48" s="204">
        <v>0</v>
      </c>
      <c r="I48" s="204">
        <v>1.9</v>
      </c>
      <c r="J48" s="204">
        <v>3.8</v>
      </c>
      <c r="K48" s="204">
        <v>100</v>
      </c>
      <c r="L48" s="204">
        <v>0</v>
      </c>
      <c r="M48" s="212">
        <v>3.26</v>
      </c>
    </row>
    <row r="49" spans="2:13" x14ac:dyDescent="0.25">
      <c r="B49" s="47" t="s">
        <v>328</v>
      </c>
    </row>
    <row r="50" spans="2:13" x14ac:dyDescent="0.25">
      <c r="M50" s="213"/>
    </row>
    <row r="54" spans="2:13" ht="15.75" x14ac:dyDescent="0.25">
      <c r="B54" s="42" t="s">
        <v>363</v>
      </c>
      <c r="C54" s="43"/>
      <c r="D54" s="43"/>
      <c r="E54" s="43"/>
      <c r="F54" s="43"/>
      <c r="G54" s="43"/>
      <c r="H54" s="43"/>
      <c r="I54" s="43"/>
      <c r="J54" s="43"/>
      <c r="K54" s="43"/>
      <c r="L54" s="43"/>
      <c r="M54" s="43"/>
    </row>
    <row r="55" spans="2:13" x14ac:dyDescent="0.25">
      <c r="B55" s="169" t="s">
        <v>173</v>
      </c>
      <c r="C55" s="69"/>
      <c r="D55" s="69"/>
      <c r="E55" s="69"/>
      <c r="F55" s="69"/>
      <c r="G55" s="69"/>
      <c r="H55" s="69"/>
      <c r="I55" s="69"/>
      <c r="J55" s="69"/>
      <c r="K55" s="69"/>
      <c r="L55" s="69"/>
      <c r="M55" s="69"/>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243</v>
      </c>
      <c r="C58" s="190">
        <v>1.9</v>
      </c>
      <c r="D58" s="62">
        <v>0</v>
      </c>
      <c r="E58" s="62">
        <v>0</v>
      </c>
      <c r="F58" s="62">
        <v>0</v>
      </c>
      <c r="G58" s="190">
        <v>0.78</v>
      </c>
      <c r="H58" s="190">
        <v>0</v>
      </c>
      <c r="I58" s="190">
        <v>2.3199999999999998</v>
      </c>
      <c r="J58" s="190">
        <v>3.62</v>
      </c>
      <c r="K58" s="62">
        <v>100</v>
      </c>
      <c r="L58" s="62">
        <v>0</v>
      </c>
      <c r="M58" s="190">
        <v>3.33</v>
      </c>
    </row>
    <row r="59" spans="2:13" x14ac:dyDescent="0.25">
      <c r="B59" s="44" t="s">
        <v>244</v>
      </c>
      <c r="C59" s="190">
        <v>2.84</v>
      </c>
      <c r="D59" s="62">
        <v>0</v>
      </c>
      <c r="E59" s="62">
        <v>0</v>
      </c>
      <c r="F59" s="62">
        <v>0</v>
      </c>
      <c r="G59" s="190">
        <v>0</v>
      </c>
      <c r="H59" s="62">
        <v>0</v>
      </c>
      <c r="I59" s="190">
        <v>1.65</v>
      </c>
      <c r="J59" s="190">
        <v>2.2999999999999998</v>
      </c>
      <c r="K59" s="62">
        <v>0</v>
      </c>
      <c r="L59" s="62">
        <v>0</v>
      </c>
      <c r="M59" s="190">
        <v>1.99</v>
      </c>
    </row>
    <row r="60" spans="2:13" x14ac:dyDescent="0.25">
      <c r="B60" s="44" t="s">
        <v>245</v>
      </c>
      <c r="C60" s="190">
        <v>0.4</v>
      </c>
      <c r="D60" s="62">
        <v>0</v>
      </c>
      <c r="E60" s="62">
        <v>0</v>
      </c>
      <c r="F60" s="62">
        <v>0</v>
      </c>
      <c r="G60" s="190">
        <v>1.1399999999999999</v>
      </c>
      <c r="H60" s="62">
        <v>0</v>
      </c>
      <c r="I60" s="190">
        <v>2.11</v>
      </c>
      <c r="J60" s="190">
        <v>2.67</v>
      </c>
      <c r="K60" s="62">
        <v>0</v>
      </c>
      <c r="L60" s="62">
        <v>0</v>
      </c>
      <c r="M60" s="190">
        <v>2.27</v>
      </c>
    </row>
    <row r="61" spans="2:13" x14ac:dyDescent="0.25">
      <c r="B61" s="3" t="s">
        <v>167</v>
      </c>
      <c r="C61" s="190">
        <v>0</v>
      </c>
      <c r="D61" s="62">
        <v>0</v>
      </c>
      <c r="E61" s="62">
        <v>0</v>
      </c>
      <c r="F61" s="62">
        <v>0</v>
      </c>
      <c r="G61" s="190">
        <v>0</v>
      </c>
      <c r="H61" s="62">
        <v>0</v>
      </c>
      <c r="I61" s="190">
        <v>0.39</v>
      </c>
      <c r="J61" s="190">
        <v>5.45</v>
      </c>
      <c r="K61" s="62">
        <v>0</v>
      </c>
      <c r="L61" s="62">
        <v>0</v>
      </c>
      <c r="M61" s="190">
        <v>3.25</v>
      </c>
    </row>
    <row r="62" spans="2:13" x14ac:dyDescent="0.25">
      <c r="B62" s="3" t="s">
        <v>168</v>
      </c>
      <c r="C62" s="190">
        <v>0</v>
      </c>
      <c r="D62" s="62">
        <v>0</v>
      </c>
      <c r="E62" s="62">
        <v>0</v>
      </c>
      <c r="F62" s="62">
        <v>0</v>
      </c>
      <c r="G62" s="190">
        <v>0.22</v>
      </c>
      <c r="H62" s="62">
        <v>0</v>
      </c>
      <c r="I62" s="190">
        <v>0</v>
      </c>
      <c r="J62" s="190">
        <v>9.75</v>
      </c>
      <c r="K62" s="62">
        <v>0</v>
      </c>
      <c r="L62" s="62">
        <v>0</v>
      </c>
      <c r="M62" s="190">
        <v>5.8</v>
      </c>
    </row>
    <row r="63" spans="2:13" x14ac:dyDescent="0.25">
      <c r="B63" s="28" t="s">
        <v>169</v>
      </c>
      <c r="C63" s="205">
        <v>13.57</v>
      </c>
      <c r="D63" s="206">
        <v>0</v>
      </c>
      <c r="E63" s="206">
        <v>0</v>
      </c>
      <c r="F63" s="206">
        <v>0</v>
      </c>
      <c r="G63" s="205">
        <v>0</v>
      </c>
      <c r="H63" s="206">
        <v>0</v>
      </c>
      <c r="I63" s="205">
        <v>0</v>
      </c>
      <c r="J63" s="205">
        <v>27.47</v>
      </c>
      <c r="K63" s="206">
        <v>0</v>
      </c>
      <c r="L63" s="206">
        <v>0</v>
      </c>
      <c r="M63" s="205">
        <v>10.69</v>
      </c>
    </row>
    <row r="64" spans="2:13" x14ac:dyDescent="0.25">
      <c r="B64" s="47" t="s">
        <v>329</v>
      </c>
    </row>
    <row r="68" spans="2:13" ht="15.75" x14ac:dyDescent="0.25">
      <c r="B68" s="42" t="s">
        <v>364</v>
      </c>
      <c r="C68" s="43"/>
      <c r="D68" s="43"/>
      <c r="E68" s="43"/>
      <c r="F68" s="43"/>
      <c r="G68" s="43"/>
      <c r="H68" s="43"/>
      <c r="I68" s="43"/>
      <c r="J68" s="43"/>
      <c r="K68" s="43"/>
      <c r="L68" s="43"/>
      <c r="M68" s="43"/>
    </row>
    <row r="69" spans="2:13" x14ac:dyDescent="0.25">
      <c r="B69" s="169" t="s">
        <v>330</v>
      </c>
      <c r="C69" s="69"/>
      <c r="D69" s="69"/>
      <c r="E69" s="69"/>
      <c r="F69" s="69"/>
      <c r="G69" s="69"/>
      <c r="H69" s="69"/>
      <c r="I69" s="69"/>
      <c r="J69" s="69"/>
      <c r="K69" s="69"/>
      <c r="L69" s="69"/>
      <c r="M69" s="69"/>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278</v>
      </c>
      <c r="C72" s="274">
        <v>2.5</v>
      </c>
      <c r="D72" s="274">
        <v>0</v>
      </c>
      <c r="E72" s="274">
        <v>0</v>
      </c>
      <c r="F72" s="274">
        <v>0</v>
      </c>
      <c r="G72" s="274">
        <v>-0.2</v>
      </c>
      <c r="H72" s="274">
        <v>0</v>
      </c>
      <c r="I72" s="274">
        <v>7.3</v>
      </c>
      <c r="J72" s="274">
        <v>42</v>
      </c>
      <c r="K72" s="204">
        <v>0</v>
      </c>
      <c r="L72" s="204">
        <v>0</v>
      </c>
      <c r="M72" s="173">
        <f>SUM(C72:L72)</f>
        <v>51.6</v>
      </c>
    </row>
    <row r="73" spans="2:13" x14ac:dyDescent="0.25">
      <c r="B73" s="197" t="s">
        <v>366</v>
      </c>
      <c r="C73" s="181"/>
      <c r="D73" s="181"/>
      <c r="E73" s="181"/>
      <c r="F73" s="181"/>
    </row>
    <row r="77" spans="2:13" ht="15.75" x14ac:dyDescent="0.25">
      <c r="B77" s="42" t="s">
        <v>365</v>
      </c>
      <c r="C77" s="43"/>
      <c r="D77" s="43"/>
      <c r="E77" s="43"/>
      <c r="F77" s="43"/>
      <c r="G77" s="43"/>
      <c r="H77" s="43"/>
      <c r="I77" s="43"/>
      <c r="J77" s="43"/>
      <c r="K77" s="43"/>
      <c r="L77" s="43"/>
      <c r="M77" s="43"/>
    </row>
    <row r="78" spans="2:13" x14ac:dyDescent="0.25">
      <c r="B78" s="169" t="s">
        <v>171</v>
      </c>
      <c r="C78" s="69"/>
      <c r="D78" s="69"/>
      <c r="E78" s="69"/>
      <c r="F78" s="69"/>
      <c r="G78" s="69"/>
      <c r="H78" s="69"/>
      <c r="I78" s="69"/>
      <c r="J78" s="69"/>
      <c r="K78" s="69"/>
      <c r="L78" s="69"/>
      <c r="M78" s="69"/>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294</v>
      </c>
      <c r="C81" s="273">
        <v>3.6752618241909612E-4</v>
      </c>
      <c r="D81" s="274">
        <v>0</v>
      </c>
      <c r="E81" s="274">
        <v>0</v>
      </c>
      <c r="F81" s="274">
        <v>0</v>
      </c>
      <c r="G81" s="273">
        <v>-1.3792481432798481E-5</v>
      </c>
      <c r="H81" s="274">
        <v>0</v>
      </c>
      <c r="I81" s="273">
        <v>3.2872835667208127E-4</v>
      </c>
      <c r="J81" s="273">
        <v>4.8651131946421156E-4</v>
      </c>
      <c r="K81" s="204">
        <v>0</v>
      </c>
      <c r="L81" s="204">
        <v>0</v>
      </c>
      <c r="M81" s="273">
        <v>3.8194471185472203E-4</v>
      </c>
    </row>
    <row r="82" spans="2:14" x14ac:dyDescent="0.25">
      <c r="B82" s="47" t="s">
        <v>368</v>
      </c>
    </row>
    <row r="83" spans="2:14" x14ac:dyDescent="0.25">
      <c r="B83" s="181"/>
    </row>
    <row r="87" spans="2:14" x14ac:dyDescent="0.25">
      <c r="N87" s="122" t="s">
        <v>246</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2016-05-02T15:20:48Z</cp:lastPrinted>
  <dcterms:created xsi:type="dcterms:W3CDTF">2012-10-17T07:59:56Z</dcterms:created>
  <dcterms:modified xsi:type="dcterms:W3CDTF">2016-05-02T15:21:44Z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