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28665" yWindow="-60" windowWidth="25920" windowHeight="1450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45621"/>
</workbook>
</file>

<file path=xl/calcChain.xml><?xml version="1.0" encoding="utf-8"?>
<calcChain xmlns="http://schemas.openxmlformats.org/spreadsheetml/2006/main">
  <c r="M72" i="5" l="1"/>
  <c r="C60" i="16" l="1"/>
  <c r="L60" i="16"/>
  <c r="K60" i="16"/>
  <c r="J60" i="16"/>
  <c r="I60" i="16"/>
  <c r="H60" i="16"/>
  <c r="G60" i="16"/>
  <c r="F60" i="16"/>
  <c r="E60" i="16"/>
  <c r="D60" i="16"/>
  <c r="C40" i="16"/>
  <c r="C20" i="16"/>
  <c r="D20" i="16"/>
  <c r="E20" i="16"/>
  <c r="F20" i="16"/>
  <c r="G20" i="16"/>
  <c r="H20" i="16"/>
  <c r="I20" i="16"/>
  <c r="J20" i="16"/>
  <c r="K20" i="16"/>
  <c r="L20" i="16"/>
  <c r="D40" i="6" l="1"/>
  <c r="E40" i="6"/>
  <c r="F40" i="6"/>
  <c r="C40" i="6"/>
  <c r="D24" i="6" l="1"/>
  <c r="E24" i="6"/>
  <c r="F24" i="6"/>
  <c r="C24" i="6"/>
  <c r="I12" i="15" l="1"/>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D40" i="16"/>
  <c r="E40" i="16"/>
  <c r="F40" i="16"/>
  <c r="G40" i="16"/>
  <c r="H40" i="16"/>
  <c r="I40" i="16"/>
  <c r="J40" i="16"/>
  <c r="K40" i="16"/>
  <c r="L40"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<sst xmlns="http://schemas.openxmlformats.org/spreadsheetml/2006/main" count="829" uniqueCount="450">
  <si>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</si>
  <si>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</si>
  <si>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</si>
  <si>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</si>
  <si>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</si>
  <si>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</si>
  <si>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</si>
  <si>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</si>
  <si>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</si>
  <si>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</si>
  <si>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</si>
  <si>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</si>
  <si>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</si>
  <si>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</si>
  <si>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</si>
  <si>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</si>
  <si>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</si>
  <si>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</si>
  <si>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</si>
  <si>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</si>
  <si>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</si>
  <si>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</si>
  <si>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</si>
  <si>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</si>
  <si>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</si>
  <si>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</si>
  <si>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</si>
  <si>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</si>
  <si>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</si>
  <si>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</si>
  <si>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</si>
  <si>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</si>
  <si>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</si>
  <si>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</si>
  <si>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</si>
  <si>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</si>
  <si>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</si>
  <si>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</si>
  <si>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</si>
  <si>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</si>
  <si>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</si>
  <si>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</si>
  <si>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</si>
  <si>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</si>
  <si>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</si>
  <si>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</si>
  <si>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</si>
  <si>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</si>
  <si>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</si>
  <si>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</si>
  <si>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</si>
  <si>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</si>
  <si>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</si>
  <si>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</si>
  <si>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</si>
  <si>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</si>
  <si>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</si>
  <si>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</si>
  <si>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</si>
  <si>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</si>
  <si>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</si>
  <si>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</si>
  <si>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</si>
  <si>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</si>
  <si>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</si>
  <si>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</si>
  <si>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</si>
  <si>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</si>
  <si>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</si>
  <si>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</si>
  <si>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</si>
  <si>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</si>
  <si>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</si>
  <si>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</si>
  <si>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</si>
  <si>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</si>
  <si>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</si>
  <si>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</si>
  <si>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</si>
  <si>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</si>
  <si>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</si>
  <si>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</si>
  <si>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</si>
  <si>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</si>
  <si>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</si>
  <si>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</si>
  <si>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</si>
  <si>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</si>
  <si>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</si>
  <si>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</si>
  <si>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</si>
  <si>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</si>
  <si>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</si>
  <si>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</si>
  <si>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</si>
  <si>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</si>
  <si>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</si>
  <si>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</si>
  <si>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</si>
  <si>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</si>
  <si>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</si>
  <si>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</si>
  <si>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</si>
  <si>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</si>
  <si>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</si>
  <si>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</si>
  <si>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</si>
  <si>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</si>
  <si>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</si>
  <si>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</si>
  <si>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</si>
  <si>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</si>
  <si>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</si>
  <si>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</si>
  <si>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</si>
  <si>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</si>
  <si>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</si>
  <si>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</si>
  <si>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</si>
  <si>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</si>
  <si>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</si>
  <si>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</si>
  <si>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</si>
  <si>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</si>
  <si>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</si>
  <si>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</si>
  <si>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</si>
  <si>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</si>
  <si>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</si>
  <si>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</si>
  <si>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</si>
  <si>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</si>
  <si>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</si>
  <si>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</si>
  <si>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</si>
  <si>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</si>
  <si>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</si>
  <si>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</si>
  <si>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</si>
  <si>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</si>
  <si>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</si>
  <si>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</si>
  <si>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</si>
  <si>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</si>
  <si>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</si>
  <si>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</si>
  <si>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</si>
  <si>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</si>
  <si>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</si>
  <si>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</si>
  <si>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</si>
  <si>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</si>
  <si>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</si>
  <si>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</si>
  <si>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</si>
  <si>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</si>
  <si>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</si>
  <si>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</si>
  <si>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</si>
  <si>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</si>
  <si>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</si>
  <si>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</si>
  <si>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</si>
  <si>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</si>
  <si>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</si>
  <si>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</si>
  <si>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</si>
  <si>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</si>
  <si>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</si>
  <si>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</si>
  <si>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</si>
  <si>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</si>
  <si>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</si>
  <si>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</si>
  <si>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</si>
  <si>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</si>
  <si>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</si>
  <si>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</si>
  <si>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</si>
  <si>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</si>
  <si>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</si>
  <si>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</si>
  <si>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</si>
  <si>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</si>
  <si>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</si>
  <si>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</si>
  <si>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</si>
  <si>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</si>
  <si>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</si>
  <si>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</si>
  <si>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</si>
  <si>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</si>
  <si>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</si>
  <si>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</si>
  <si>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</si>
  <si>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</si>
  <si>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</si>
  <si>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</si>
  <si>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</si>
  <si>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</si>
  <si>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</si>
  <si>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</si>
  <si>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</si>
  <si>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</si>
  <si>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</si>
  <si>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</si>
  <si>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</si>
  <si>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</si>
  <si>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</si>
  <si>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</si>
  <si>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</si>
  <si>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</si>
  <si>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</si>
  <si>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</si>
  <si>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</si>
  <si>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</si>
  <si>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</si>
  <si>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</si>
  <si>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</si>
  <si>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</si>
  <si>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</si>
  <si>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</si>
  <si>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</si>
  <si>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</si>
  <si>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</si>
  <si>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</si>
  <si>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</si>
  <si>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</si>
  <si>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</si>
  <si>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</si>
  <si>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</si>
  <si>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</si>
  <si>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</si>
  <si>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</si>
  <si>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</si>
  <si>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</si>
  <si>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</si>
  <si>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</si>
  <si>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</si>
  <si>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</si>
  <si>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</si>
  <si>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</si>
  <si>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</si>
  <si>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</si>
  <si>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</si>
  <si>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</si>
  <si>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</si>
  <si>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</si>
  <si>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</si>
  <si>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</si>
  <si>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</si>
  <si>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</si>
  <si>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</si>
  <si>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</si>
  <si>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</si>
  <si>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</si>
  <si>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</si>
  <si>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</si>
  <si>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</si>
  <si>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</si>
  <si>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</si>
  <si>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</si>
  <si>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</si>
  <si>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</si>
  <si>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</si>
  <si>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</si>
  <si>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</si>
  <si>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</si>
  <si>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</si>
  <si>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</si>
  <si>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</si>
  <si>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</si>
  <si>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</si>
  <si>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</si>
  <si>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</si>
  <si>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</si>
  <si>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</si>
  <si>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</si>
  <si>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</si>
  <si>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</si>
  <si>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</si>
  <si>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</si>
  <si>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</si>
  <si>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</si>
  <si>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</si>
  <si>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</si>
  <si>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</si>
  <si>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</si>
  <si>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</si>
  <si>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</si>
  <si>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</si>
  <si>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</si>
  <si>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</si>
  <si>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</si>
  <si>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</si>
  <si>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</si>
  <si>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</si>
  <si>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</si>
  <si>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</si>
  <si>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</si>
  <si>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</si>
  <si>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</si>
  <si>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</si>
  <si>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</si>
  <si>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</si>
  <si>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</si>
  <si>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</si>
  <si>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</si>
  <si>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</si>
  <si>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</si>
  <si>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</si>
  <si>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</si>
  <si>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</si>
  <si>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</si>
  <si>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</si>
  <si>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</si>
  <si>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</si>
  <si>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</si>
  <si>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</si>
  <si>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</si>
  <si>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</si>
  <si>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</si>
  <si>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</si>
  <si>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</si>
  <si>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</si>
  <si>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</si>
  <si>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</si>
  <si>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</si>
  <si>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</si>
  <si>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</si>
  <si>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</si>
  <si>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</si>
  <si>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</si>
  <si>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</si>
  <si>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</si>
  <si>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</si>
  <si>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</si>
  <si>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</si>
  <si>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</si>
  <si>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</si>
  <si>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</si>
  <si>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</si>
  <si>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</si>
  <si>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</si>
  <si>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</si>
  <si>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</si>
  <si>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</si>
  <si>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</si>
  <si>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</si>
  <si>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</si>
  <si>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</si>
  <si>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</si>
  <si>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</si>
  <si>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</si>
  <si>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</si>
  <si>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</si>
  <si>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</si>
  <si>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</si>
  <si>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</si>
  <si>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</si>
  <si>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</si>
  <si>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</si>
  <si>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</si>
  <si>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</si>
  <si>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</si>
  <si>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</si>
  <si>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</si>
  <si>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</si>
  <si>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</si>
  <si>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</si>
  <si>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</si>
  <si>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</si>
  <si>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</si>
  <si>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</si>
  <si>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</si>
  <si>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</si>
  <si>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</si>
  <si>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</si>
  <si>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</si>
  <si>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</si>
  <si>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</si>
  <si>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</si>
  <si>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</si>
  <si>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</si>
  <si>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</si>
  <si>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</si>
  <si>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</si>
  <si>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</si>
  <si>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</si>
  <si>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</si>
  <si>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</si>
  <si>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</si>
  <si>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</si>
  <si>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</si>
  <si>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</si>
  <si>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</si>
  <si>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</si>
  <si>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</si>
  <si>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</si>
  <si>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</si>
  <si>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</si>
  <si>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</si>
  <si>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</si>
  <si>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</si>
  <si>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</si>
  <si>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</si>
  <si>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</si>
  <si>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</si>
  <si>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</si>
  <si>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</si>
  <si>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</si>
  <si>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</si>
  <si>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</si>
  <si>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</si>
  <si>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</si>
  <si>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t>Table G2 – DLR Capital Centre G, Outstanding CBs</t>
  </si>
  <si>
    <t>Q1 2017</t>
  </si>
  <si>
    <t>Q4 2016</t>
  </si>
  <si>
    <t>Q3 2016</t>
  </si>
  <si>
    <t>Q2 2016</t>
  </si>
  <si>
    <t>0.00%</t>
  </si>
  <si>
    <t>0.04%</t>
  </si>
  <si>
    <t>13.1%</t>
  </si>
  <si>
    <t>75.7%</t>
  </si>
  <si>
    <t>11.2%</t>
  </si>
  <si>
    <t>34.5%</t>
  </si>
  <si>
    <t>65.5%</t>
  </si>
  <si>
    <t>99.9%</t>
  </si>
  <si>
    <t>0.05%</t>
  </si>
  <si>
    <t>14.3%</t>
  </si>
  <si>
    <t>74.7%</t>
  </si>
  <si>
    <t>11.0%</t>
  </si>
  <si>
    <t>15.5%</t>
  </si>
  <si>
    <t>73.5%</t>
  </si>
  <si>
    <t>16.2%</t>
  </si>
  <si>
    <t>72.6%</t>
  </si>
  <si>
    <t>11.1%</t>
  </si>
  <si>
    <t>35.0%</t>
  </si>
  <si>
    <t>65.0%</t>
  </si>
  <si>
    <t>36.0%</t>
  </si>
  <si>
    <t>64.0%</t>
  </si>
  <si>
    <t>36.7%</t>
  </si>
  <si>
    <t>63.3%</t>
  </si>
  <si>
    <t>National Transparency Template : Contents</t>
  </si>
  <si>
    <r>
      <t>Table G1.1 – DLR General Capital Centre, General cover pool information</t>
    </r>
    <r>
      <rPr>
        <b/>
        <sz val="12"/>
        <color theme="1"/>
        <rFont val="Calibri"/>
        <family val="2"/>
        <scheme val="minor"/>
      </rPr>
      <t xml:space="preserve"> </t>
    </r>
  </si>
  <si>
    <t>DLR General Capital center</t>
  </si>
  <si>
    <t>DKK 11.9 bn</t>
  </si>
  <si>
    <t>Note: Losses are reported on a company level, as the realised quarterly loss as percentage of total lending within each property category</t>
  </si>
  <si>
    <t>Total (DKKbn)</t>
  </si>
  <si>
    <t>Other assets, total (distributed pro rata after total assets in credit institution and cover pool) (DKKbn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</si>
</sst>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84">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6" fontId="0" fillId="0" borderId="0" xfId="0" applyNumberFormat="1" applyBorder="1" applyAlignment="1">
      <alignment vertical="top" wrapText="1"/>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5" fontId="28" fillId="0" borderId="0" xfId="1" applyNumberFormat="1" applyFont="1" applyFill="1" applyBorder="1" applyAlignment="1">
      <alignment horizontal="right"/>
    </xf>
    <xf numFmtId="165"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6" fontId="0" fillId="3" borderId="0" xfId="0" applyNumberFormat="1" applyFont="1" applyFill="1" applyAlignment="1">
      <alignment horizontal="right"/>
    </xf>
    <xf numFmtId="166" fontId="0" fillId="3" borderId="0" xfId="0" applyNumberFormat="1" applyFill="1" applyBorder="1" applyAlignment="1">
      <alignment vertical="top" wrapText="1"/>
    </xf>
    <xf numFmtId="166"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5" fontId="46" fillId="3" borderId="1" xfId="1" applyNumberFormat="1" applyFont="1" applyFill="1" applyBorder="1" applyAlignment="1">
      <alignment horizontal="right"/>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43" fontId="1" fillId="3" borderId="2" xfId="1" applyFont="1" applyFill="1" applyBorder="1" applyAlignment="1">
      <alignment horizontal="right"/>
    </xf>
    <xf numFmtId="0" fontId="0" fillId="3" borderId="1" xfId="0" applyFont="1" applyFill="1" applyBorder="1" applyAlignment="1">
      <alignment horizontal="right"/>
    </xf>
    <xf numFmtId="165" fontId="0" fillId="3" borderId="1" xfId="1" applyNumberFormat="1" applyFont="1" applyFill="1" applyBorder="1"/>
    <xf numFmtId="0" fontId="0" fillId="3" borderId="0" xfId="0" applyFill="1" applyBorder="1" applyAlignment="1">
      <alignment horizontal="right" wrapText="1"/>
    </xf>
    <xf numFmtId="165" fontId="2" fillId="3" borderId="0" xfId="1" applyNumberFormat="1" applyFont="1" applyFill="1" applyBorder="1" applyAlignment="1">
      <alignment horizontal="center"/>
    </xf>
    <xf numFmtId="165" fontId="2" fillId="3" borderId="0" xfId="1" applyNumberFormat="1" applyFont="1" applyFill="1" applyBorder="1" applyAlignment="1">
      <alignment horizontal="right"/>
    </xf>
    <xf numFmtId="166" fontId="0" fillId="0" borderId="0" xfId="0" applyNumberFormat="1" applyFont="1" applyFill="1"/>
    <xf numFmtId="166" fontId="0" fillId="3" borderId="0" xfId="1" applyNumberFormat="1" applyFont="1" applyFill="1" applyAlignment="1">
      <alignment horizontal="right"/>
    </xf>
    <xf numFmtId="43" fontId="2" fillId="0" borderId="2" xfId="1" applyFont="1" applyFill="1" applyBorder="1" applyAlignment="1">
      <alignment horizontal="right"/>
    </xf>
    <xf numFmtId="43"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5" fontId="0" fillId="3" borderId="0" xfId="1" applyNumberFormat="1" applyFont="1" applyFill="1" applyBorder="1" applyAlignment="1">
      <alignment wrapText="1"/>
    </xf>
    <xf numFmtId="43"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43"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43" fontId="0" fillId="3" borderId="1" xfId="1" applyFont="1" applyFill="1" applyBorder="1"/>
    <xf numFmtId="0" fontId="46" fillId="3" borderId="1" xfId="0" applyFont="1" applyFill="1" applyBorder="1"/>
    <xf numFmtId="43" fontId="0" fillId="3" borderId="2" xfId="1" applyFont="1" applyFill="1" applyBorder="1"/>
    <xf numFmtId="0" fontId="46" fillId="3" borderId="3" xfId="0" applyFont="1" applyFill="1" applyBorder="1"/>
    <xf numFmtId="43" fontId="46" fillId="3" borderId="1" xfId="1" applyFont="1" applyFill="1" applyBorder="1"/>
    <xf numFmtId="0" fontId="46" fillId="3" borderId="2" xfId="0" applyFont="1" applyFill="1" applyBorder="1"/>
    <xf numFmtId="164" fontId="0" fillId="3" borderId="2" xfId="1" applyNumberFormat="1" applyFont="1" applyFill="1" applyBorder="1" applyAlignment="1">
      <alignment vertical="center"/>
    </xf>
    <xf numFmtId="0" fontId="0" fillId="3" borderId="1" xfId="0" applyFill="1" applyBorder="1" applyAlignment="1">
      <alignment horizontal="right"/>
    </xf>
    <xf numFmtId="43" fontId="0" fillId="3" borderId="1" xfId="1" applyFont="1" applyFill="1" applyBorder="1" applyAlignment="1">
      <alignment horizontal="right"/>
    </xf>
    <xf numFmtId="9" fontId="0" fillId="3" borderId="0" xfId="0" applyNumberFormat="1" applyFont="1" applyFill="1" applyBorder="1" applyAlignment="1">
      <alignment horizontal="right"/>
    </xf>
    <xf numFmtId="164"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3" fillId="3" borderId="1" xfId="0" applyFont="1" applyFill="1" applyBorder="1" applyAlignment="1">
      <alignment horizontal="center"/>
    </xf>
    <xf numFmtId="0" fontId="9" fillId="3" borderId="0" xfId="0" applyFont="1" applyFill="1" applyBorder="1" applyAlignment="1">
      <alignment vertical="center"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43" fillId="5"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3" fillId="5" borderId="0" xfId="0" applyFont="1" applyFill="1" applyBorder="1" applyAlignment="1">
      <alignment horizontal="left" vertical="top" wrapText="1"/>
    </xf>
    <xf numFmtId="0" fontId="43" fillId="5" borderId="0" xfId="0" applyFont="1" applyFill="1" applyBorder="1" applyAlignment="1">
      <alignment horizontal="left" vertical="top"/>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7" borderId="0" xfId="0" applyFont="1" applyFill="1" applyBorder="1" applyAlignment="1">
      <alignment horizontal="left" vertical="top" wrapText="1"/>
    </xf>
    <xf numFmtId="166" fontId="9" fillId="3" borderId="3" xfId="0" applyNumberFormat="1" applyFont="1" applyFill="1" applyBorder="1" applyAlignment="1">
      <alignment vertical="center" wrapText="1"/>
    </xf>
    <xf numFmtId="165" fontId="9" fillId="3" borderId="1" xfId="0" applyNumberFormat="1" applyFont="1" applyFill="1" applyBorder="1" applyAlignment="1">
      <alignment wrapText="1"/>
    </xf>
    <xf numFmtId="165" fontId="0" fillId="3" borderId="0" xfId="0" applyNumberFormat="1" applyFill="1"/>
    <xf numFmtId="165" fontId="1" fillId="3" borderId="2" xfId="1" applyNumberFormat="1" applyFont="1" applyFill="1" applyBorder="1" applyAlignment="1">
      <alignment horizontal="right"/>
    </xf>
    <xf numFmtId="165" fontId="0" fillId="3" borderId="2" xfId="1" applyNumberFormat="1" applyFont="1" applyFill="1" applyBorder="1" applyAlignment="1">
      <alignment horizontal="right"/>
    </xf>
    <xf numFmtId="10" fontId="1" fillId="3" borderId="2" xfId="2" applyNumberFormat="1" applyFont="1" applyFill="1" applyBorder="1" applyAlignment="1">
      <alignment horizontal="right"/>
    </xf>
    <xf numFmtId="43" fontId="0" fillId="3" borderId="0" xfId="1" applyNumberFormat="1" applyFont="1" applyFill="1" applyBorder="1" applyAlignment="1">
      <alignment vertical="center"/>
    </xf>
    <xf numFmtId="43" fontId="0" fillId="3" borderId="2" xfId="1" applyNumberFormat="1" applyFont="1" applyFill="1" applyBorder="1" applyAlignment="1">
      <alignment vertical="center"/>
    </xf>
    <xf numFmtId="43" fontId="0" fillId="3" borderId="0" xfId="1" applyFont="1" applyFill="1" applyBorder="1" applyAlignment="1">
      <alignment horizontal="right"/>
    </xf>
    <xf numFmtId="43" fontId="0" fillId="3" borderId="0" xfId="1" applyNumberFormat="1" applyFont="1" applyFill="1" applyBorder="1" applyAlignment="1">
      <alignment horizontal="right" vertical="center"/>
    </xf>
    <xf numFmtId="10" fontId="2" fillId="3" borderId="2" xfId="2" applyNumberFormat="1" applyFont="1" applyFill="1" applyBorder="1" applyAlignment="1">
      <alignment horizontal="right"/>
    </xf>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08-06-2017 </a:t>
          </a:r>
          <a:r>
            <a:rPr lang="da-DK" sz="1100" b="1">
              <a:latin typeface="Arial"/>
              <a:cs typeface="Arial"/>
            </a:rPr>
            <a:t>●</a:t>
          </a:r>
          <a:r>
            <a:rPr lang="da-DK" sz="1600" b="1">
              <a:latin typeface="Arial"/>
              <a:cs typeface="Arial"/>
            </a:rPr>
            <a:t>  Data per 31-03-2017</a:t>
          </a:r>
          <a:endParaRPr lang="da-DK" sz="1600" b="1">
            <a:latin typeface="Arial" pitchFamily="34" charset="0"/>
            <a:cs typeface="Arial" pitchFamily="34" charset="0"/>
          </a:endParaRPr>
        </a:p>
      </xdr:txBody>
    </xdr:sp>
    <xdr:clientData/>
  </xdr:twoCellAnchor>
  <xdr:twoCellAnchor>
    <xdr:from>
      <xdr:col>1</xdr:col>
      <xdr:colOff>1019176</xdr:colOff>
      <xdr:row>4</xdr:row>
      <xdr:rowOff>561975</xdr:rowOff>
    </xdr:from>
    <xdr:to>
      <xdr:col>2</xdr:col>
      <xdr:colOff>5810251</xdr:colOff>
      <xdr:row>5</xdr:row>
      <xdr:rowOff>971551</xdr:rowOff>
    </xdr:to>
    <xdr:sp macro="" textlink="">
      <xdr:nvSpPr>
        <xdr:cNvPr id="4" name="TextBox 33"/>
        <xdr:cNvSpPr txBox="1"/>
      </xdr:nvSpPr>
      <xdr:spPr>
        <a:xfrm>
          <a:off x="1247776" y="1219200"/>
          <a:ext cx="6038850" cy="2838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National Transparency</a:t>
          </a:r>
          <a:r>
            <a:rPr lang="da-DK" sz="3600" b="1" baseline="0">
              <a:latin typeface="Arial" pitchFamily="34" charset="0"/>
              <a:cs typeface="Arial" pitchFamily="34" charset="0"/>
            </a:rPr>
            <a:t> </a:t>
          </a:r>
          <a:r>
            <a:rPr lang="da-DK" sz="3600" b="1">
              <a:latin typeface="Arial" pitchFamily="34" charset="0"/>
              <a:cs typeface="Arial" pitchFamily="34" charset="0"/>
            </a:rPr>
            <a:t>Template for Danish Issuers</a:t>
          </a: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General Capital Centre, Q1</a:t>
          </a:r>
          <a:r>
            <a:rPr lang="da-DK" sz="2400" b="1" baseline="0">
              <a:latin typeface="Arial" pitchFamily="34" charset="0"/>
              <a:cs typeface="Arial" pitchFamily="34" charset="0"/>
            </a:rPr>
            <a:t> 2017</a:t>
          </a:r>
          <a:endParaRPr lang="da-DK" sz="2400" b="1">
            <a:latin typeface="Arial" pitchFamily="34" charset="0"/>
            <a:cs typeface="Arial" pitchFamily="34" charset="0"/>
          </a:endParaRP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 Capital Centre,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xdr:rowOff>
    </xdr:from>
    <xdr:to>
      <xdr:col>5</xdr:col>
      <xdr:colOff>1344705</xdr:colOff>
      <xdr:row>47</xdr:row>
      <xdr:rowOff>89647</xdr:rowOff>
    </xdr:to>
    <xdr:sp macro="" textlink="">
      <xdr:nvSpPr>
        <xdr:cNvPr id="8" name="Tekstboks 7"/>
        <xdr:cNvSpPr txBox="1"/>
      </xdr:nvSpPr>
      <xdr:spPr>
        <a:xfrm>
          <a:off x="224118" y="8863854"/>
          <a:ext cx="9995646" cy="49305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t>
          </a:r>
        </a:p>
        <a:p>
          <a:r>
            <a:rPr lang="en-GB" sz="1100" b="1" baseline="0">
              <a:solidFill>
                <a:schemeClr val="dk1"/>
              </a:solidFill>
              <a:latin typeface="Arial" pitchFamily="34" charset="0"/>
              <a:ea typeface="+mn-ea"/>
              <a:cs typeface="Arial" pitchFamily="34" charset="0"/>
            </a:rPr>
            <a:t>RO's issued from DLR General Capital Centre are not comprised by the ECBC Covered Bond Label.</a:t>
          </a:r>
          <a:endParaRPr lang="da-DK" sz="11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11</xdr:col>
      <xdr:colOff>123265</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L6" sqref="L6"/>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0"/>
      <c r="C4" s="107"/>
    </row>
    <row r="5" spans="2:4" ht="191.25" customHeight="1" x14ac:dyDescent="0.25">
      <c r="B5" s="108"/>
      <c r="C5" s="238" t="s">
        <v>277</v>
      </c>
      <c r="D5" s="238"/>
    </row>
    <row r="6" spans="2:4" ht="191.25" customHeight="1" x14ac:dyDescent="0.25">
      <c r="B6" s="108"/>
      <c r="C6" s="109"/>
      <c r="D6" s="109"/>
    </row>
    <row r="7" spans="2:4" ht="124.5" customHeight="1" x14ac:dyDescent="0.25">
      <c r="C7" s="110"/>
    </row>
    <row r="8" spans="2:4" ht="27.75" customHeight="1" x14ac:dyDescent="0.25">
      <c r="B8" s="111"/>
      <c r="C8" s="112"/>
    </row>
    <row r="9" spans="2:4" ht="27.75" customHeight="1" x14ac:dyDescent="0.25">
      <c r="C9" s="112"/>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D44" sqref="D44:E44"/>
    </sheetView>
  </sheetViews>
  <sheetFormatPr defaultRowHeight="15" x14ac:dyDescent="0.25"/>
  <cols>
    <col min="1" max="1" width="4.7109375" style="43" customWidth="1"/>
    <col min="2" max="2" width="71.140625" style="43" customWidth="1"/>
    <col min="3" max="3" width="1.7109375" style="43" customWidth="1"/>
    <col min="4" max="4" width="97.42578125" style="43" customWidth="1"/>
    <col min="5" max="5" width="49.5703125" style="43" customWidth="1"/>
    <col min="6" max="16384" width="9.140625" style="43"/>
  </cols>
  <sheetData>
    <row r="5" spans="2:5" ht="15.75" x14ac:dyDescent="0.25">
      <c r="B5" s="87" t="s">
        <v>139</v>
      </c>
      <c r="C5" s="87"/>
      <c r="D5" s="57"/>
      <c r="E5" s="57"/>
    </row>
    <row r="6" spans="2:5" ht="25.5" customHeight="1" x14ac:dyDescent="0.25">
      <c r="B6" s="88" t="s">
        <v>140</v>
      </c>
      <c r="C6" s="88"/>
      <c r="D6" s="89" t="s">
        <v>141</v>
      </c>
      <c r="E6" s="90" t="s">
        <v>142</v>
      </c>
    </row>
    <row r="7" spans="2:5" x14ac:dyDescent="0.25">
      <c r="B7" s="91"/>
      <c r="C7" s="91"/>
      <c r="D7" s="92"/>
      <c r="E7" s="93"/>
    </row>
    <row r="8" spans="2:5" x14ac:dyDescent="0.25">
      <c r="B8" s="70" t="s">
        <v>143</v>
      </c>
      <c r="C8" s="70"/>
      <c r="D8" s="94"/>
      <c r="E8" s="94"/>
    </row>
    <row r="9" spans="2:5" ht="30" x14ac:dyDescent="0.25">
      <c r="B9" s="10" t="s">
        <v>144</v>
      </c>
      <c r="C9" s="145"/>
      <c r="D9" s="10" t="s">
        <v>145</v>
      </c>
      <c r="E9" s="252"/>
    </row>
    <row r="10" spans="2:5" ht="6" customHeight="1" x14ac:dyDescent="0.25">
      <c r="B10" s="24"/>
      <c r="C10" s="24"/>
      <c r="D10" s="10"/>
      <c r="E10" s="252"/>
    </row>
    <row r="11" spans="2:5" ht="59.25" customHeight="1" x14ac:dyDescent="0.25">
      <c r="B11" s="24"/>
      <c r="C11" s="24"/>
      <c r="D11" s="10" t="s">
        <v>146</v>
      </c>
      <c r="E11" s="252"/>
    </row>
    <row r="12" spans="2:5" ht="30" x14ac:dyDescent="0.25">
      <c r="B12" s="170" t="s">
        <v>147</v>
      </c>
      <c r="C12" s="144"/>
      <c r="D12" s="171" t="s">
        <v>148</v>
      </c>
      <c r="E12" s="252"/>
    </row>
    <row r="13" spans="2:5" ht="15" customHeight="1" x14ac:dyDescent="0.25">
      <c r="B13" s="255" t="s">
        <v>149</v>
      </c>
      <c r="C13" s="144"/>
      <c r="D13" s="95" t="s">
        <v>264</v>
      </c>
      <c r="E13" s="252"/>
    </row>
    <row r="14" spans="2:5" x14ac:dyDescent="0.25">
      <c r="B14" s="255"/>
      <c r="C14" s="144"/>
      <c r="D14" s="95" t="s">
        <v>265</v>
      </c>
      <c r="E14" s="252"/>
    </row>
    <row r="15" spans="2:5" x14ac:dyDescent="0.25">
      <c r="B15" s="96"/>
      <c r="C15" s="96"/>
      <c r="D15" s="95" t="s">
        <v>266</v>
      </c>
      <c r="E15" s="252"/>
    </row>
    <row r="16" spans="2:5" x14ac:dyDescent="0.25">
      <c r="B16" s="96"/>
      <c r="C16" s="96"/>
      <c r="D16" s="95" t="s">
        <v>267</v>
      </c>
      <c r="E16" s="252"/>
    </row>
    <row r="17" spans="2:5" x14ac:dyDescent="0.25">
      <c r="B17" s="96"/>
      <c r="C17" s="96"/>
      <c r="D17" s="95" t="s">
        <v>268</v>
      </c>
      <c r="E17" s="252"/>
    </row>
    <row r="18" spans="2:5" x14ac:dyDescent="0.25">
      <c r="B18" s="96"/>
      <c r="C18" s="96"/>
      <c r="D18" s="95" t="s">
        <v>269</v>
      </c>
      <c r="E18" s="252"/>
    </row>
    <row r="19" spans="2:5" x14ac:dyDescent="0.25">
      <c r="B19" s="96"/>
      <c r="C19" s="96"/>
      <c r="D19" s="95" t="s">
        <v>270</v>
      </c>
      <c r="E19" s="252"/>
    </row>
    <row r="20" spans="2:5" x14ac:dyDescent="0.25">
      <c r="B20" s="96"/>
      <c r="C20" s="96"/>
      <c r="D20" s="95" t="s">
        <v>271</v>
      </c>
      <c r="E20" s="252"/>
    </row>
    <row r="21" spans="2:5" x14ac:dyDescent="0.25">
      <c r="B21" s="96"/>
      <c r="C21" s="96"/>
      <c r="D21" s="95" t="s">
        <v>272</v>
      </c>
      <c r="E21" s="252"/>
    </row>
    <row r="22" spans="2:5" x14ac:dyDescent="0.25">
      <c r="B22" s="96"/>
      <c r="C22" s="96"/>
      <c r="D22" s="95"/>
      <c r="E22" s="10"/>
    </row>
    <row r="23" spans="2:5" x14ac:dyDescent="0.25">
      <c r="B23" s="70" t="s">
        <v>150</v>
      </c>
      <c r="C23" s="70"/>
      <c r="D23" s="51"/>
      <c r="E23" s="51"/>
    </row>
    <row r="24" spans="2:5" ht="30" x14ac:dyDescent="0.25">
      <c r="B24" s="253" t="s">
        <v>151</v>
      </c>
      <c r="C24" s="170"/>
      <c r="D24" s="10" t="s">
        <v>152</v>
      </c>
      <c r="E24" s="252"/>
    </row>
    <row r="25" spans="2:5" x14ac:dyDescent="0.25">
      <c r="B25" s="254"/>
      <c r="C25" s="170"/>
      <c r="D25" s="10"/>
      <c r="E25" s="252"/>
    </row>
    <row r="26" spans="2:5" ht="30" x14ac:dyDescent="0.25">
      <c r="B26" s="254"/>
      <c r="C26" s="170"/>
      <c r="D26" s="10" t="s">
        <v>153</v>
      </c>
      <c r="E26" s="252"/>
    </row>
    <row r="27" spans="2:5" x14ac:dyDescent="0.25">
      <c r="B27" s="254"/>
      <c r="C27" s="170"/>
      <c r="D27" s="11"/>
      <c r="E27" s="252"/>
    </row>
    <row r="28" spans="2:5" x14ac:dyDescent="0.25">
      <c r="B28" s="254" t="s">
        <v>154</v>
      </c>
      <c r="C28" s="170"/>
      <c r="D28" s="10" t="s">
        <v>263</v>
      </c>
      <c r="E28" s="252"/>
    </row>
    <row r="29" spans="2:5" x14ac:dyDescent="0.25">
      <c r="B29" s="254"/>
      <c r="C29" s="170"/>
      <c r="D29" s="10"/>
      <c r="E29" s="252"/>
    </row>
    <row r="30" spans="2:5" x14ac:dyDescent="0.25">
      <c r="B30" s="254" t="s">
        <v>155</v>
      </c>
      <c r="C30" s="170"/>
      <c r="D30" s="10" t="s">
        <v>299</v>
      </c>
      <c r="E30" s="252"/>
    </row>
    <row r="31" spans="2:5" x14ac:dyDescent="0.25">
      <c r="B31" s="254"/>
      <c r="C31" s="170"/>
      <c r="D31" s="10"/>
      <c r="E31" s="252"/>
    </row>
    <row r="32" spans="2:5" ht="30" x14ac:dyDescent="0.25">
      <c r="B32" s="254" t="s">
        <v>156</v>
      </c>
      <c r="C32" s="170"/>
      <c r="D32" s="10" t="s">
        <v>300</v>
      </c>
      <c r="E32" s="252"/>
    </row>
    <row r="33" spans="2:5" x14ac:dyDescent="0.25">
      <c r="B33" s="254"/>
      <c r="C33" s="170"/>
      <c r="D33" s="10"/>
      <c r="E33" s="252"/>
    </row>
    <row r="34" spans="2:5" ht="45" x14ac:dyDescent="0.25">
      <c r="B34" s="15" t="s">
        <v>157</v>
      </c>
      <c r="C34" s="144"/>
      <c r="D34" s="171" t="s">
        <v>301</v>
      </c>
      <c r="E34" s="10"/>
    </row>
    <row r="35" spans="2:5" x14ac:dyDescent="0.25">
      <c r="B35" s="6"/>
      <c r="C35" s="6"/>
      <c r="D35" s="6"/>
      <c r="E35" s="6"/>
    </row>
    <row r="37" spans="2:5" ht="15.75" x14ac:dyDescent="0.25">
      <c r="B37" s="87" t="s">
        <v>207</v>
      </c>
      <c r="C37" s="87"/>
      <c r="D37" s="57"/>
      <c r="E37" s="57"/>
    </row>
    <row r="38" spans="2:5" x14ac:dyDescent="0.25">
      <c r="B38" s="260" t="s">
        <v>208</v>
      </c>
      <c r="C38" s="146"/>
      <c r="D38" s="261" t="s">
        <v>209</v>
      </c>
      <c r="E38" s="261"/>
    </row>
    <row r="39" spans="2:5" x14ac:dyDescent="0.25">
      <c r="B39" s="260"/>
      <c r="C39" s="146"/>
      <c r="D39" s="262" t="s">
        <v>210</v>
      </c>
      <c r="E39" s="262"/>
    </row>
    <row r="40" spans="2:5" x14ac:dyDescent="0.25">
      <c r="B40" s="124"/>
      <c r="C40" s="146"/>
      <c r="D40" s="125"/>
      <c r="E40" s="125"/>
    </row>
    <row r="41" spans="2:5" x14ac:dyDescent="0.25">
      <c r="B41" s="97" t="s">
        <v>211</v>
      </c>
      <c r="C41" s="97"/>
      <c r="D41" s="263"/>
      <c r="E41" s="263"/>
    </row>
    <row r="42" spans="2:5" ht="64.5" customHeight="1" x14ac:dyDescent="0.25">
      <c r="B42" s="101" t="s">
        <v>212</v>
      </c>
      <c r="C42" s="145"/>
      <c r="D42" s="264" t="s">
        <v>373</v>
      </c>
      <c r="E42" s="264"/>
    </row>
    <row r="43" spans="2:5" ht="85.5" customHeight="1" x14ac:dyDescent="0.25">
      <c r="B43" s="102" t="s">
        <v>213</v>
      </c>
      <c r="C43" s="144"/>
      <c r="D43" s="258" t="s">
        <v>374</v>
      </c>
      <c r="E43" s="258"/>
    </row>
    <row r="44" spans="2:5" x14ac:dyDescent="0.25">
      <c r="B44" s="102"/>
      <c r="C44" s="144"/>
      <c r="D44" s="265" t="s">
        <v>349</v>
      </c>
      <c r="E44" s="265"/>
    </row>
    <row r="45" spans="2:5" ht="15" customHeight="1" x14ac:dyDescent="0.25">
      <c r="B45" s="97" t="s">
        <v>158</v>
      </c>
      <c r="C45" s="97"/>
      <c r="D45" s="259" t="s">
        <v>159</v>
      </c>
      <c r="E45" s="259"/>
    </row>
    <row r="46" spans="2:5" ht="36" customHeight="1" x14ac:dyDescent="0.25">
      <c r="B46" s="170" t="s">
        <v>160</v>
      </c>
      <c r="C46" s="144"/>
      <c r="D46" s="258" t="s">
        <v>295</v>
      </c>
      <c r="E46" s="258"/>
    </row>
    <row r="47" spans="2:5" ht="179.25" customHeight="1" x14ac:dyDescent="0.25">
      <c r="C47" s="144"/>
      <c r="D47" s="258" t="s">
        <v>297</v>
      </c>
      <c r="E47" s="258"/>
    </row>
    <row r="48" spans="2:5" ht="15.75" x14ac:dyDescent="0.25">
      <c r="B48" s="98"/>
      <c r="C48" s="98"/>
      <c r="D48" s="198" t="s">
        <v>296</v>
      </c>
      <c r="E48" s="99"/>
    </row>
    <row r="49" spans="2:5" x14ac:dyDescent="0.25">
      <c r="D49" s="43" t="s">
        <v>298</v>
      </c>
    </row>
    <row r="50" spans="2:5" ht="13.5" customHeight="1" x14ac:dyDescent="0.25">
      <c r="E50" s="122" t="s">
        <v>246</v>
      </c>
    </row>
    <row r="51" spans="2:5" ht="69" customHeight="1" x14ac:dyDescent="0.25">
      <c r="B51" s="170" t="s">
        <v>161</v>
      </c>
      <c r="D51" s="256" t="s">
        <v>302</v>
      </c>
      <c r="E51" s="256"/>
    </row>
    <row r="52" spans="2:5" ht="33.75" customHeight="1" x14ac:dyDescent="0.25">
      <c r="D52" s="257" t="s">
        <v>303</v>
      </c>
      <c r="E52" s="257"/>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4" customWidth="1"/>
    <col min="2" max="2" width="71.140625" style="44" customWidth="1"/>
    <col min="3" max="3" width="68.140625" style="44" customWidth="1"/>
    <col min="4" max="4" width="80.28515625" style="44" customWidth="1"/>
    <col min="5" max="16384" width="9.140625" style="44"/>
  </cols>
  <sheetData>
    <row r="1" spans="2:4" s="126" customFormat="1" x14ac:dyDescent="0.25"/>
    <row r="2" spans="2:4" s="126" customFormat="1" x14ac:dyDescent="0.25"/>
    <row r="3" spans="2:4" s="126" customFormat="1" x14ac:dyDescent="0.25"/>
    <row r="4" spans="2:4" s="126" customFormat="1" x14ac:dyDescent="0.25"/>
    <row r="5" spans="2:4" s="126" customFormat="1" ht="15.75" x14ac:dyDescent="0.25">
      <c r="B5" s="127" t="s">
        <v>192</v>
      </c>
    </row>
    <row r="6" spans="2:4" s="126" customFormat="1" x14ac:dyDescent="0.25">
      <c r="B6" s="199" t="s">
        <v>193</v>
      </c>
      <c r="C6" s="267" t="s">
        <v>141</v>
      </c>
      <c r="D6" s="267"/>
    </row>
    <row r="7" spans="2:4" s="126" customFormat="1" x14ac:dyDescent="0.25">
      <c r="B7" s="199" t="s">
        <v>194</v>
      </c>
      <c r="C7" s="267"/>
      <c r="D7" s="267"/>
    </row>
    <row r="8" spans="2:4" s="126" customFormat="1" x14ac:dyDescent="0.25">
      <c r="B8" s="133" t="s">
        <v>54</v>
      </c>
      <c r="C8" s="269" t="s">
        <v>220</v>
      </c>
      <c r="D8" s="269"/>
    </row>
    <row r="9" spans="2:4" s="126" customFormat="1" x14ac:dyDescent="0.25">
      <c r="B9" s="133" t="s">
        <v>122</v>
      </c>
      <c r="C9" s="271" t="s">
        <v>304</v>
      </c>
      <c r="D9" s="271"/>
    </row>
    <row r="10" spans="2:4" s="126" customFormat="1" x14ac:dyDescent="0.25">
      <c r="B10" s="133" t="s">
        <v>56</v>
      </c>
      <c r="C10" s="269" t="s">
        <v>221</v>
      </c>
      <c r="D10" s="269"/>
    </row>
    <row r="11" spans="2:4" s="126" customFormat="1" x14ac:dyDescent="0.25">
      <c r="B11" s="133" t="s">
        <v>57</v>
      </c>
      <c r="C11" s="269" t="s">
        <v>222</v>
      </c>
      <c r="D11" s="269"/>
    </row>
    <row r="12" spans="2:4" s="126" customFormat="1" x14ac:dyDescent="0.25">
      <c r="B12" s="133" t="s">
        <v>123</v>
      </c>
      <c r="C12" s="269" t="s">
        <v>223</v>
      </c>
      <c r="D12" s="269"/>
    </row>
    <row r="13" spans="2:4" s="126" customFormat="1" x14ac:dyDescent="0.25">
      <c r="B13" s="133" t="s">
        <v>58</v>
      </c>
      <c r="C13" s="269" t="s">
        <v>224</v>
      </c>
      <c r="D13" s="269"/>
    </row>
    <row r="14" spans="2:4" s="126" customFormat="1" x14ac:dyDescent="0.25">
      <c r="B14" s="133" t="s">
        <v>195</v>
      </c>
      <c r="C14" s="269" t="s">
        <v>305</v>
      </c>
      <c r="D14" s="269"/>
    </row>
    <row r="15" spans="2:4" s="126" customFormat="1" x14ac:dyDescent="0.25">
      <c r="B15" s="133" t="s">
        <v>124</v>
      </c>
      <c r="C15" s="269" t="s">
        <v>225</v>
      </c>
      <c r="D15" s="269"/>
    </row>
    <row r="16" spans="2:4" s="126" customFormat="1" x14ac:dyDescent="0.25">
      <c r="B16" s="132" t="s">
        <v>125</v>
      </c>
      <c r="C16" s="269" t="s">
        <v>226</v>
      </c>
      <c r="D16" s="269"/>
    </row>
    <row r="17" spans="2:4" s="126" customFormat="1" ht="30" customHeight="1" x14ac:dyDescent="0.25">
      <c r="B17" s="200" t="s">
        <v>126</v>
      </c>
      <c r="C17" s="268" t="s">
        <v>227</v>
      </c>
      <c r="D17" s="268"/>
    </row>
    <row r="18" spans="2:4" s="126" customFormat="1" x14ac:dyDescent="0.25">
      <c r="B18" s="131" t="s">
        <v>127</v>
      </c>
      <c r="C18" s="271" t="s">
        <v>306</v>
      </c>
      <c r="D18" s="271"/>
    </row>
    <row r="19" spans="2:4" s="126" customFormat="1" x14ac:dyDescent="0.25">
      <c r="B19" s="133" t="s">
        <v>61</v>
      </c>
      <c r="C19" s="269" t="s">
        <v>228</v>
      </c>
      <c r="D19" s="269"/>
    </row>
    <row r="20" spans="2:4" s="126" customFormat="1" x14ac:dyDescent="0.25">
      <c r="B20" s="133" t="s">
        <v>129</v>
      </c>
      <c r="C20" s="269" t="s">
        <v>229</v>
      </c>
      <c r="D20" s="269"/>
    </row>
    <row r="21" spans="2:4" s="126" customFormat="1" ht="30" x14ac:dyDescent="0.25">
      <c r="B21" s="133" t="s">
        <v>130</v>
      </c>
      <c r="C21" s="269" t="s">
        <v>307</v>
      </c>
      <c r="D21" s="269"/>
    </row>
    <row r="22" spans="2:4" s="126" customFormat="1" x14ac:dyDescent="0.25">
      <c r="B22" s="128"/>
      <c r="C22" s="129"/>
      <c r="D22" s="130"/>
    </row>
    <row r="23" spans="2:4" s="126" customFormat="1" x14ac:dyDescent="0.25">
      <c r="B23" s="199" t="s">
        <v>193</v>
      </c>
      <c r="C23" s="270" t="s">
        <v>141</v>
      </c>
      <c r="D23" s="270"/>
    </row>
    <row r="24" spans="2:4" s="126" customFormat="1" x14ac:dyDescent="0.25">
      <c r="B24" s="199" t="s">
        <v>196</v>
      </c>
      <c r="C24" s="270"/>
      <c r="D24" s="270"/>
    </row>
    <row r="25" spans="2:4" s="126" customFormat="1" x14ac:dyDescent="0.25">
      <c r="B25" s="134" t="s">
        <v>131</v>
      </c>
      <c r="C25" s="268" t="s">
        <v>230</v>
      </c>
      <c r="D25" s="268"/>
    </row>
    <row r="26" spans="2:4" s="126" customFormat="1" ht="36" customHeight="1" x14ac:dyDescent="0.25">
      <c r="B26" s="133" t="s">
        <v>132</v>
      </c>
      <c r="C26" s="272" t="s">
        <v>250</v>
      </c>
      <c r="D26" s="272"/>
    </row>
    <row r="27" spans="2:4" s="126" customFormat="1" x14ac:dyDescent="0.25">
      <c r="B27" s="134" t="s">
        <v>65</v>
      </c>
      <c r="C27" s="268" t="s">
        <v>308</v>
      </c>
      <c r="D27" s="268"/>
    </row>
    <row r="28" spans="2:4" s="126" customFormat="1" x14ac:dyDescent="0.25">
      <c r="B28" s="134" t="s">
        <v>197</v>
      </c>
      <c r="C28" s="268" t="s">
        <v>236</v>
      </c>
      <c r="D28" s="268"/>
    </row>
    <row r="29" spans="2:4" s="126" customFormat="1" x14ac:dyDescent="0.25">
      <c r="B29" s="134" t="s">
        <v>198</v>
      </c>
      <c r="C29" s="271" t="s">
        <v>309</v>
      </c>
      <c r="D29" s="271"/>
    </row>
    <row r="30" spans="2:4" s="126" customFormat="1" x14ac:dyDescent="0.25">
      <c r="B30" s="134" t="s">
        <v>68</v>
      </c>
      <c r="C30" s="272" t="s">
        <v>237</v>
      </c>
      <c r="D30" s="272"/>
    </row>
    <row r="31" spans="2:4" s="126" customFormat="1" x14ac:dyDescent="0.25">
      <c r="B31" s="134" t="s">
        <v>133</v>
      </c>
      <c r="C31" s="268" t="s">
        <v>231</v>
      </c>
      <c r="D31" s="268"/>
    </row>
    <row r="32" spans="2:4" s="126" customFormat="1" x14ac:dyDescent="0.25">
      <c r="B32" s="134" t="s">
        <v>69</v>
      </c>
      <c r="C32" s="268" t="s">
        <v>232</v>
      </c>
      <c r="D32" s="268"/>
    </row>
    <row r="33" spans="2:4" s="126" customFormat="1" x14ac:dyDescent="0.25">
      <c r="B33" s="131"/>
      <c r="C33" s="132"/>
      <c r="D33" s="133"/>
    </row>
    <row r="34" spans="2:4" s="126" customFormat="1" x14ac:dyDescent="0.25">
      <c r="B34" s="199" t="s">
        <v>193</v>
      </c>
      <c r="C34" s="267" t="s">
        <v>141</v>
      </c>
      <c r="D34" s="267"/>
    </row>
    <row r="35" spans="2:4" s="126" customFormat="1" x14ac:dyDescent="0.25">
      <c r="B35" s="199" t="s">
        <v>199</v>
      </c>
      <c r="C35" s="267"/>
      <c r="D35" s="267"/>
    </row>
    <row r="36" spans="2:4" s="126" customFormat="1" ht="52.5" customHeight="1" x14ac:dyDescent="0.25">
      <c r="B36" s="201" t="s">
        <v>93</v>
      </c>
      <c r="C36" s="268" t="s">
        <v>233</v>
      </c>
      <c r="D36" s="268"/>
    </row>
    <row r="37" spans="2:4" s="126" customFormat="1" ht="169.5" customHeight="1" x14ac:dyDescent="0.25">
      <c r="B37" s="201" t="s">
        <v>95</v>
      </c>
      <c r="C37" s="268" t="s">
        <v>234</v>
      </c>
      <c r="D37" s="268"/>
    </row>
    <row r="38" spans="2:4" s="126" customFormat="1" x14ac:dyDescent="0.25">
      <c r="B38" s="134"/>
      <c r="C38" s="133"/>
      <c r="D38" s="133"/>
    </row>
    <row r="39" spans="2:4" s="126" customFormat="1" x14ac:dyDescent="0.25">
      <c r="B39" s="199" t="s">
        <v>193</v>
      </c>
      <c r="C39" s="267" t="s">
        <v>141</v>
      </c>
      <c r="D39" s="267"/>
    </row>
    <row r="40" spans="2:4" s="126" customFormat="1" x14ac:dyDescent="0.25">
      <c r="B40" s="199" t="s">
        <v>200</v>
      </c>
      <c r="C40" s="267"/>
      <c r="D40" s="267"/>
    </row>
    <row r="41" spans="2:4" s="126" customFormat="1" ht="75" customHeight="1" x14ac:dyDescent="0.25">
      <c r="B41" s="128" t="s">
        <v>98</v>
      </c>
      <c r="C41" s="268" t="s">
        <v>310</v>
      </c>
      <c r="D41" s="268"/>
    </row>
    <row r="42" spans="2:4" s="126" customFormat="1" ht="32.25" customHeight="1" x14ac:dyDescent="0.25">
      <c r="B42" s="201" t="s">
        <v>99</v>
      </c>
      <c r="C42" s="268" t="s">
        <v>216</v>
      </c>
      <c r="D42" s="268"/>
    </row>
    <row r="43" spans="2:4" s="126" customFormat="1" x14ac:dyDescent="0.25">
      <c r="B43" s="201" t="s">
        <v>100</v>
      </c>
      <c r="C43" s="268" t="s">
        <v>215</v>
      </c>
      <c r="D43" s="268"/>
    </row>
    <row r="44" spans="2:4" s="126" customFormat="1" x14ac:dyDescent="0.25">
      <c r="B44" s="135"/>
      <c r="C44" s="136"/>
      <c r="D44" s="133"/>
    </row>
    <row r="45" spans="2:4" s="126" customFormat="1" x14ac:dyDescent="0.25">
      <c r="B45" s="199" t="s">
        <v>193</v>
      </c>
      <c r="C45" s="267" t="s">
        <v>141</v>
      </c>
      <c r="D45" s="267"/>
    </row>
    <row r="46" spans="2:4" s="126" customFormat="1" x14ac:dyDescent="0.25">
      <c r="B46" s="199" t="s">
        <v>201</v>
      </c>
      <c r="C46" s="267"/>
      <c r="D46" s="267"/>
    </row>
    <row r="47" spans="2:4" s="126" customFormat="1" x14ac:dyDescent="0.25">
      <c r="B47" s="132" t="s">
        <v>1</v>
      </c>
      <c r="C47" s="266" t="s">
        <v>313</v>
      </c>
      <c r="D47" s="266"/>
    </row>
    <row r="48" spans="2:4" s="126" customFormat="1" x14ac:dyDescent="0.25">
      <c r="B48" s="135" t="s">
        <v>2</v>
      </c>
      <c r="C48" s="266" t="s">
        <v>312</v>
      </c>
      <c r="D48" s="266"/>
    </row>
    <row r="49" spans="2:4" s="126" customFormat="1" ht="15.75" customHeight="1" x14ac:dyDescent="0.25">
      <c r="B49" s="135" t="s">
        <v>3</v>
      </c>
      <c r="C49" s="266" t="s">
        <v>314</v>
      </c>
      <c r="D49" s="266"/>
    </row>
    <row r="50" spans="2:4" s="126" customFormat="1" ht="14.25" customHeight="1" x14ac:dyDescent="0.25">
      <c r="B50" s="135" t="s">
        <v>4</v>
      </c>
      <c r="C50" s="266" t="s">
        <v>311</v>
      </c>
      <c r="D50" s="266"/>
    </row>
    <row r="51" spans="2:4" s="126" customFormat="1" x14ac:dyDescent="0.25">
      <c r="B51" s="135" t="s">
        <v>5</v>
      </c>
      <c r="C51" s="266" t="s">
        <v>315</v>
      </c>
      <c r="D51" s="266"/>
    </row>
    <row r="52" spans="2:4" s="126" customFormat="1" x14ac:dyDescent="0.25">
      <c r="B52" s="135" t="s">
        <v>6</v>
      </c>
      <c r="C52" s="266" t="s">
        <v>316</v>
      </c>
      <c r="D52" s="266"/>
    </row>
    <row r="53" spans="2:4" s="126" customFormat="1" x14ac:dyDescent="0.25">
      <c r="B53" s="135" t="s">
        <v>7</v>
      </c>
      <c r="C53" s="266" t="s">
        <v>317</v>
      </c>
      <c r="D53" s="266"/>
    </row>
    <row r="54" spans="2:4" s="126" customFormat="1" x14ac:dyDescent="0.25">
      <c r="B54" s="135" t="s">
        <v>52</v>
      </c>
      <c r="C54" s="266" t="s">
        <v>318</v>
      </c>
      <c r="D54" s="266"/>
    </row>
    <row r="55" spans="2:4" s="126" customFormat="1" x14ac:dyDescent="0.25">
      <c r="B55" s="135" t="s">
        <v>8</v>
      </c>
      <c r="C55" s="266" t="s">
        <v>319</v>
      </c>
      <c r="D55" s="266"/>
    </row>
    <row r="56" spans="2:4" s="126" customFormat="1" x14ac:dyDescent="0.25">
      <c r="B56" s="126" t="s">
        <v>9</v>
      </c>
      <c r="C56" s="266" t="s">
        <v>320</v>
      </c>
      <c r="D56" s="266"/>
    </row>
    <row r="57" spans="2:4" s="126" customFormat="1" x14ac:dyDescent="0.25"/>
    <row r="58" spans="2:4" s="126" customFormat="1" x14ac:dyDescent="0.25">
      <c r="B58" s="199" t="s">
        <v>193</v>
      </c>
      <c r="C58" s="137" t="s">
        <v>141</v>
      </c>
      <c r="D58" s="202"/>
    </row>
    <row r="59" spans="2:4" s="126" customFormat="1" x14ac:dyDescent="0.25">
      <c r="B59" s="199" t="s">
        <v>202</v>
      </c>
      <c r="C59" s="137"/>
      <c r="D59" s="202"/>
    </row>
    <row r="60" spans="2:4" s="126" customFormat="1" ht="53.25" customHeight="1" x14ac:dyDescent="0.25">
      <c r="B60" s="201" t="s">
        <v>36</v>
      </c>
      <c r="C60" s="266" t="s">
        <v>322</v>
      </c>
      <c r="D60" s="266"/>
    </row>
    <row r="61" spans="2:4" s="126" customFormat="1" ht="64.5" customHeight="1" x14ac:dyDescent="0.25">
      <c r="B61" s="201" t="s">
        <v>37</v>
      </c>
      <c r="C61" s="266" t="s">
        <v>323</v>
      </c>
      <c r="D61" s="266"/>
    </row>
    <row r="62" spans="2:4" s="126" customFormat="1" ht="101.25" customHeight="1" x14ac:dyDescent="0.25">
      <c r="B62" s="201" t="s">
        <v>235</v>
      </c>
      <c r="C62" s="266" t="s">
        <v>324</v>
      </c>
      <c r="D62" s="266"/>
    </row>
    <row r="63" spans="2:4" s="126" customFormat="1" ht="49.5" customHeight="1" x14ac:dyDescent="0.25">
      <c r="B63" s="201" t="s">
        <v>38</v>
      </c>
      <c r="C63" s="266" t="s">
        <v>325</v>
      </c>
      <c r="D63" s="266"/>
    </row>
    <row r="64" spans="2:4" s="126" customFormat="1" ht="15" customHeight="1" x14ac:dyDescent="0.25">
      <c r="B64" s="201" t="s">
        <v>39</v>
      </c>
      <c r="C64" s="266" t="s">
        <v>217</v>
      </c>
      <c r="D64" s="266"/>
    </row>
    <row r="65" spans="1:4" s="126" customFormat="1" x14ac:dyDescent="0.25">
      <c r="B65" s="201" t="s">
        <v>40</v>
      </c>
      <c r="C65" s="266" t="s">
        <v>218</v>
      </c>
      <c r="D65" s="266"/>
    </row>
    <row r="66" spans="1:4" s="126" customFormat="1" x14ac:dyDescent="0.25">
      <c r="B66" s="201" t="s">
        <v>9</v>
      </c>
      <c r="C66" s="266" t="s">
        <v>214</v>
      </c>
      <c r="D66" s="266"/>
    </row>
    <row r="67" spans="1:4" s="126" customFormat="1" x14ac:dyDescent="0.25"/>
    <row r="68" spans="1:4" s="126" customFormat="1" x14ac:dyDescent="0.25">
      <c r="B68" s="199" t="s">
        <v>193</v>
      </c>
      <c r="C68" s="267" t="s">
        <v>141</v>
      </c>
      <c r="D68" s="267"/>
    </row>
    <row r="69" spans="1:4" s="126" customFormat="1" x14ac:dyDescent="0.25">
      <c r="B69" s="199" t="s">
        <v>203</v>
      </c>
      <c r="C69" s="267"/>
      <c r="D69" s="267"/>
    </row>
    <row r="70" spans="1:4" s="126" customFormat="1" x14ac:dyDescent="0.25">
      <c r="B70" s="135" t="s">
        <v>204</v>
      </c>
      <c r="C70" s="266" t="s">
        <v>241</v>
      </c>
      <c r="D70" s="266"/>
    </row>
    <row r="71" spans="1:4" s="126" customFormat="1" x14ac:dyDescent="0.25">
      <c r="B71" s="135"/>
      <c r="C71" s="133"/>
      <c r="D71" s="133"/>
    </row>
    <row r="72" spans="1:4" s="126" customFormat="1" x14ac:dyDescent="0.25">
      <c r="B72" s="138"/>
      <c r="C72" s="139"/>
      <c r="D72" s="139"/>
    </row>
    <row r="73" spans="1:4" s="126" customFormat="1" x14ac:dyDescent="0.25">
      <c r="B73" s="138"/>
      <c r="C73" s="139"/>
      <c r="D73" s="140" t="s">
        <v>162</v>
      </c>
    </row>
    <row r="74" spans="1:4" s="126" customFormat="1" x14ac:dyDescent="0.25">
      <c r="B74" s="135"/>
      <c r="C74" s="139"/>
      <c r="D74" s="139"/>
    </row>
    <row r="75" spans="1:4" x14ac:dyDescent="0.25">
      <c r="A75" s="43"/>
      <c r="B75" s="6"/>
      <c r="C75" s="6"/>
      <c r="D75" s="6"/>
    </row>
    <row r="76" spans="1:4" x14ac:dyDescent="0.25">
      <c r="A76" s="43"/>
      <c r="B76" s="43"/>
      <c r="C76" s="43"/>
      <c r="D76" s="43"/>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5" zoomScaleNormal="85" workbookViewId="0">
      <selection activeCell="D54" sqref="D54"/>
    </sheetView>
  </sheetViews>
  <sheetFormatPr defaultColWidth="15.85546875" defaultRowHeight="15.75" x14ac:dyDescent="0.25"/>
  <cols>
    <col min="1" max="1" width="3.42578125" style="3" customWidth="1"/>
    <col min="2" max="2" width="33.7109375" style="116" bestFit="1" customWidth="1"/>
    <col min="3" max="3" width="1.5703125" style="117" customWidth="1"/>
    <col min="4" max="4" width="71" style="116" customWidth="1"/>
    <col min="5" max="6" width="23.5703125" style="116" customWidth="1"/>
    <col min="7" max="7" width="1.85546875" style="116" customWidth="1"/>
    <col min="8" max="8" width="15.85546875" style="116"/>
    <col min="9" max="9" width="6.140625" style="116" customWidth="1"/>
    <col min="10" max="16384" width="15.85546875" style="116"/>
  </cols>
  <sheetData>
    <row r="1" spans="2:6" s="3" customFormat="1" ht="12" customHeight="1" x14ac:dyDescent="0.25">
      <c r="C1" s="113"/>
    </row>
    <row r="2" spans="2:6" s="3" customFormat="1" ht="12" customHeight="1" x14ac:dyDescent="0.25">
      <c r="C2" s="113"/>
    </row>
    <row r="3" spans="2:6" s="3" customFormat="1" ht="12" customHeight="1" x14ac:dyDescent="0.25">
      <c r="C3" s="113"/>
    </row>
    <row r="4" spans="2:6" s="3" customFormat="1" ht="15.75" customHeight="1" x14ac:dyDescent="0.25">
      <c r="C4" s="113"/>
    </row>
    <row r="5" spans="2:6" s="3" customFormat="1" ht="24" customHeight="1" x14ac:dyDescent="0.4">
      <c r="B5" s="239" t="s">
        <v>443</v>
      </c>
      <c r="C5" s="239"/>
      <c r="D5" s="239"/>
    </row>
    <row r="6" spans="2:6" s="3" customFormat="1" ht="6" customHeight="1" x14ac:dyDescent="0.25">
      <c r="C6" s="113"/>
    </row>
    <row r="7" spans="2:6" s="3" customFormat="1" ht="15.75" customHeight="1" x14ac:dyDescent="0.25">
      <c r="B7" s="114" t="s">
        <v>174</v>
      </c>
      <c r="C7" s="115"/>
      <c r="D7" s="237">
        <v>42825</v>
      </c>
    </row>
    <row r="8" spans="2:6" ht="11.25" customHeight="1" x14ac:dyDescent="0.25"/>
    <row r="10" spans="2:6" x14ac:dyDescent="0.25">
      <c r="B10" s="141" t="s">
        <v>372</v>
      </c>
      <c r="C10" s="118"/>
      <c r="D10" s="119"/>
      <c r="E10" s="119"/>
      <c r="F10" s="119"/>
    </row>
    <row r="11" spans="2:6" x14ac:dyDescent="0.25">
      <c r="B11" s="121" t="s">
        <v>176</v>
      </c>
      <c r="C11" s="121"/>
      <c r="D11" s="121"/>
      <c r="E11" s="119"/>
      <c r="F11" s="119"/>
    </row>
    <row r="12" spans="2:6" x14ac:dyDescent="0.25">
      <c r="B12" s="120" t="s">
        <v>175</v>
      </c>
      <c r="C12" s="118"/>
      <c r="D12" s="123" t="s">
        <v>176</v>
      </c>
      <c r="E12" s="119"/>
      <c r="F12" s="119"/>
    </row>
    <row r="13" spans="2:6" x14ac:dyDescent="0.25">
      <c r="B13" s="120"/>
      <c r="C13" s="118"/>
      <c r="D13" s="119"/>
      <c r="E13" s="119"/>
      <c r="F13" s="119"/>
    </row>
    <row r="14" spans="2:6" x14ac:dyDescent="0.25">
      <c r="B14" s="121" t="s">
        <v>178</v>
      </c>
      <c r="C14" s="121"/>
      <c r="D14" s="119"/>
      <c r="E14" s="119"/>
      <c r="F14" s="119"/>
    </row>
    <row r="15" spans="2:6" x14ac:dyDescent="0.25">
      <c r="B15" s="120" t="s">
        <v>177</v>
      </c>
      <c r="C15" s="118"/>
      <c r="D15" s="123" t="s">
        <v>181</v>
      </c>
      <c r="E15" s="119"/>
      <c r="F15" s="119"/>
    </row>
    <row r="16" spans="2:6" x14ac:dyDescent="0.25">
      <c r="B16" s="120" t="s">
        <v>179</v>
      </c>
      <c r="C16" s="118"/>
      <c r="D16" s="123" t="s">
        <v>180</v>
      </c>
      <c r="E16" s="119"/>
      <c r="F16" s="119"/>
    </row>
    <row r="17" spans="2:6" x14ac:dyDescent="0.25">
      <c r="B17" s="120" t="s">
        <v>369</v>
      </c>
      <c r="C17" s="118"/>
      <c r="D17" s="123" t="s">
        <v>370</v>
      </c>
      <c r="E17" s="119"/>
      <c r="F17" s="119"/>
    </row>
    <row r="18" spans="2:6" x14ac:dyDescent="0.25">
      <c r="B18" s="120" t="s">
        <v>368</v>
      </c>
      <c r="C18" s="118"/>
      <c r="D18" s="123" t="s">
        <v>371</v>
      </c>
      <c r="E18" s="119"/>
      <c r="F18" s="119"/>
    </row>
    <row r="19" spans="2:6" x14ac:dyDescent="0.25">
      <c r="B19" s="120" t="s">
        <v>182</v>
      </c>
      <c r="C19" s="118"/>
      <c r="D19" s="123" t="s">
        <v>184</v>
      </c>
      <c r="E19" s="119"/>
      <c r="F19" s="119"/>
    </row>
    <row r="20" spans="2:6" x14ac:dyDescent="0.25">
      <c r="B20" s="120" t="s">
        <v>183</v>
      </c>
      <c r="C20" s="118"/>
      <c r="D20" s="123" t="s">
        <v>185</v>
      </c>
      <c r="E20" s="119"/>
      <c r="F20" s="119"/>
    </row>
    <row r="21" spans="2:6" x14ac:dyDescent="0.25">
      <c r="B21" s="120"/>
      <c r="C21" s="118"/>
      <c r="D21" s="119"/>
      <c r="E21" s="119"/>
      <c r="F21" s="119"/>
    </row>
    <row r="22" spans="2:6" x14ac:dyDescent="0.25">
      <c r="B22" s="120" t="s">
        <v>331</v>
      </c>
      <c r="C22" s="118"/>
      <c r="D22" s="123" t="s">
        <v>0</v>
      </c>
      <c r="E22" s="119"/>
      <c r="F22" s="119"/>
    </row>
    <row r="23" spans="2:6" x14ac:dyDescent="0.25">
      <c r="B23" s="120" t="s">
        <v>332</v>
      </c>
      <c r="C23" s="118"/>
      <c r="D23" s="123" t="s">
        <v>113</v>
      </c>
      <c r="E23" s="119"/>
      <c r="F23" s="119"/>
    </row>
    <row r="24" spans="2:6" x14ac:dyDescent="0.25">
      <c r="B24" s="120" t="s">
        <v>333</v>
      </c>
      <c r="C24" s="118"/>
      <c r="D24" s="123" t="s">
        <v>114</v>
      </c>
      <c r="E24" s="119"/>
      <c r="F24" s="119"/>
    </row>
    <row r="25" spans="2:6" x14ac:dyDescent="0.25">
      <c r="B25" s="120" t="s">
        <v>334</v>
      </c>
      <c r="C25" s="118"/>
      <c r="D25" s="123" t="s">
        <v>115</v>
      </c>
      <c r="E25" s="119"/>
      <c r="F25" s="119"/>
    </row>
    <row r="26" spans="2:6" x14ac:dyDescent="0.25">
      <c r="B26" s="120" t="s">
        <v>335</v>
      </c>
      <c r="C26" s="118"/>
      <c r="D26" s="123" t="s">
        <v>186</v>
      </c>
      <c r="E26" s="119"/>
      <c r="F26" s="119"/>
    </row>
    <row r="27" spans="2:6" x14ac:dyDescent="0.25">
      <c r="B27" s="120" t="s">
        <v>336</v>
      </c>
      <c r="C27" s="118"/>
      <c r="D27" s="123" t="s">
        <v>172</v>
      </c>
      <c r="E27" s="119"/>
      <c r="F27" s="119"/>
    </row>
    <row r="28" spans="2:6" x14ac:dyDescent="0.25">
      <c r="B28" s="120" t="s">
        <v>337</v>
      </c>
      <c r="C28" s="118"/>
      <c r="D28" s="123" t="s">
        <v>187</v>
      </c>
      <c r="E28" s="119"/>
      <c r="F28" s="119"/>
    </row>
    <row r="29" spans="2:6" x14ac:dyDescent="0.25">
      <c r="B29" s="120" t="s">
        <v>338</v>
      </c>
      <c r="C29" s="118"/>
      <c r="D29" s="123" t="s">
        <v>116</v>
      </c>
      <c r="E29" s="119"/>
      <c r="F29" s="119"/>
    </row>
    <row r="30" spans="2:6" x14ac:dyDescent="0.25">
      <c r="B30" s="120" t="s">
        <v>339</v>
      </c>
      <c r="C30" s="118"/>
      <c r="D30" s="123" t="s">
        <v>117</v>
      </c>
      <c r="E30" s="119"/>
      <c r="F30" s="119"/>
    </row>
    <row r="31" spans="2:6" x14ac:dyDescent="0.25">
      <c r="B31" s="120" t="s">
        <v>340</v>
      </c>
      <c r="C31" s="118"/>
      <c r="D31" s="123" t="s">
        <v>118</v>
      </c>
      <c r="E31" s="119"/>
      <c r="F31" s="119"/>
    </row>
    <row r="32" spans="2:6" x14ac:dyDescent="0.25">
      <c r="B32" s="120" t="s">
        <v>341</v>
      </c>
      <c r="C32" s="118"/>
      <c r="D32" s="123" t="s">
        <v>119</v>
      </c>
      <c r="E32" s="119"/>
      <c r="F32" s="119"/>
    </row>
    <row r="33" spans="2:6" x14ac:dyDescent="0.25">
      <c r="B33" s="120" t="s">
        <v>342</v>
      </c>
      <c r="C33" s="118"/>
      <c r="D33" s="123" t="s">
        <v>188</v>
      </c>
      <c r="E33" s="119"/>
      <c r="F33" s="119"/>
    </row>
    <row r="34" spans="2:6" x14ac:dyDescent="0.25">
      <c r="B34" s="120" t="s">
        <v>343</v>
      </c>
      <c r="C34" s="118"/>
      <c r="D34" s="123" t="s">
        <v>121</v>
      </c>
      <c r="E34" s="119"/>
      <c r="F34" s="119"/>
    </row>
    <row r="35" spans="2:6" x14ac:dyDescent="0.25">
      <c r="B35" s="120" t="s">
        <v>344</v>
      </c>
      <c r="C35" s="118"/>
      <c r="D35" s="123" t="s">
        <v>189</v>
      </c>
      <c r="E35" s="119"/>
      <c r="F35" s="119"/>
    </row>
    <row r="36" spans="2:6" x14ac:dyDescent="0.25">
      <c r="B36" s="120" t="s">
        <v>345</v>
      </c>
      <c r="C36" s="118"/>
      <c r="D36" s="123" t="s">
        <v>190</v>
      </c>
      <c r="E36" s="119"/>
      <c r="F36" s="119"/>
    </row>
    <row r="37" spans="2:6" x14ac:dyDescent="0.25">
      <c r="B37" s="120" t="s">
        <v>346</v>
      </c>
      <c r="C37" s="118"/>
      <c r="D37" s="123" t="s">
        <v>173</v>
      </c>
      <c r="E37" s="119"/>
      <c r="F37" s="119"/>
    </row>
    <row r="38" spans="2:6" x14ac:dyDescent="0.25">
      <c r="B38" s="120" t="s">
        <v>347</v>
      </c>
      <c r="C38" s="118"/>
      <c r="D38" s="123" t="s">
        <v>170</v>
      </c>
      <c r="E38" s="119"/>
      <c r="F38" s="119"/>
    </row>
    <row r="39" spans="2:6" x14ac:dyDescent="0.25">
      <c r="B39" s="120" t="s">
        <v>348</v>
      </c>
      <c r="C39" s="118"/>
      <c r="D39" s="123" t="s">
        <v>171</v>
      </c>
      <c r="E39" s="119"/>
      <c r="F39" s="119"/>
    </row>
    <row r="40" spans="2:6" x14ac:dyDescent="0.25">
      <c r="E40" s="117"/>
    </row>
    <row r="41" spans="2:6" x14ac:dyDescent="0.25">
      <c r="E41" s="117"/>
    </row>
    <row r="42" spans="2:6" x14ac:dyDescent="0.25">
      <c r="B42" s="141" t="s">
        <v>191</v>
      </c>
      <c r="C42" s="118"/>
      <c r="D42" s="119"/>
      <c r="E42" s="117"/>
    </row>
    <row r="43" spans="2:6" x14ac:dyDescent="0.25">
      <c r="B43" s="120" t="s">
        <v>206</v>
      </c>
      <c r="C43" s="118"/>
      <c r="D43" s="123" t="s">
        <v>140</v>
      </c>
      <c r="E43" s="117"/>
    </row>
    <row r="44" spans="2:6" x14ac:dyDescent="0.25">
      <c r="B44" s="120" t="s">
        <v>205</v>
      </c>
      <c r="C44" s="118"/>
      <c r="D44" s="123" t="s">
        <v>193</v>
      </c>
    </row>
    <row r="45" spans="2:6" x14ac:dyDescent="0.25">
      <c r="B45" s="119"/>
      <c r="C45" s="118"/>
      <c r="D45" s="119"/>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headerFooter>
    <oddFooter>&amp;RBRFkredit Cover pool report,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C51" sqref="C51"/>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247</v>
      </c>
      <c r="C4" s="240"/>
      <c r="D4" s="240"/>
    </row>
    <row r="5" spans="2:6" ht="15.75" x14ac:dyDescent="0.25">
      <c r="B5" s="41"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279</v>
      </c>
      <c r="C9" s="60" t="s">
        <v>416</v>
      </c>
      <c r="D9" s="60" t="s">
        <v>417</v>
      </c>
      <c r="E9" s="60" t="s">
        <v>418</v>
      </c>
      <c r="F9" s="60" t="s">
        <v>419</v>
      </c>
    </row>
    <row r="10" spans="2:6" x14ac:dyDescent="0.25">
      <c r="B10" s="10" t="s">
        <v>54</v>
      </c>
      <c r="C10" s="75">
        <v>154.9</v>
      </c>
      <c r="D10" s="75">
        <v>155.69999999999999</v>
      </c>
      <c r="E10" s="75">
        <v>156.80000000000001</v>
      </c>
      <c r="F10" s="75">
        <v>150.69999999999999</v>
      </c>
    </row>
    <row r="11" spans="2:6" x14ac:dyDescent="0.25">
      <c r="B11" s="10" t="s">
        <v>280</v>
      </c>
      <c r="C11" s="75">
        <v>140</v>
      </c>
      <c r="D11" s="75">
        <v>138.9</v>
      </c>
      <c r="E11" s="75">
        <v>137.69999999999999</v>
      </c>
      <c r="F11" s="75">
        <v>136.80000000000001</v>
      </c>
    </row>
    <row r="12" spans="2:6" x14ac:dyDescent="0.25">
      <c r="B12" s="13" t="s">
        <v>55</v>
      </c>
      <c r="C12" s="76">
        <v>140</v>
      </c>
      <c r="D12" s="76">
        <v>138.9</v>
      </c>
      <c r="E12" s="76">
        <v>137.69999999999999</v>
      </c>
      <c r="F12" s="76">
        <v>136.80000000000001</v>
      </c>
    </row>
    <row r="13" spans="2:6" x14ac:dyDescent="0.25">
      <c r="B13" s="14" t="s">
        <v>56</v>
      </c>
      <c r="C13" s="77">
        <v>0.14699999999999999</v>
      </c>
      <c r="D13" s="77">
        <v>0.14299999999999999</v>
      </c>
      <c r="E13" s="77">
        <v>0.14099999999999999</v>
      </c>
      <c r="F13" s="77">
        <v>0.14499999999999999</v>
      </c>
    </row>
    <row r="14" spans="2:6" x14ac:dyDescent="0.25">
      <c r="B14" s="10" t="s">
        <v>57</v>
      </c>
      <c r="C14" s="78">
        <v>0.14699999999999999</v>
      </c>
      <c r="D14" s="78">
        <v>0.14299999999999999</v>
      </c>
      <c r="E14" s="78">
        <v>0.14099999999999999</v>
      </c>
      <c r="F14" s="78">
        <v>0.14499999999999999</v>
      </c>
    </row>
    <row r="15" spans="2:6" x14ac:dyDescent="0.25">
      <c r="B15" s="10" t="s">
        <v>123</v>
      </c>
      <c r="C15" s="75">
        <v>132.9</v>
      </c>
      <c r="D15" s="75">
        <v>134.1</v>
      </c>
      <c r="E15" s="75">
        <v>133</v>
      </c>
      <c r="F15" s="75">
        <v>137.19999999999999</v>
      </c>
    </row>
    <row r="16" spans="2:6" x14ac:dyDescent="0.25">
      <c r="B16" s="10" t="s">
        <v>58</v>
      </c>
      <c r="C16" s="75">
        <v>1</v>
      </c>
      <c r="D16" s="75">
        <v>1</v>
      </c>
      <c r="E16" s="75">
        <v>1</v>
      </c>
      <c r="F16" s="75">
        <v>1</v>
      </c>
    </row>
    <row r="17" spans="2:6" x14ac:dyDescent="0.25">
      <c r="B17" s="148" t="s">
        <v>281</v>
      </c>
      <c r="C17" s="75">
        <v>7</v>
      </c>
      <c r="D17" s="75">
        <v>7</v>
      </c>
      <c r="E17" s="75">
        <v>7</v>
      </c>
      <c r="F17" s="75">
        <v>7</v>
      </c>
    </row>
    <row r="18" spans="2:6" x14ac:dyDescent="0.25">
      <c r="B18" s="14" t="s">
        <v>124</v>
      </c>
      <c r="C18" s="273"/>
      <c r="D18" s="273">
        <v>17.899999999999999</v>
      </c>
      <c r="E18" s="273">
        <v>17.631</v>
      </c>
      <c r="F18" s="273">
        <v>17.899999999999999</v>
      </c>
    </row>
    <row r="19" spans="2:6" x14ac:dyDescent="0.25">
      <c r="B19" s="11" t="s">
        <v>125</v>
      </c>
      <c r="C19" s="75">
        <v>1.7000000000000001E-2</v>
      </c>
      <c r="D19" s="75">
        <v>-1.6E-2</v>
      </c>
      <c r="E19" s="75">
        <v>-2.5000000000000001E-2</v>
      </c>
      <c r="F19" s="75">
        <v>-4.2999999999999997E-2</v>
      </c>
    </row>
    <row r="20" spans="2:6" x14ac:dyDescent="0.25">
      <c r="B20" s="12" t="s">
        <v>126</v>
      </c>
      <c r="C20" s="76">
        <v>0.112</v>
      </c>
      <c r="D20" s="76">
        <v>0.159</v>
      </c>
      <c r="E20" s="76">
        <v>0.123</v>
      </c>
      <c r="F20" s="76">
        <v>0.122</v>
      </c>
    </row>
    <row r="21" spans="2:6" s="6" customFormat="1" ht="9.75" customHeight="1" x14ac:dyDescent="0.25">
      <c r="B21" s="4"/>
      <c r="C21" s="5"/>
      <c r="D21" s="5"/>
      <c r="E21" s="5"/>
      <c r="F21" s="5"/>
    </row>
    <row r="22" spans="2:6" s="6" customFormat="1" ht="15.75" x14ac:dyDescent="0.25">
      <c r="B22" s="74"/>
      <c r="C22" s="5"/>
      <c r="D22" s="5"/>
      <c r="E22" s="5"/>
      <c r="F22" s="5"/>
    </row>
    <row r="23" spans="2:6" x14ac:dyDescent="0.25">
      <c r="B23" s="18" t="s">
        <v>59</v>
      </c>
      <c r="C23" s="2"/>
      <c r="D23" s="2"/>
      <c r="E23" s="2"/>
      <c r="F23" s="2"/>
    </row>
    <row r="24" spans="2:6" x14ac:dyDescent="0.25">
      <c r="B24" s="15" t="s">
        <v>127</v>
      </c>
      <c r="C24" s="84">
        <f>SUM(C28:C30)</f>
        <v>138.27844796916</v>
      </c>
      <c r="D24" s="84">
        <f t="shared" ref="D24:F24" si="0">SUM(D28:D30)</f>
        <v>137.74193187231998</v>
      </c>
      <c r="E24" s="84">
        <f t="shared" si="0"/>
        <v>136.08425384635001</v>
      </c>
      <c r="F24" s="84">
        <f t="shared" si="0"/>
        <v>135.16929446751001</v>
      </c>
    </row>
    <row r="25" spans="2:6" x14ac:dyDescent="0.25">
      <c r="B25" s="18" t="s">
        <v>60</v>
      </c>
      <c r="C25" s="2"/>
      <c r="D25" s="2"/>
      <c r="E25" s="2"/>
      <c r="F25" s="2"/>
    </row>
    <row r="26" spans="2:6" ht="3" customHeight="1" x14ac:dyDescent="0.25">
      <c r="B26" s="17"/>
      <c r="C26" s="2"/>
      <c r="D26" s="2"/>
      <c r="E26" s="2"/>
      <c r="F26" s="2"/>
    </row>
    <row r="27" spans="2:6" x14ac:dyDescent="0.25">
      <c r="B27" s="13" t="s">
        <v>61</v>
      </c>
      <c r="C27" s="12"/>
      <c r="D27" s="12"/>
      <c r="E27" s="12"/>
      <c r="F27" s="12"/>
    </row>
    <row r="28" spans="2:6" x14ac:dyDescent="0.25">
      <c r="B28" s="16" t="s">
        <v>103</v>
      </c>
      <c r="C28" s="19">
        <v>1.3831084889999999E-2</v>
      </c>
      <c r="D28" s="19">
        <v>1.2908697679999999E-2</v>
      </c>
      <c r="E28" s="19">
        <v>1.388140341E-2</v>
      </c>
      <c r="F28" s="19">
        <v>1.4041955869999999E-2</v>
      </c>
    </row>
    <row r="29" spans="2:6" x14ac:dyDescent="0.25">
      <c r="B29" s="16" t="s">
        <v>104</v>
      </c>
      <c r="C29" s="19">
        <v>0.29689039883000001</v>
      </c>
      <c r="D29" s="19">
        <v>0.29475447603999999</v>
      </c>
      <c r="E29" s="19">
        <v>0.28197015406999998</v>
      </c>
      <c r="F29" s="19">
        <v>0.24486599586999999</v>
      </c>
    </row>
    <row r="30" spans="2:6" x14ac:dyDescent="0.25">
      <c r="B30" s="16" t="s">
        <v>105</v>
      </c>
      <c r="C30" s="19">
        <v>137.96772648544001</v>
      </c>
      <c r="D30" s="19">
        <v>137.43426869859999</v>
      </c>
      <c r="E30" s="19">
        <v>135.78840228887</v>
      </c>
      <c r="F30" s="19">
        <v>134.91038651577</v>
      </c>
    </row>
    <row r="31" spans="2:6" x14ac:dyDescent="0.25">
      <c r="B31" s="13" t="s">
        <v>62</v>
      </c>
      <c r="C31" s="20"/>
      <c r="D31" s="20"/>
      <c r="E31" s="20"/>
      <c r="F31" s="20"/>
    </row>
    <row r="32" spans="2:6" x14ac:dyDescent="0.25">
      <c r="B32" s="16" t="s">
        <v>106</v>
      </c>
      <c r="C32" s="19">
        <v>125.13660109513999</v>
      </c>
      <c r="D32" s="19">
        <v>123.37922623429</v>
      </c>
      <c r="E32" s="19">
        <v>120.01942703868001</v>
      </c>
      <c r="F32" s="19">
        <v>118.58437818845999</v>
      </c>
    </row>
    <row r="33" spans="2:9" x14ac:dyDescent="0.25">
      <c r="B33" s="16" t="s">
        <v>107</v>
      </c>
      <c r="C33" s="19">
        <v>13.14184687403</v>
      </c>
      <c r="D33" s="19">
        <v>14.36270563804</v>
      </c>
      <c r="E33" s="19">
        <v>16.064826807669998</v>
      </c>
      <c r="F33" s="19">
        <v>16.584916279049999</v>
      </c>
    </row>
    <row r="34" spans="2:9" x14ac:dyDescent="0.25">
      <c r="B34" s="16" t="s">
        <v>108</v>
      </c>
      <c r="C34" s="21">
        <v>0</v>
      </c>
      <c r="D34" s="21">
        <v>0</v>
      </c>
      <c r="E34" s="21">
        <v>0</v>
      </c>
      <c r="F34" s="21">
        <v>0</v>
      </c>
    </row>
    <row r="35" spans="2:9" x14ac:dyDescent="0.25">
      <c r="B35" s="16" t="s">
        <v>109</v>
      </c>
      <c r="C35" s="21">
        <v>0</v>
      </c>
      <c r="D35" s="21">
        <v>0</v>
      </c>
      <c r="E35" s="21">
        <v>0</v>
      </c>
      <c r="F35" s="21">
        <v>0</v>
      </c>
    </row>
    <row r="36" spans="2:9" x14ac:dyDescent="0.25">
      <c r="B36" s="13" t="s">
        <v>353</v>
      </c>
      <c r="C36" s="20"/>
      <c r="D36" s="20"/>
      <c r="E36" s="20"/>
      <c r="F36" s="20"/>
    </row>
    <row r="37" spans="2:9" ht="30" x14ac:dyDescent="0.25">
      <c r="B37" s="16" t="s">
        <v>128</v>
      </c>
      <c r="C37" s="19">
        <v>25.741423214360001</v>
      </c>
      <c r="D37" s="19">
        <v>25.45302039037</v>
      </c>
      <c r="E37" s="19">
        <v>24.621954930960001</v>
      </c>
      <c r="F37" s="19">
        <v>24.461655179089998</v>
      </c>
    </row>
    <row r="38" spans="2:9" ht="30" x14ac:dyDescent="0.25">
      <c r="B38" s="16" t="s">
        <v>110</v>
      </c>
      <c r="C38" s="19">
        <v>111.9545232018</v>
      </c>
      <c r="D38" s="19">
        <v>111.69839561854</v>
      </c>
      <c r="E38" s="19">
        <v>110.86918598218</v>
      </c>
      <c r="F38" s="19">
        <v>110.11243780286</v>
      </c>
      <c r="I38" s="216"/>
    </row>
    <row r="39" spans="2:9" x14ac:dyDescent="0.25">
      <c r="B39" s="16" t="s">
        <v>111</v>
      </c>
      <c r="C39" s="19">
        <v>0.58250155300999995</v>
      </c>
      <c r="D39" s="19">
        <v>0.59051586341999995</v>
      </c>
      <c r="E39" s="19">
        <v>0.59311293321000003</v>
      </c>
      <c r="F39" s="19">
        <v>0.59520148555999997</v>
      </c>
    </row>
    <row r="40" spans="2:9" x14ac:dyDescent="0.25">
      <c r="B40" s="13" t="s">
        <v>354</v>
      </c>
      <c r="C40" s="149">
        <f>SUM(C37:C39)</f>
        <v>138.27844796917</v>
      </c>
      <c r="D40" s="149">
        <f t="shared" ref="D40:F40" si="1">SUM(D37:D39)</f>
        <v>137.74193187233001</v>
      </c>
      <c r="E40" s="149">
        <f t="shared" si="1"/>
        <v>136.08425384634998</v>
      </c>
      <c r="F40" s="149">
        <f t="shared" si="1"/>
        <v>135.16929446751001</v>
      </c>
    </row>
    <row r="41" spans="2:9" x14ac:dyDescent="0.25">
      <c r="B41" s="10" t="s">
        <v>129</v>
      </c>
      <c r="C41" s="150">
        <v>1.5946930231700001</v>
      </c>
      <c r="D41" s="150">
        <v>1.8354458304700001</v>
      </c>
      <c r="E41" s="150">
        <v>2.2105245386300001</v>
      </c>
      <c r="F41" s="150">
        <v>2.2476014930399999</v>
      </c>
    </row>
    <row r="42" spans="2:9" ht="30" x14ac:dyDescent="0.25">
      <c r="B42" s="12" t="s">
        <v>282</v>
      </c>
      <c r="C42" s="274">
        <v>0.59299999999999997</v>
      </c>
      <c r="D42" s="274">
        <v>0.60099999999999998</v>
      </c>
      <c r="E42" s="274">
        <v>0.60499999999999998</v>
      </c>
      <c r="F42" s="274">
        <v>0.61</v>
      </c>
    </row>
    <row r="46" spans="2:9" x14ac:dyDescent="0.25">
      <c r="F46" s="122" t="s">
        <v>246</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3"/>
  <sheetViews>
    <sheetView zoomScale="85" zoomScaleNormal="85" workbookViewId="0">
      <selection activeCell="J83" sqref="J83"/>
    </sheetView>
  </sheetViews>
  <sheetFormatPr defaultRowHeight="15" x14ac:dyDescent="0.25"/>
  <cols>
    <col min="1" max="1" width="3.28515625" style="3" customWidth="1"/>
    <col min="2" max="2" width="57.140625" style="3" customWidth="1"/>
    <col min="3" max="3" width="15.85546875" style="3" customWidth="1"/>
    <col min="4" max="8" width="10.7109375" style="3" customWidth="1"/>
    <col min="9" max="9" width="10.85546875" style="3" customWidth="1"/>
    <col min="10" max="10" width="10.7109375" style="3" customWidth="1"/>
    <col min="11" max="11" width="9.140625" style="3"/>
    <col min="12" max="12" width="8.85546875" style="3" customWidth="1"/>
    <col min="13" max="16384" width="9.140625" style="3"/>
  </cols>
  <sheetData>
    <row r="3" spans="2:10" ht="12" customHeight="1" x14ac:dyDescent="0.25"/>
    <row r="4" spans="2:10" ht="18" x14ac:dyDescent="0.25">
      <c r="B4" s="244" t="s">
        <v>444</v>
      </c>
      <c r="C4" s="245"/>
      <c r="D4" s="245"/>
      <c r="E4" s="245"/>
      <c r="F4" s="7"/>
      <c r="G4" s="7"/>
      <c r="H4" s="7"/>
      <c r="I4" s="7"/>
    </row>
    <row r="5" spans="2:10" ht="4.5" customHeight="1" x14ac:dyDescent="0.25">
      <c r="B5" s="247"/>
      <c r="C5" s="247"/>
      <c r="D5" s="247"/>
      <c r="E5" s="247"/>
      <c r="F5" s="247"/>
      <c r="G5" s="247"/>
      <c r="H5" s="247"/>
      <c r="I5" s="247"/>
    </row>
    <row r="6" spans="2:10" ht="5.25" customHeight="1" x14ac:dyDescent="0.25">
      <c r="B6" s="22"/>
      <c r="C6" s="22"/>
      <c r="D6" s="22"/>
      <c r="E6" s="22"/>
      <c r="F6" s="22"/>
      <c r="G6" s="22"/>
      <c r="H6" s="22"/>
      <c r="I6" s="22"/>
    </row>
    <row r="7" spans="2:10" x14ac:dyDescent="0.25">
      <c r="B7" s="27" t="s">
        <v>64</v>
      </c>
      <c r="C7" s="26"/>
      <c r="D7" s="26"/>
      <c r="E7" s="26"/>
      <c r="F7" s="26"/>
      <c r="G7" s="60" t="s">
        <v>416</v>
      </c>
      <c r="H7" s="60" t="s">
        <v>417</v>
      </c>
      <c r="I7" s="60" t="s">
        <v>418</v>
      </c>
      <c r="J7" s="60" t="s">
        <v>419</v>
      </c>
    </row>
    <row r="8" spans="2:10" x14ac:dyDescent="0.25">
      <c r="B8" s="24" t="s">
        <v>131</v>
      </c>
      <c r="C8" s="6"/>
      <c r="D8" s="6"/>
      <c r="E8" s="6"/>
      <c r="F8" s="6"/>
      <c r="G8" s="75">
        <v>13.9</v>
      </c>
      <c r="H8" s="75">
        <v>14.6</v>
      </c>
      <c r="I8" s="75">
        <v>15.5</v>
      </c>
      <c r="J8" s="75">
        <v>15.7</v>
      </c>
    </row>
    <row r="9" spans="2:10" x14ac:dyDescent="0.25">
      <c r="B9" s="24" t="s">
        <v>284</v>
      </c>
      <c r="C9" s="6"/>
      <c r="D9" s="6"/>
      <c r="E9" s="6"/>
      <c r="F9" s="6"/>
      <c r="G9" s="80">
        <v>7.5999999999999998E-2</v>
      </c>
      <c r="H9" s="80">
        <v>0.08</v>
      </c>
      <c r="I9" s="80">
        <v>0.1</v>
      </c>
      <c r="J9" s="80">
        <v>0.08</v>
      </c>
    </row>
    <row r="10" spans="2:10" x14ac:dyDescent="0.25">
      <c r="B10" s="24" t="s">
        <v>326</v>
      </c>
      <c r="C10" s="6"/>
      <c r="D10" s="6"/>
      <c r="E10" s="6"/>
      <c r="F10" s="6"/>
      <c r="G10" s="80">
        <v>1.55</v>
      </c>
      <c r="H10" s="80">
        <v>1.62</v>
      </c>
      <c r="I10" s="80">
        <v>1.7</v>
      </c>
      <c r="J10" s="80">
        <v>1.4</v>
      </c>
    </row>
    <row r="11" spans="2:10" x14ac:dyDescent="0.25">
      <c r="B11" s="24" t="s">
        <v>285</v>
      </c>
      <c r="C11" s="24" t="s">
        <v>414</v>
      </c>
      <c r="D11" s="24"/>
      <c r="E11" s="24"/>
      <c r="F11" s="24"/>
      <c r="G11" s="82">
        <v>0.13</v>
      </c>
      <c r="H11" s="82">
        <v>0.13</v>
      </c>
      <c r="I11" s="82">
        <v>0.13</v>
      </c>
      <c r="J11" s="82">
        <v>0.1032</v>
      </c>
    </row>
    <row r="12" spans="2:10" x14ac:dyDescent="0.25">
      <c r="B12" s="28"/>
      <c r="C12" s="29" t="s">
        <v>413</v>
      </c>
      <c r="D12" s="29"/>
      <c r="E12" s="29"/>
      <c r="F12" s="29"/>
      <c r="G12" s="81">
        <v>0.08</v>
      </c>
      <c r="H12" s="81">
        <v>0.08</v>
      </c>
      <c r="I12" s="81">
        <v>0.08</v>
      </c>
      <c r="J12" s="81">
        <v>0.08</v>
      </c>
    </row>
    <row r="13" spans="2:10" x14ac:dyDescent="0.25">
      <c r="B13" s="24" t="s">
        <v>66</v>
      </c>
      <c r="C13" s="6"/>
      <c r="D13" s="6"/>
      <c r="E13" s="6"/>
      <c r="F13" s="6"/>
      <c r="G13" s="79">
        <v>12.6</v>
      </c>
      <c r="H13" s="79">
        <v>13.3</v>
      </c>
      <c r="I13" s="83">
        <v>13.735677154039999</v>
      </c>
      <c r="J13" s="79">
        <v>14</v>
      </c>
    </row>
    <row r="14" spans="2:10" x14ac:dyDescent="0.25">
      <c r="B14" s="6"/>
      <c r="C14" s="24" t="s">
        <v>67</v>
      </c>
      <c r="D14" s="24"/>
      <c r="E14" s="24"/>
      <c r="F14" s="24"/>
      <c r="G14" s="32">
        <v>0</v>
      </c>
      <c r="H14" s="32">
        <v>0</v>
      </c>
      <c r="I14" s="32">
        <v>0</v>
      </c>
      <c r="J14" s="32">
        <v>0</v>
      </c>
    </row>
    <row r="15" spans="2:10" x14ac:dyDescent="0.25">
      <c r="B15" s="24" t="s">
        <v>166</v>
      </c>
      <c r="C15" s="6"/>
      <c r="D15" s="6"/>
      <c r="E15" s="6"/>
      <c r="F15" s="6"/>
      <c r="G15" s="32">
        <v>0</v>
      </c>
      <c r="H15" s="32">
        <v>0</v>
      </c>
      <c r="I15" s="32">
        <v>0</v>
      </c>
      <c r="J15" s="32">
        <v>0</v>
      </c>
    </row>
    <row r="16" spans="2:10" x14ac:dyDescent="0.25">
      <c r="B16" s="24" t="s">
        <v>350</v>
      </c>
      <c r="C16" s="6"/>
      <c r="D16" s="6"/>
      <c r="E16" s="6"/>
      <c r="F16" s="6"/>
      <c r="G16" s="153">
        <v>0</v>
      </c>
      <c r="H16" s="153">
        <v>0</v>
      </c>
      <c r="I16" s="153">
        <v>0</v>
      </c>
      <c r="J16" s="153">
        <v>0</v>
      </c>
    </row>
    <row r="17" spans="1:10" x14ac:dyDescent="0.25">
      <c r="B17" s="24" t="s">
        <v>68</v>
      </c>
      <c r="C17" s="6"/>
      <c r="D17" s="6"/>
      <c r="E17" s="6"/>
      <c r="F17" s="6"/>
      <c r="G17" s="153">
        <v>0</v>
      </c>
      <c r="H17" s="153">
        <v>0</v>
      </c>
      <c r="I17" s="153">
        <v>0</v>
      </c>
      <c r="J17" s="153">
        <v>0</v>
      </c>
    </row>
    <row r="18" spans="1:10" x14ac:dyDescent="0.25">
      <c r="A18" s="155"/>
      <c r="B18" s="152" t="s">
        <v>133</v>
      </c>
      <c r="C18" s="103"/>
      <c r="D18" s="103"/>
      <c r="E18" s="103"/>
      <c r="F18" s="103"/>
      <c r="G18" s="153">
        <v>0</v>
      </c>
      <c r="H18" s="153">
        <v>0</v>
      </c>
      <c r="I18" s="153">
        <v>0</v>
      </c>
      <c r="J18" s="153">
        <v>0</v>
      </c>
    </row>
    <row r="19" spans="1:10" x14ac:dyDescent="0.25">
      <c r="B19" s="152" t="s">
        <v>351</v>
      </c>
      <c r="C19" s="103"/>
      <c r="D19" s="103"/>
      <c r="E19" s="103"/>
      <c r="F19" s="103"/>
      <c r="G19" s="154">
        <v>1.2</v>
      </c>
      <c r="H19" s="154">
        <v>1.17</v>
      </c>
      <c r="I19" s="154">
        <v>1.4</v>
      </c>
      <c r="J19" s="154">
        <v>1.4</v>
      </c>
    </row>
    <row r="20" spans="1:10" x14ac:dyDescent="0.25">
      <c r="A20" s="155"/>
      <c r="B20" s="152" t="s">
        <v>352</v>
      </c>
      <c r="C20" s="103"/>
      <c r="D20" s="103"/>
      <c r="E20" s="103"/>
      <c r="F20" s="103"/>
      <c r="G20" s="154">
        <v>1.55</v>
      </c>
      <c r="H20" s="154">
        <v>1.62</v>
      </c>
      <c r="I20" s="154">
        <v>1.7</v>
      </c>
      <c r="J20" s="154">
        <v>1.4</v>
      </c>
    </row>
    <row r="21" spans="1:10" x14ac:dyDescent="0.25">
      <c r="B21" s="191"/>
      <c r="C21" s="103"/>
      <c r="D21" s="103"/>
      <c r="E21" s="103"/>
      <c r="F21" s="103"/>
      <c r="G21" s="193"/>
      <c r="H21" s="193"/>
      <c r="I21" s="193"/>
      <c r="J21" s="193"/>
    </row>
    <row r="22" spans="1:10" x14ac:dyDescent="0.25">
      <c r="B22" s="192" t="s">
        <v>283</v>
      </c>
      <c r="C22" s="151"/>
      <c r="D22" s="104"/>
      <c r="E22" s="104"/>
      <c r="F22" s="104"/>
      <c r="G22" s="194">
        <v>6.9000000000000006E-2</v>
      </c>
      <c r="H22" s="194">
        <v>7.3999999999999996E-2</v>
      </c>
      <c r="I22" s="194">
        <v>9.1999999999999998E-2</v>
      </c>
      <c r="J22" s="194">
        <v>9.6000000000000002E-2</v>
      </c>
    </row>
    <row r="23" spans="1:10" x14ac:dyDescent="0.25">
      <c r="B23" s="185"/>
      <c r="C23" s="182"/>
      <c r="D23" s="103"/>
      <c r="E23" s="103"/>
      <c r="F23" s="103"/>
      <c r="G23" s="183"/>
      <c r="H23" s="184"/>
      <c r="I23" s="184"/>
      <c r="J23" s="184"/>
    </row>
    <row r="24" spans="1:10" ht="21" customHeight="1" x14ac:dyDescent="0.25"/>
    <row r="25" spans="1:10" ht="18" x14ac:dyDescent="0.25">
      <c r="B25" s="244" t="s">
        <v>415</v>
      </c>
      <c r="C25" s="245"/>
      <c r="D25" s="245"/>
      <c r="E25" s="245"/>
      <c r="F25" s="214"/>
      <c r="G25" s="7"/>
      <c r="H25" s="7"/>
      <c r="I25" s="7"/>
      <c r="J25" s="7"/>
    </row>
    <row r="26" spans="1:10" ht="5.25" customHeight="1" x14ac:dyDescent="0.25">
      <c r="B26" s="22"/>
      <c r="C26" s="22"/>
      <c r="D26" s="22"/>
      <c r="E26" s="22"/>
      <c r="F26" s="215"/>
      <c r="G26" s="147"/>
      <c r="H26" s="147"/>
      <c r="I26" s="22"/>
      <c r="J26" s="22"/>
    </row>
    <row r="27" spans="1:10" x14ac:dyDescent="0.25">
      <c r="B27" s="27" t="s">
        <v>64</v>
      </c>
      <c r="C27" s="26"/>
      <c r="D27" s="26"/>
      <c r="E27" s="26"/>
      <c r="F27" s="26"/>
      <c r="G27" s="60" t="s">
        <v>416</v>
      </c>
      <c r="H27" s="60" t="s">
        <v>417</v>
      </c>
      <c r="I27" s="60" t="s">
        <v>418</v>
      </c>
      <c r="J27" s="60" t="s">
        <v>419</v>
      </c>
    </row>
    <row r="28" spans="1:10" x14ac:dyDescent="0.25">
      <c r="B28" s="24" t="s">
        <v>66</v>
      </c>
      <c r="C28" s="6"/>
      <c r="D28" s="6"/>
      <c r="E28" s="6"/>
      <c r="F28" s="6"/>
      <c r="G28" s="83">
        <v>12.588938211289999</v>
      </c>
      <c r="H28" s="83">
        <v>13.271563137899999</v>
      </c>
      <c r="I28" s="83">
        <v>13.735677154039999</v>
      </c>
      <c r="J28" s="83">
        <v>14.002174720639999</v>
      </c>
    </row>
    <row r="29" spans="1:10" x14ac:dyDescent="0.25">
      <c r="B29" s="24" t="s">
        <v>134</v>
      </c>
      <c r="C29" s="6"/>
      <c r="D29" s="6"/>
      <c r="E29" s="6"/>
      <c r="F29" s="6"/>
      <c r="G29" s="210"/>
      <c r="H29" s="83"/>
      <c r="I29" s="83"/>
      <c r="J29" s="83"/>
    </row>
    <row r="30" spans="1:10" x14ac:dyDescent="0.25">
      <c r="B30" s="24" t="s">
        <v>375</v>
      </c>
      <c r="C30" s="24" t="s">
        <v>70</v>
      </c>
      <c r="D30" s="24"/>
      <c r="E30" s="24"/>
      <c r="F30" s="24"/>
      <c r="G30" s="83">
        <v>0</v>
      </c>
      <c r="H30" s="83">
        <v>0</v>
      </c>
      <c r="I30" s="83">
        <v>0</v>
      </c>
      <c r="J30" s="83">
        <v>8.9239799999999999E-6</v>
      </c>
    </row>
    <row r="31" spans="1:10" x14ac:dyDescent="0.25">
      <c r="B31" s="6"/>
      <c r="C31" s="24" t="s">
        <v>165</v>
      </c>
      <c r="D31" s="24"/>
      <c r="E31" s="24"/>
      <c r="F31" s="24"/>
      <c r="G31" s="83">
        <v>9.5320532586799995</v>
      </c>
      <c r="H31" s="83">
        <v>3.2532794000000002E-4</v>
      </c>
      <c r="I31" s="83">
        <v>1.2863815840000001E-2</v>
      </c>
      <c r="J31" s="83">
        <v>1.3018047390000001E-2</v>
      </c>
    </row>
    <row r="32" spans="1:10" x14ac:dyDescent="0.25">
      <c r="B32" s="6"/>
      <c r="C32" s="25" t="s">
        <v>164</v>
      </c>
      <c r="D32" s="25"/>
      <c r="E32" s="25"/>
      <c r="F32" s="25"/>
      <c r="G32" s="83">
        <v>0</v>
      </c>
      <c r="H32" s="175">
        <v>9.9146906692099996</v>
      </c>
      <c r="I32" s="175">
        <v>2.3034236E-4</v>
      </c>
      <c r="J32" s="175">
        <v>0</v>
      </c>
    </row>
    <row r="33" spans="2:10" x14ac:dyDescent="0.25">
      <c r="B33" s="6"/>
      <c r="C33" s="25" t="s">
        <v>273</v>
      </c>
      <c r="D33" s="25"/>
      <c r="E33" s="25"/>
      <c r="F33" s="25"/>
      <c r="G33" s="83">
        <v>1.439103852E-2</v>
      </c>
      <c r="H33" s="175">
        <v>1.559810985E-2</v>
      </c>
      <c r="I33" s="175">
        <v>10.09271713415</v>
      </c>
      <c r="J33" s="175">
        <v>10.17411501085</v>
      </c>
    </row>
    <row r="34" spans="2:10" x14ac:dyDescent="0.25">
      <c r="B34" s="6"/>
      <c r="C34" s="25" t="s">
        <v>274</v>
      </c>
      <c r="D34" s="25"/>
      <c r="E34" s="25"/>
      <c r="F34" s="25"/>
      <c r="G34" s="210">
        <v>2.3903574689999998E-2</v>
      </c>
      <c r="H34" s="175">
        <v>2.8139455319999999E-2</v>
      </c>
      <c r="I34" s="175">
        <v>5.3312792509999998E-2</v>
      </c>
      <c r="J34" s="175">
        <v>2.5383992300000002E-2</v>
      </c>
    </row>
    <row r="35" spans="2:10" x14ac:dyDescent="0.25">
      <c r="B35" s="6"/>
      <c r="C35" s="25" t="s">
        <v>275</v>
      </c>
      <c r="D35" s="25"/>
      <c r="E35" s="25"/>
      <c r="F35" s="25"/>
      <c r="G35" s="83">
        <v>4.3341567200000002E-3</v>
      </c>
      <c r="H35" s="175">
        <v>3.5102630399999999E-3</v>
      </c>
      <c r="I35" s="175">
        <v>3.1088048000000001E-4</v>
      </c>
      <c r="J35" s="175">
        <v>3.2773295379999998E-2</v>
      </c>
    </row>
    <row r="36" spans="2:10" x14ac:dyDescent="0.25">
      <c r="B36" s="6"/>
      <c r="C36" s="25" t="s">
        <v>276</v>
      </c>
      <c r="D36" s="25"/>
      <c r="E36" s="25"/>
      <c r="F36" s="25"/>
      <c r="G36" s="83">
        <v>2.9250184999999999E-4</v>
      </c>
      <c r="H36" s="175">
        <v>1.62002629E-3</v>
      </c>
      <c r="I36" s="175">
        <v>4.9011709400000004E-3</v>
      </c>
      <c r="J36" s="175">
        <v>5.8264342699999999E-3</v>
      </c>
    </row>
    <row r="37" spans="2:10" x14ac:dyDescent="0.25">
      <c r="B37" s="6"/>
      <c r="C37" s="24" t="s">
        <v>71</v>
      </c>
      <c r="D37" s="24"/>
      <c r="E37" s="24"/>
      <c r="F37" s="24"/>
      <c r="G37" s="83">
        <v>0.40069617984</v>
      </c>
      <c r="H37" s="31">
        <v>0.45117822357999998</v>
      </c>
      <c r="I37" s="31">
        <v>0.50665573975</v>
      </c>
      <c r="J37" s="31">
        <v>0.48537719682000002</v>
      </c>
    </row>
    <row r="38" spans="2:10" x14ac:dyDescent="0.25">
      <c r="B38" s="6"/>
      <c r="C38" s="24" t="s">
        <v>72</v>
      </c>
      <c r="D38" s="24"/>
      <c r="E38" s="24"/>
      <c r="F38" s="24"/>
      <c r="G38" s="83">
        <v>0.92205152300000004</v>
      </c>
      <c r="H38" s="31">
        <v>1.0834168928200001</v>
      </c>
      <c r="I38" s="31">
        <v>1.0130855223599999</v>
      </c>
      <c r="J38" s="31">
        <v>1.1376387962200001</v>
      </c>
    </row>
    <row r="39" spans="2:10" x14ac:dyDescent="0.25">
      <c r="B39" s="6"/>
      <c r="C39" s="24" t="s">
        <v>73</v>
      </c>
      <c r="D39" s="24"/>
      <c r="E39" s="24"/>
      <c r="F39" s="24"/>
      <c r="G39" s="83">
        <v>1.69121597799</v>
      </c>
      <c r="H39" s="31">
        <v>1.7730841698499999</v>
      </c>
      <c r="I39" s="31">
        <v>2.0515997556499999</v>
      </c>
      <c r="J39" s="31">
        <v>2.12803302343</v>
      </c>
    </row>
    <row r="40" spans="2:10" x14ac:dyDescent="0.25">
      <c r="B40" s="24" t="s">
        <v>74</v>
      </c>
      <c r="C40" s="24" t="s">
        <v>248</v>
      </c>
      <c r="D40" s="24"/>
      <c r="E40" s="24"/>
      <c r="F40" s="24"/>
      <c r="G40" s="176" t="s">
        <v>420</v>
      </c>
      <c r="H40" s="176" t="s">
        <v>420</v>
      </c>
      <c r="I40" s="176" t="s">
        <v>420</v>
      </c>
      <c r="J40" s="176" t="s">
        <v>420</v>
      </c>
    </row>
    <row r="41" spans="2:10" x14ac:dyDescent="0.25">
      <c r="B41" s="6"/>
      <c r="C41" s="156" t="s">
        <v>249</v>
      </c>
      <c r="D41" s="24"/>
      <c r="E41" s="24"/>
      <c r="F41" s="24"/>
      <c r="G41" s="176">
        <v>1</v>
      </c>
      <c r="H41" s="176" t="s">
        <v>427</v>
      </c>
      <c r="I41" s="176">
        <v>1</v>
      </c>
      <c r="J41" s="176" t="s">
        <v>427</v>
      </c>
    </row>
    <row r="42" spans="2:10" x14ac:dyDescent="0.25">
      <c r="B42" s="6"/>
      <c r="C42" s="24" t="s">
        <v>75</v>
      </c>
      <c r="D42" s="24"/>
      <c r="E42" s="24"/>
      <c r="F42" s="24"/>
      <c r="G42" s="177" t="s">
        <v>421</v>
      </c>
      <c r="H42" s="177" t="s">
        <v>428</v>
      </c>
      <c r="I42" s="177" t="s">
        <v>428</v>
      </c>
      <c r="J42" s="177" t="s">
        <v>428</v>
      </c>
    </row>
    <row r="43" spans="2:10" x14ac:dyDescent="0.25">
      <c r="B43" s="24" t="s">
        <v>76</v>
      </c>
      <c r="C43" s="24" t="s">
        <v>135</v>
      </c>
      <c r="D43" s="24"/>
      <c r="E43" s="24"/>
      <c r="F43" s="24"/>
      <c r="G43" s="178" t="s">
        <v>422</v>
      </c>
      <c r="H43" s="178" t="s">
        <v>429</v>
      </c>
      <c r="I43" s="178" t="s">
        <v>432</v>
      </c>
      <c r="J43" s="178" t="s">
        <v>434</v>
      </c>
    </row>
    <row r="44" spans="2:10" x14ac:dyDescent="0.25">
      <c r="B44" s="6"/>
      <c r="C44" s="24" t="s">
        <v>136</v>
      </c>
      <c r="D44" s="24"/>
      <c r="E44" s="24"/>
      <c r="F44" s="24"/>
      <c r="G44" s="178" t="s">
        <v>423</v>
      </c>
      <c r="H44" s="178" t="s">
        <v>430</v>
      </c>
      <c r="I44" s="178" t="s">
        <v>433</v>
      </c>
      <c r="J44" s="178" t="s">
        <v>435</v>
      </c>
    </row>
    <row r="45" spans="2:10" x14ac:dyDescent="0.25">
      <c r="B45" s="6"/>
      <c r="C45" s="24" t="s">
        <v>77</v>
      </c>
      <c r="D45" s="24"/>
      <c r="E45" s="24"/>
      <c r="F45" s="24"/>
      <c r="G45" s="177" t="s">
        <v>424</v>
      </c>
      <c r="H45" s="177" t="s">
        <v>431</v>
      </c>
      <c r="I45" s="177" t="s">
        <v>431</v>
      </c>
      <c r="J45" s="177" t="s">
        <v>436</v>
      </c>
    </row>
    <row r="46" spans="2:10" x14ac:dyDescent="0.25">
      <c r="B46" s="24" t="s">
        <v>78</v>
      </c>
      <c r="C46" s="24" t="s">
        <v>79</v>
      </c>
      <c r="D46" s="24"/>
      <c r="E46" s="24"/>
      <c r="F46" s="24"/>
      <c r="G46" s="176" t="s">
        <v>425</v>
      </c>
      <c r="H46" s="176" t="s">
        <v>437</v>
      </c>
      <c r="I46" s="176" t="s">
        <v>439</v>
      </c>
      <c r="J46" s="176" t="s">
        <v>441</v>
      </c>
    </row>
    <row r="47" spans="2:10" x14ac:dyDescent="0.25">
      <c r="B47" s="6"/>
      <c r="C47" s="24" t="s">
        <v>80</v>
      </c>
      <c r="D47" s="24"/>
      <c r="E47" s="24"/>
      <c r="F47" s="24"/>
      <c r="G47" s="176" t="s">
        <v>426</v>
      </c>
      <c r="H47" s="176" t="s">
        <v>438</v>
      </c>
      <c r="I47" s="176" t="s">
        <v>440</v>
      </c>
      <c r="J47" s="176" t="s">
        <v>442</v>
      </c>
    </row>
    <row r="48" spans="2:10" x14ac:dyDescent="0.25">
      <c r="B48" s="6"/>
      <c r="C48" s="24" t="s">
        <v>81</v>
      </c>
      <c r="D48" s="24"/>
      <c r="E48" s="24"/>
      <c r="F48" s="24"/>
      <c r="G48" s="32">
        <v>0</v>
      </c>
      <c r="H48" s="32">
        <v>0</v>
      </c>
      <c r="I48" s="32">
        <v>0</v>
      </c>
      <c r="J48" s="32">
        <v>0</v>
      </c>
    </row>
    <row r="49" spans="2:11" x14ac:dyDescent="0.25">
      <c r="B49" s="6"/>
      <c r="C49" s="24" t="s">
        <v>82</v>
      </c>
      <c r="D49" s="24"/>
      <c r="E49" s="24"/>
      <c r="F49" s="24"/>
      <c r="G49" s="32">
        <v>0</v>
      </c>
      <c r="H49" s="32">
        <v>0</v>
      </c>
      <c r="I49" s="32">
        <v>0</v>
      </c>
      <c r="J49" s="32">
        <v>0</v>
      </c>
    </row>
    <row r="50" spans="2:11" x14ac:dyDescent="0.25">
      <c r="B50" s="6"/>
      <c r="C50" s="24" t="s">
        <v>83</v>
      </c>
      <c r="D50" s="24"/>
      <c r="E50" s="24"/>
      <c r="F50" s="24"/>
      <c r="G50" s="32">
        <v>0</v>
      </c>
      <c r="H50" s="32">
        <v>0</v>
      </c>
      <c r="I50" s="32">
        <v>0</v>
      </c>
      <c r="J50" s="32">
        <v>0</v>
      </c>
    </row>
    <row r="51" spans="2:11" x14ac:dyDescent="0.25">
      <c r="B51" s="6"/>
      <c r="C51" s="24" t="s">
        <v>219</v>
      </c>
      <c r="D51" s="24"/>
      <c r="E51" s="24"/>
      <c r="F51" s="24"/>
      <c r="G51" s="32">
        <v>0</v>
      </c>
      <c r="H51" s="32">
        <v>0</v>
      </c>
      <c r="I51" s="32">
        <v>0</v>
      </c>
      <c r="J51" s="32">
        <v>0</v>
      </c>
    </row>
    <row r="52" spans="2:11" x14ac:dyDescent="0.25">
      <c r="B52" s="6"/>
      <c r="C52" s="24" t="s">
        <v>9</v>
      </c>
      <c r="D52" s="24"/>
      <c r="E52" s="24"/>
      <c r="F52" s="24"/>
      <c r="G52" s="32">
        <v>0</v>
      </c>
      <c r="H52" s="32">
        <v>0</v>
      </c>
      <c r="I52" s="32">
        <v>0</v>
      </c>
      <c r="J52" s="32">
        <v>0</v>
      </c>
    </row>
    <row r="53" spans="2:11" x14ac:dyDescent="0.25">
      <c r="B53" s="24" t="s">
        <v>84</v>
      </c>
      <c r="C53" s="6"/>
      <c r="D53" s="6"/>
      <c r="E53" s="6"/>
      <c r="F53" s="6"/>
      <c r="G53" s="85">
        <v>1</v>
      </c>
      <c r="H53" s="85">
        <v>1</v>
      </c>
      <c r="I53" s="85">
        <v>1</v>
      </c>
      <c r="J53" s="85">
        <v>1</v>
      </c>
    </row>
    <row r="54" spans="2:11" x14ac:dyDescent="0.25">
      <c r="B54" s="24" t="s">
        <v>85</v>
      </c>
      <c r="C54" s="6"/>
      <c r="D54" s="6"/>
      <c r="E54" s="6"/>
      <c r="F54" s="6"/>
      <c r="G54" s="85">
        <v>1</v>
      </c>
      <c r="H54" s="85">
        <v>1</v>
      </c>
      <c r="I54" s="85">
        <v>1</v>
      </c>
      <c r="J54" s="85">
        <v>1</v>
      </c>
    </row>
    <row r="55" spans="2:11" x14ac:dyDescent="0.25">
      <c r="B55" s="24" t="s">
        <v>86</v>
      </c>
      <c r="C55" s="6"/>
      <c r="D55" s="6"/>
      <c r="E55" s="6"/>
      <c r="F55" s="6"/>
      <c r="G55" s="85">
        <v>1</v>
      </c>
      <c r="H55" s="85">
        <v>1</v>
      </c>
      <c r="I55" s="85">
        <v>1</v>
      </c>
      <c r="J55" s="85">
        <v>1</v>
      </c>
    </row>
    <row r="56" spans="2:11" x14ac:dyDescent="0.25">
      <c r="B56" s="24" t="s">
        <v>87</v>
      </c>
      <c r="C56" s="24" t="s">
        <v>88</v>
      </c>
      <c r="D56" s="24"/>
      <c r="E56" s="24"/>
      <c r="F56" s="24"/>
      <c r="G56" s="35" t="s">
        <v>63</v>
      </c>
      <c r="H56" s="36" t="s">
        <v>63</v>
      </c>
      <c r="I56" s="36" t="s">
        <v>63</v>
      </c>
      <c r="J56" s="35" t="s">
        <v>63</v>
      </c>
    </row>
    <row r="57" spans="2:11" x14ac:dyDescent="0.25">
      <c r="B57" s="6"/>
      <c r="C57" s="24" t="s">
        <v>89</v>
      </c>
      <c r="D57" s="24"/>
      <c r="E57" s="24"/>
      <c r="F57" s="24"/>
      <c r="G57" s="35" t="s">
        <v>90</v>
      </c>
      <c r="H57" s="36" t="s">
        <v>90</v>
      </c>
      <c r="I57" s="36" t="s">
        <v>90</v>
      </c>
      <c r="J57" s="35" t="s">
        <v>90</v>
      </c>
    </row>
    <row r="58" spans="2:11" x14ac:dyDescent="0.25">
      <c r="B58" s="28"/>
      <c r="C58" s="29" t="s">
        <v>91</v>
      </c>
      <c r="D58" s="29"/>
      <c r="E58" s="29"/>
      <c r="F58" s="29"/>
      <c r="G58" s="179" t="s">
        <v>63</v>
      </c>
      <c r="H58" s="180" t="s">
        <v>63</v>
      </c>
      <c r="I58" s="180" t="s">
        <v>63</v>
      </c>
      <c r="J58" s="179" t="s">
        <v>63</v>
      </c>
    </row>
    <row r="59" spans="2:11" ht="18" customHeight="1" x14ac:dyDescent="0.25">
      <c r="B59" s="6"/>
      <c r="C59" s="24"/>
      <c r="D59" s="24"/>
      <c r="E59" s="24"/>
      <c r="F59" s="35"/>
      <c r="G59" s="36"/>
      <c r="H59" s="36"/>
      <c r="I59" s="35"/>
    </row>
    <row r="60" spans="2:11" ht="18" x14ac:dyDescent="0.25">
      <c r="B60" s="249" t="s">
        <v>376</v>
      </c>
      <c r="C60" s="249"/>
      <c r="D60" s="249"/>
      <c r="E60" s="24"/>
      <c r="F60" s="35"/>
      <c r="G60" s="36"/>
      <c r="H60" s="36"/>
      <c r="I60" s="35"/>
      <c r="J60" s="155"/>
    </row>
    <row r="61" spans="2:11" ht="18" x14ac:dyDescent="0.25">
      <c r="B61" s="38"/>
      <c r="C61" s="38"/>
      <c r="D61" s="38"/>
      <c r="E61" s="38"/>
      <c r="F61" s="38"/>
      <c r="G61" s="38"/>
      <c r="H61" s="38"/>
      <c r="I61" s="38"/>
      <c r="J61" s="38"/>
      <c r="K61" s="38"/>
    </row>
    <row r="62" spans="2:11" x14ac:dyDescent="0.25">
      <c r="B62" s="113" t="s">
        <v>377</v>
      </c>
      <c r="C62" s="44"/>
      <c r="D62" s="44"/>
      <c r="E62" s="44"/>
      <c r="F62" s="44"/>
      <c r="G62" s="44"/>
      <c r="H62" s="44"/>
      <c r="I62" s="44"/>
      <c r="J62" s="44"/>
      <c r="K62"/>
    </row>
    <row r="63" spans="2:11" x14ac:dyDescent="0.25">
      <c r="B63" s="225" t="s">
        <v>378</v>
      </c>
      <c r="C63" s="233" t="s">
        <v>90</v>
      </c>
      <c r="D63" s="233" t="s">
        <v>379</v>
      </c>
      <c r="E63" s="233" t="s">
        <v>380</v>
      </c>
      <c r="F63" s="233" t="s">
        <v>381</v>
      </c>
      <c r="G63" s="233" t="s">
        <v>382</v>
      </c>
      <c r="H63" s="233" t="s">
        <v>383</v>
      </c>
      <c r="I63" s="233" t="s">
        <v>384</v>
      </c>
      <c r="J63" s="233" t="s">
        <v>385</v>
      </c>
      <c r="K63" s="233" t="s">
        <v>386</v>
      </c>
    </row>
    <row r="64" spans="2:11" x14ac:dyDescent="0.25">
      <c r="B64" s="43" t="s">
        <v>387</v>
      </c>
      <c r="C64" s="43"/>
      <c r="D64" s="32"/>
      <c r="E64" s="32"/>
      <c r="F64" s="32"/>
      <c r="G64" s="32"/>
      <c r="H64" s="32"/>
      <c r="I64" s="32"/>
      <c r="J64" s="32"/>
      <c r="K64" s="32"/>
    </row>
    <row r="65" spans="2:11" x14ac:dyDescent="0.25">
      <c r="B65" s="43" t="s">
        <v>388</v>
      </c>
      <c r="C65" s="217">
        <v>0.5039310234982195</v>
      </c>
      <c r="D65" s="32">
        <v>0</v>
      </c>
      <c r="E65" s="32">
        <v>0</v>
      </c>
      <c r="F65" s="279">
        <v>0.11727065914041826</v>
      </c>
      <c r="G65" s="279">
        <v>0</v>
      </c>
      <c r="H65" s="279">
        <v>0.11533497699247719</v>
      </c>
      <c r="I65" s="279">
        <v>1.1599004784359603E-7</v>
      </c>
      <c r="J65" s="279">
        <v>0</v>
      </c>
      <c r="K65" s="279">
        <v>4.8539409432782387E-4</v>
      </c>
    </row>
    <row r="66" spans="2:11" x14ac:dyDescent="0.25">
      <c r="B66" s="43" t="s">
        <v>389</v>
      </c>
      <c r="C66" s="217">
        <v>0.7410413336492363</v>
      </c>
      <c r="D66" s="32">
        <v>0</v>
      </c>
      <c r="E66" s="32">
        <v>0</v>
      </c>
      <c r="F66" s="279">
        <v>0</v>
      </c>
      <c r="G66" s="279">
        <v>0</v>
      </c>
      <c r="H66" s="279">
        <v>0</v>
      </c>
      <c r="I66" s="279">
        <v>0</v>
      </c>
      <c r="J66" s="279">
        <v>0</v>
      </c>
      <c r="K66" s="279">
        <v>0</v>
      </c>
    </row>
    <row r="67" spans="2:11" x14ac:dyDescent="0.25">
      <c r="B67" s="48" t="s">
        <v>390</v>
      </c>
      <c r="C67" s="226">
        <v>7.4697844589999993E-2</v>
      </c>
      <c r="D67" s="32">
        <v>0</v>
      </c>
      <c r="E67" s="32">
        <v>0</v>
      </c>
      <c r="F67" s="279">
        <v>0</v>
      </c>
      <c r="G67" s="279">
        <v>0</v>
      </c>
      <c r="H67" s="279">
        <v>0</v>
      </c>
      <c r="I67" s="279">
        <v>0</v>
      </c>
      <c r="J67" s="279">
        <v>0</v>
      </c>
      <c r="K67" s="279">
        <v>0</v>
      </c>
    </row>
    <row r="68" spans="2:11" x14ac:dyDescent="0.25">
      <c r="B68" s="48" t="s">
        <v>448</v>
      </c>
      <c r="C68" s="226">
        <v>1.3196702017374558</v>
      </c>
      <c r="D68" s="232">
        <v>0</v>
      </c>
      <c r="E68" s="232">
        <v>0</v>
      </c>
      <c r="F68" s="280">
        <v>0.11727065914041826</v>
      </c>
      <c r="G68" s="280">
        <v>0</v>
      </c>
      <c r="H68" s="280">
        <v>0.11533497699247719</v>
      </c>
      <c r="I68" s="280">
        <v>1.1599004784359603E-7</v>
      </c>
      <c r="J68" s="280">
        <v>0</v>
      </c>
      <c r="K68" s="280">
        <v>4.8539409432782387E-4</v>
      </c>
    </row>
    <row r="69" spans="2:11" x14ac:dyDescent="0.25">
      <c r="B69" s="44"/>
      <c r="C69" s="59"/>
      <c r="D69" s="44"/>
      <c r="E69" s="44"/>
      <c r="F69" s="44"/>
      <c r="G69" s="44"/>
      <c r="H69" s="44"/>
      <c r="I69" s="44"/>
      <c r="J69" s="44"/>
      <c r="K69" s="44"/>
    </row>
    <row r="70" spans="2:11" x14ac:dyDescent="0.25">
      <c r="B70" s="113" t="s">
        <v>391</v>
      </c>
      <c r="C70" s="44"/>
      <c r="D70" s="44"/>
      <c r="E70" s="44"/>
      <c r="F70" s="44"/>
      <c r="G70" s="44"/>
      <c r="H70" s="44"/>
      <c r="I70" s="44"/>
      <c r="J70" s="44"/>
      <c r="K70" s="44"/>
    </row>
    <row r="71" spans="2:11" x14ac:dyDescent="0.25">
      <c r="B71" s="225" t="s">
        <v>392</v>
      </c>
      <c r="C71" s="233" t="s">
        <v>90</v>
      </c>
      <c r="D71" s="233" t="s">
        <v>379</v>
      </c>
      <c r="E71" s="233" t="s">
        <v>380</v>
      </c>
      <c r="F71" s="233" t="s">
        <v>381</v>
      </c>
      <c r="G71" s="233" t="s">
        <v>382</v>
      </c>
      <c r="H71" s="233" t="s">
        <v>383</v>
      </c>
      <c r="I71" s="233" t="s">
        <v>384</v>
      </c>
      <c r="J71" s="233" t="s">
        <v>385</v>
      </c>
      <c r="K71" s="233" t="s">
        <v>386</v>
      </c>
    </row>
    <row r="72" spans="2:11" x14ac:dyDescent="0.25">
      <c r="B72" s="43" t="s">
        <v>393</v>
      </c>
      <c r="C72" s="217">
        <v>0.26789447557525314</v>
      </c>
      <c r="D72" s="32">
        <v>0</v>
      </c>
      <c r="E72" s="32">
        <v>0</v>
      </c>
      <c r="F72" s="279">
        <v>0</v>
      </c>
      <c r="G72" s="279">
        <v>0</v>
      </c>
      <c r="H72" s="279">
        <v>0</v>
      </c>
      <c r="I72" s="279">
        <v>0</v>
      </c>
      <c r="J72" s="279">
        <v>0</v>
      </c>
      <c r="K72" s="279">
        <v>0</v>
      </c>
    </row>
    <row r="73" spans="2:11" x14ac:dyDescent="0.25">
      <c r="B73" s="43" t="s">
        <v>394</v>
      </c>
      <c r="C73" s="32">
        <v>0</v>
      </c>
      <c r="D73" s="32">
        <v>0</v>
      </c>
      <c r="E73" s="32">
        <v>0</v>
      </c>
      <c r="F73" s="32">
        <v>0</v>
      </c>
      <c r="G73" s="32">
        <v>0</v>
      </c>
      <c r="H73" s="32">
        <v>0</v>
      </c>
      <c r="I73" s="32">
        <v>0</v>
      </c>
      <c r="J73" s="32">
        <v>0</v>
      </c>
      <c r="K73" s="32">
        <v>0</v>
      </c>
    </row>
    <row r="74" spans="2:11" x14ac:dyDescent="0.25">
      <c r="B74" s="43" t="s">
        <v>395</v>
      </c>
      <c r="C74" s="281">
        <v>1.051775699525092</v>
      </c>
      <c r="D74" s="177">
        <v>0</v>
      </c>
      <c r="E74" s="177">
        <v>0</v>
      </c>
      <c r="F74" s="282">
        <v>0.11727065914041826</v>
      </c>
      <c r="G74" s="282" t="s">
        <v>289</v>
      </c>
      <c r="H74" s="282" t="s">
        <v>289</v>
      </c>
      <c r="I74" s="282" t="s">
        <v>289</v>
      </c>
      <c r="J74" s="282" t="s">
        <v>289</v>
      </c>
      <c r="K74" s="282" t="s">
        <v>289</v>
      </c>
    </row>
    <row r="75" spans="2:11" x14ac:dyDescent="0.25">
      <c r="B75" s="227" t="s">
        <v>396</v>
      </c>
      <c r="C75" s="234" t="s">
        <v>289</v>
      </c>
      <c r="D75" s="177" t="s">
        <v>289</v>
      </c>
      <c r="E75" s="177" t="s">
        <v>289</v>
      </c>
      <c r="F75" s="282" t="s">
        <v>289</v>
      </c>
      <c r="G75" s="282">
        <v>0</v>
      </c>
      <c r="H75" s="282">
        <v>0.11533497699247719</v>
      </c>
      <c r="I75" s="282">
        <v>1.1599004783040743E-7</v>
      </c>
      <c r="J75" s="282">
        <v>0</v>
      </c>
      <c r="K75" s="282">
        <v>4.8539409432783704E-4</v>
      </c>
    </row>
    <row r="76" spans="2:11" x14ac:dyDescent="0.25">
      <c r="B76" s="48" t="s">
        <v>448</v>
      </c>
      <c r="C76" s="226">
        <v>1.3196701751003452</v>
      </c>
      <c r="D76" s="232">
        <v>0</v>
      </c>
      <c r="E76" s="232">
        <v>0</v>
      </c>
      <c r="F76" s="280">
        <v>0.11727065914041826</v>
      </c>
      <c r="G76" s="280">
        <v>0</v>
      </c>
      <c r="H76" s="280">
        <v>0.11533497699247719</v>
      </c>
      <c r="I76" s="280">
        <v>1.1599004783040743E-7</v>
      </c>
      <c r="J76" s="280">
        <v>0</v>
      </c>
      <c r="K76" s="280">
        <v>4.8539409432783704E-4</v>
      </c>
    </row>
    <row r="77" spans="2:11" x14ac:dyDescent="0.25">
      <c r="B77" s="43"/>
      <c r="C77" s="217"/>
      <c r="D77" s="43"/>
      <c r="E77" s="43"/>
      <c r="F77" s="43"/>
      <c r="G77" s="43"/>
      <c r="H77" s="43"/>
      <c r="I77" s="43"/>
      <c r="J77" s="43"/>
      <c r="K77" s="43"/>
    </row>
    <row r="78" spans="2:11" x14ac:dyDescent="0.25">
      <c r="B78" s="113" t="s">
        <v>397</v>
      </c>
      <c r="C78" s="44"/>
      <c r="D78" s="44"/>
      <c r="E78" s="44"/>
      <c r="F78" s="44"/>
      <c r="G78" s="44"/>
      <c r="H78" s="44"/>
      <c r="I78" s="44"/>
      <c r="J78" s="44"/>
      <c r="K78" s="44"/>
    </row>
    <row r="79" spans="2:11" x14ac:dyDescent="0.25">
      <c r="B79" s="225" t="s">
        <v>398</v>
      </c>
      <c r="C79" s="48" t="s">
        <v>388</v>
      </c>
      <c r="D79" s="48" t="s">
        <v>389</v>
      </c>
      <c r="E79" s="48" t="s">
        <v>390</v>
      </c>
      <c r="F79" s="48" t="s">
        <v>10</v>
      </c>
      <c r="H79" s="44"/>
      <c r="I79" s="44"/>
      <c r="J79" s="44"/>
      <c r="K79" s="44"/>
    </row>
    <row r="80" spans="2:11" x14ac:dyDescent="0.25">
      <c r="B80" s="43" t="s">
        <v>393</v>
      </c>
      <c r="C80" s="217">
        <v>3.4374409604001462E-2</v>
      </c>
      <c r="D80" s="32">
        <v>0.23352006597125169</v>
      </c>
      <c r="E80" s="32">
        <v>0</v>
      </c>
      <c r="F80" s="279">
        <v>0.26789447557525314</v>
      </c>
      <c r="H80" s="44"/>
      <c r="I80" s="44"/>
      <c r="J80" s="44"/>
      <c r="K80" s="44"/>
    </row>
    <row r="81" spans="2:12" x14ac:dyDescent="0.25">
      <c r="B81" s="43" t="s">
        <v>394</v>
      </c>
      <c r="C81" s="32">
        <v>0</v>
      </c>
      <c r="D81" s="32">
        <v>0</v>
      </c>
      <c r="E81" s="32">
        <v>0</v>
      </c>
      <c r="F81" s="32">
        <v>0</v>
      </c>
      <c r="H81" s="44"/>
      <c r="I81" s="44"/>
      <c r="J81" s="44"/>
      <c r="K81" s="44"/>
    </row>
    <row r="82" spans="2:12" x14ac:dyDescent="0.25">
      <c r="B82" s="43" t="s">
        <v>395</v>
      </c>
      <c r="C82" s="281">
        <v>0.58682727303463622</v>
      </c>
      <c r="D82" s="177">
        <v>0.50752126767798467</v>
      </c>
      <c r="E82" s="177">
        <v>7.4697844589999993E-2</v>
      </c>
      <c r="F82" s="282">
        <v>1.1690463853026209</v>
      </c>
      <c r="H82" s="44"/>
      <c r="I82" s="44"/>
      <c r="J82" s="44"/>
      <c r="K82" s="44"/>
    </row>
    <row r="83" spans="2:12" x14ac:dyDescent="0.25">
      <c r="B83" s="227" t="s">
        <v>396</v>
      </c>
      <c r="C83" s="234">
        <v>0.11582048707685286</v>
      </c>
      <c r="D83" s="177">
        <v>0</v>
      </c>
      <c r="E83" s="177">
        <v>0</v>
      </c>
      <c r="F83" s="282">
        <v>0.11582048707685286</v>
      </c>
      <c r="H83" s="44"/>
      <c r="I83" s="44"/>
      <c r="J83" s="44"/>
      <c r="K83" s="44"/>
    </row>
    <row r="84" spans="2:12" x14ac:dyDescent="0.25">
      <c r="B84" s="48" t="s">
        <v>448</v>
      </c>
      <c r="C84" s="226">
        <v>0.73702216971549062</v>
      </c>
      <c r="D84" s="232">
        <v>0.7410413336492363</v>
      </c>
      <c r="E84" s="232">
        <v>7.4697844589999993E-2</v>
      </c>
      <c r="F84" s="280">
        <v>1.5527613479547269</v>
      </c>
      <c r="G84" s="44"/>
      <c r="H84" s="44"/>
      <c r="I84" s="44"/>
      <c r="J84" s="44"/>
      <c r="K84" s="44"/>
    </row>
    <row r="85" spans="2:12" x14ac:dyDescent="0.25">
      <c r="B85" s="43"/>
      <c r="C85" s="217"/>
      <c r="D85" s="43"/>
      <c r="E85" s="43"/>
      <c r="F85" s="43"/>
      <c r="G85" s="44"/>
      <c r="H85" s="44"/>
      <c r="I85" s="44"/>
      <c r="J85" s="44"/>
      <c r="K85" s="44"/>
    </row>
    <row r="86" spans="2:12" x14ac:dyDescent="0.25">
      <c r="B86" s="113" t="s">
        <v>399</v>
      </c>
      <c r="C86" s="44"/>
      <c r="D86" s="44"/>
      <c r="E86" s="44"/>
      <c r="F86" s="44"/>
      <c r="G86" s="44"/>
      <c r="H86" s="44"/>
      <c r="I86" s="44"/>
      <c r="J86" s="44"/>
      <c r="K86" s="44"/>
      <c r="L86" s="37"/>
    </row>
    <row r="87" spans="2:12" x14ac:dyDescent="0.25">
      <c r="B87" s="250" t="s">
        <v>449</v>
      </c>
      <c r="C87" s="250"/>
      <c r="D87" s="250"/>
      <c r="E87" s="250"/>
      <c r="F87" s="228">
        <v>1.55</v>
      </c>
      <c r="G87" s="44"/>
      <c r="H87" s="44"/>
      <c r="I87" s="44"/>
      <c r="J87" s="44"/>
      <c r="K87" s="44"/>
    </row>
    <row r="88" spans="2:12" x14ac:dyDescent="0.25">
      <c r="B88" s="218"/>
      <c r="C88" s="218"/>
      <c r="D88" s="218"/>
      <c r="E88" s="218"/>
      <c r="F88" s="217"/>
      <c r="G88" s="44"/>
      <c r="H88" s="44"/>
      <c r="I88" s="44"/>
      <c r="J88" s="44"/>
      <c r="K88" s="44"/>
    </row>
    <row r="89" spans="2:12" x14ac:dyDescent="0.25">
      <c r="B89" s="164"/>
      <c r="C89" s="164"/>
      <c r="D89" s="164"/>
      <c r="E89" s="44"/>
      <c r="F89" s="44"/>
      <c r="G89" s="44"/>
      <c r="H89" s="44"/>
      <c r="I89" s="44"/>
      <c r="J89" s="44"/>
      <c r="K89" s="44"/>
    </row>
    <row r="90" spans="2:12" x14ac:dyDescent="0.25">
      <c r="B90" s="219" t="s">
        <v>400</v>
      </c>
      <c r="C90" s="230"/>
      <c r="D90" s="164"/>
      <c r="E90" s="44"/>
      <c r="F90" s="44"/>
      <c r="G90" s="44"/>
      <c r="H90" s="44"/>
      <c r="I90" s="44"/>
      <c r="J90" s="44"/>
      <c r="K90" s="44"/>
    </row>
    <row r="91" spans="2:12" x14ac:dyDescent="0.25">
      <c r="B91" s="229" t="s">
        <v>401</v>
      </c>
      <c r="C91" s="32">
        <v>0</v>
      </c>
      <c r="D91" s="164"/>
      <c r="E91" s="44"/>
      <c r="F91" s="44"/>
      <c r="G91" s="44"/>
      <c r="H91" s="44"/>
      <c r="I91" s="44"/>
      <c r="J91" s="44"/>
      <c r="K91" s="44"/>
    </row>
    <row r="92" spans="2:12" x14ac:dyDescent="0.25">
      <c r="B92" s="220" t="s">
        <v>402</v>
      </c>
      <c r="C92" s="32">
        <v>0</v>
      </c>
      <c r="D92" s="164"/>
      <c r="E92" s="44"/>
      <c r="F92" s="44"/>
      <c r="G92" s="44"/>
      <c r="H92" s="44"/>
      <c r="I92" s="44"/>
      <c r="J92" s="44"/>
      <c r="K92" s="44"/>
    </row>
    <row r="93" spans="2:12" x14ac:dyDescent="0.25">
      <c r="B93" s="227" t="s">
        <v>390</v>
      </c>
      <c r="C93" s="32">
        <v>0</v>
      </c>
      <c r="D93" s="164"/>
      <c r="E93" s="44"/>
      <c r="F93" s="44"/>
      <c r="G93" s="44"/>
      <c r="H93" s="44"/>
      <c r="I93" s="44"/>
      <c r="J93" s="44"/>
      <c r="K93" s="44"/>
    </row>
    <row r="94" spans="2:12" x14ac:dyDescent="0.25">
      <c r="B94" s="231" t="s">
        <v>10</v>
      </c>
      <c r="C94" s="232">
        <v>0</v>
      </c>
      <c r="D94" s="164"/>
      <c r="E94" s="44"/>
      <c r="F94" s="44"/>
      <c r="G94" s="44"/>
      <c r="H94" s="44"/>
      <c r="I94" s="44"/>
      <c r="J94" s="44"/>
      <c r="K94" s="44"/>
    </row>
    <row r="95" spans="2:12" x14ac:dyDescent="0.25">
      <c r="B95" s="164"/>
      <c r="C95" s="164"/>
      <c r="D95" s="164"/>
      <c r="E95" s="44"/>
      <c r="F95" s="44"/>
      <c r="G95" s="44"/>
      <c r="H95" s="44"/>
      <c r="I95" s="44"/>
      <c r="J95" s="44"/>
      <c r="K95" s="44"/>
    </row>
    <row r="96" spans="2:12" x14ac:dyDescent="0.25">
      <c r="B96" s="219" t="s">
        <v>403</v>
      </c>
      <c r="C96" s="230"/>
      <c r="D96" s="164"/>
      <c r="E96" s="44"/>
      <c r="F96" s="44"/>
      <c r="G96" s="44"/>
      <c r="H96" s="44"/>
      <c r="I96" s="44"/>
      <c r="J96" s="44"/>
      <c r="K96" s="44"/>
    </row>
    <row r="97" spans="2:11" x14ac:dyDescent="0.25">
      <c r="B97" s="229" t="s">
        <v>401</v>
      </c>
      <c r="C97" s="32">
        <v>0</v>
      </c>
      <c r="D97" s="164"/>
      <c r="E97" s="44"/>
      <c r="F97" s="44"/>
      <c r="G97" s="44"/>
      <c r="H97" s="44"/>
      <c r="I97" s="44"/>
      <c r="J97" s="44"/>
      <c r="K97" s="44"/>
    </row>
    <row r="98" spans="2:11" x14ac:dyDescent="0.25">
      <c r="B98" s="220" t="s">
        <v>402</v>
      </c>
      <c r="C98" s="32">
        <v>0</v>
      </c>
      <c r="D98" s="164"/>
      <c r="E98" s="44"/>
      <c r="F98" s="44"/>
      <c r="G98" s="44"/>
      <c r="H98" s="44"/>
      <c r="I98" s="44"/>
      <c r="J98" s="44"/>
      <c r="K98" s="44"/>
    </row>
    <row r="99" spans="2:11" x14ac:dyDescent="0.25">
      <c r="B99" s="227" t="s">
        <v>390</v>
      </c>
      <c r="C99" s="32">
        <v>0</v>
      </c>
      <c r="D99" s="164"/>
      <c r="E99" s="44"/>
      <c r="F99" s="44"/>
      <c r="G99" s="44"/>
      <c r="H99" s="44"/>
      <c r="I99" s="44"/>
      <c r="J99" s="44"/>
      <c r="K99" s="44"/>
    </row>
    <row r="100" spans="2:11" x14ac:dyDescent="0.25">
      <c r="B100" s="231" t="s">
        <v>10</v>
      </c>
      <c r="C100" s="232">
        <v>0</v>
      </c>
      <c r="D100" s="164"/>
      <c r="E100" s="44"/>
      <c r="F100" s="44"/>
      <c r="G100" s="44"/>
      <c r="H100" s="44"/>
      <c r="I100" s="44"/>
      <c r="J100" s="44"/>
      <c r="K100" s="44"/>
    </row>
    <row r="101" spans="2:11" x14ac:dyDescent="0.25">
      <c r="B101" s="220"/>
      <c r="C101" s="221"/>
      <c r="D101" s="164"/>
      <c r="E101" s="44"/>
      <c r="F101" s="44"/>
      <c r="G101" s="44"/>
      <c r="H101" s="44"/>
      <c r="I101" s="44"/>
      <c r="J101" s="44"/>
      <c r="K101" s="44"/>
    </row>
    <row r="102" spans="2:11" ht="18" x14ac:dyDescent="0.25">
      <c r="B102" s="246" t="s">
        <v>404</v>
      </c>
      <c r="C102" s="246"/>
      <c r="D102" s="246"/>
      <c r="E102" s="246"/>
      <c r="F102" s="246"/>
    </row>
    <row r="103" spans="2:11" ht="18" x14ac:dyDescent="0.25">
      <c r="B103" s="38"/>
      <c r="C103" s="222"/>
      <c r="D103" s="223"/>
      <c r="E103" s="223"/>
      <c r="F103" s="223"/>
    </row>
    <row r="104" spans="2:11" x14ac:dyDescent="0.25">
      <c r="B104" s="28" t="s">
        <v>405</v>
      </c>
      <c r="C104" s="205" t="s">
        <v>446</v>
      </c>
      <c r="D104" s="6"/>
      <c r="E104" s="6"/>
    </row>
    <row r="105" spans="2:11" x14ac:dyDescent="0.25">
      <c r="B105" s="220" t="s">
        <v>406</v>
      </c>
      <c r="C105" s="235">
        <v>1</v>
      </c>
      <c r="D105" s="224"/>
      <c r="E105" s="6"/>
    </row>
    <row r="106" spans="2:11" x14ac:dyDescent="0.25">
      <c r="B106" s="220" t="s">
        <v>407</v>
      </c>
      <c r="C106" s="153">
        <v>0</v>
      </c>
      <c r="D106" s="6"/>
      <c r="E106" s="6"/>
    </row>
    <row r="107" spans="2:11" x14ac:dyDescent="0.25">
      <c r="B107" s="220" t="s">
        <v>408</v>
      </c>
      <c r="C107" s="153">
        <v>0</v>
      </c>
      <c r="D107" s="6"/>
      <c r="E107" s="6"/>
    </row>
    <row r="108" spans="2:11" x14ac:dyDescent="0.25">
      <c r="B108" s="220" t="s">
        <v>409</v>
      </c>
      <c r="C108" s="153">
        <v>0</v>
      </c>
      <c r="D108" s="6"/>
      <c r="E108" s="6"/>
    </row>
    <row r="109" spans="2:11" x14ac:dyDescent="0.25">
      <c r="B109" s="220" t="s">
        <v>410</v>
      </c>
      <c r="C109" s="153">
        <v>0</v>
      </c>
      <c r="D109" s="6"/>
      <c r="E109" s="6"/>
    </row>
    <row r="110" spans="2:11" x14ac:dyDescent="0.25">
      <c r="B110" s="220" t="s">
        <v>411</v>
      </c>
      <c r="C110" s="153">
        <v>0</v>
      </c>
      <c r="D110" s="6"/>
      <c r="E110" s="6"/>
    </row>
    <row r="111" spans="2:11" x14ac:dyDescent="0.25">
      <c r="B111" s="227" t="s">
        <v>412</v>
      </c>
      <c r="C111" s="236">
        <v>0</v>
      </c>
      <c r="D111" s="6"/>
      <c r="E111" s="6"/>
    </row>
    <row r="112" spans="2:11" x14ac:dyDescent="0.25">
      <c r="B112" s="6"/>
      <c r="C112" s="24"/>
      <c r="D112" s="24"/>
      <c r="E112" s="24"/>
      <c r="F112" s="35"/>
      <c r="G112" s="36"/>
      <c r="H112" s="36"/>
      <c r="I112" s="35"/>
    </row>
    <row r="113" spans="2:9" x14ac:dyDescent="0.25">
      <c r="B113" s="185"/>
      <c r="C113" s="24"/>
      <c r="D113" s="24"/>
      <c r="E113" s="24"/>
      <c r="F113" s="35"/>
      <c r="G113" s="36"/>
      <c r="H113" s="36"/>
      <c r="I113" s="35"/>
    </row>
    <row r="114" spans="2:9" x14ac:dyDescent="0.25">
      <c r="B114" s="6"/>
      <c r="C114" s="6"/>
      <c r="D114" s="6"/>
      <c r="E114" s="6"/>
      <c r="F114" s="6"/>
      <c r="G114" s="6"/>
      <c r="H114" s="6"/>
      <c r="I114" s="6"/>
    </row>
    <row r="115" spans="2:9" ht="18" x14ac:dyDescent="0.25">
      <c r="B115" s="246" t="s">
        <v>102</v>
      </c>
      <c r="C115" s="246"/>
      <c r="D115" s="246"/>
      <c r="E115" s="246"/>
      <c r="F115" s="246"/>
      <c r="G115" s="6"/>
      <c r="H115" s="6"/>
      <c r="I115" s="6"/>
    </row>
    <row r="116" spans="2:9" ht="18" x14ac:dyDescent="0.25">
      <c r="B116" s="38"/>
      <c r="C116" s="248" t="s">
        <v>92</v>
      </c>
      <c r="D116" s="248"/>
      <c r="E116" s="248"/>
      <c r="F116" s="248"/>
      <c r="G116" s="6"/>
      <c r="H116" s="6"/>
      <c r="I116" s="6"/>
    </row>
    <row r="117" spans="2:9" x14ac:dyDescent="0.25">
      <c r="B117" s="25" t="s">
        <v>93</v>
      </c>
      <c r="C117" s="242"/>
      <c r="D117" s="242"/>
      <c r="E117" s="242"/>
      <c r="F117" s="242"/>
      <c r="G117" s="6"/>
      <c r="H117" s="6"/>
      <c r="I117" s="6"/>
    </row>
    <row r="118" spans="2:9" ht="9.75" customHeight="1" x14ac:dyDescent="0.25">
      <c r="B118" s="25"/>
      <c r="C118" s="34"/>
      <c r="D118" s="34"/>
      <c r="E118" s="34"/>
      <c r="F118" s="34"/>
      <c r="G118" s="6"/>
      <c r="H118" s="6"/>
      <c r="I118" s="6"/>
    </row>
    <row r="119" spans="2:9" x14ac:dyDescent="0.25">
      <c r="B119" s="30" t="s">
        <v>95</v>
      </c>
      <c r="C119" s="241" t="s">
        <v>94</v>
      </c>
      <c r="D119" s="241"/>
      <c r="E119" s="241"/>
      <c r="F119" s="241"/>
      <c r="G119" s="6"/>
      <c r="H119" s="6"/>
      <c r="I119" s="6"/>
    </row>
    <row r="120" spans="2:9" s="37" customFormat="1" x14ac:dyDescent="0.2">
      <c r="B120" s="186" t="s">
        <v>321</v>
      </c>
    </row>
    <row r="121" spans="2:9" x14ac:dyDescent="0.25">
      <c r="B121" s="25"/>
      <c r="C121" s="6"/>
      <c r="D121" s="6"/>
      <c r="E121" s="6"/>
      <c r="F121" s="6"/>
      <c r="G121" s="6"/>
      <c r="H121" s="6"/>
      <c r="I121" s="6"/>
    </row>
    <row r="122" spans="2:9" x14ac:dyDescent="0.25">
      <c r="B122" s="25"/>
      <c r="C122" s="6"/>
      <c r="D122" s="6"/>
      <c r="E122" s="6"/>
      <c r="F122" s="6"/>
      <c r="G122" s="6"/>
      <c r="H122" s="6"/>
      <c r="I122" s="6"/>
    </row>
    <row r="123" spans="2:9" ht="15.75" x14ac:dyDescent="0.25">
      <c r="B123" s="33"/>
      <c r="G123" s="6"/>
      <c r="H123" s="6"/>
      <c r="I123" s="6"/>
    </row>
    <row r="124" spans="2:9" ht="18" x14ac:dyDescent="0.25">
      <c r="B124" s="246" t="s">
        <v>101</v>
      </c>
      <c r="C124" s="246"/>
      <c r="D124" s="246"/>
      <c r="E124" s="246"/>
      <c r="F124" s="246"/>
      <c r="G124" s="6"/>
      <c r="H124" s="6"/>
      <c r="I124" s="6"/>
    </row>
    <row r="125" spans="2:9" ht="18" x14ac:dyDescent="0.25">
      <c r="B125" s="38"/>
      <c r="C125" s="248" t="s">
        <v>92</v>
      </c>
      <c r="D125" s="248"/>
      <c r="E125" s="248"/>
      <c r="F125" s="248"/>
      <c r="G125" s="6"/>
      <c r="H125" s="6"/>
      <c r="I125" s="6"/>
    </row>
    <row r="126" spans="2:9" x14ac:dyDescent="0.25">
      <c r="B126" s="40"/>
      <c r="C126" s="243" t="s">
        <v>96</v>
      </c>
      <c r="D126" s="243"/>
      <c r="E126" s="243" t="s">
        <v>97</v>
      </c>
      <c r="F126" s="243"/>
      <c r="G126" s="6"/>
      <c r="H126" s="6"/>
      <c r="I126" s="6"/>
    </row>
    <row r="127" spans="2:9" ht="30" x14ac:dyDescent="0.25">
      <c r="B127" s="11" t="s">
        <v>98</v>
      </c>
      <c r="C127" s="242" t="s">
        <v>94</v>
      </c>
      <c r="D127" s="242"/>
      <c r="E127" s="242"/>
      <c r="F127" s="242"/>
      <c r="G127" s="6"/>
      <c r="H127" s="6"/>
      <c r="I127" s="6"/>
    </row>
    <row r="128" spans="2:9" x14ac:dyDescent="0.25">
      <c r="B128" s="25" t="s">
        <v>99</v>
      </c>
      <c r="C128" s="242" t="s">
        <v>94</v>
      </c>
      <c r="D128" s="242"/>
      <c r="E128" s="242"/>
      <c r="F128" s="242"/>
      <c r="G128" s="6"/>
      <c r="H128" s="6"/>
      <c r="I128" s="6"/>
    </row>
    <row r="129" spans="2:9" x14ac:dyDescent="0.25">
      <c r="B129" s="30" t="s">
        <v>100</v>
      </c>
      <c r="C129" s="241"/>
      <c r="D129" s="241"/>
      <c r="E129" s="241" t="s">
        <v>94</v>
      </c>
      <c r="F129" s="241"/>
      <c r="G129" s="6"/>
      <c r="H129" s="6"/>
      <c r="I129" s="6"/>
    </row>
    <row r="130" spans="2:9" x14ac:dyDescent="0.25">
      <c r="B130" s="86"/>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I133" s="122" t="s">
        <v>246</v>
      </c>
    </row>
  </sheetData>
  <mergeCells count="20">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s>
  <hyperlinks>
    <hyperlink ref="I133"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C18" sqref="C18:L18"/>
    </sheetView>
  </sheetViews>
  <sheetFormatPr defaultRowHeight="15" x14ac:dyDescent="0.25"/>
  <cols>
    <col min="1" max="1" width="4.7109375" style="44" customWidth="1"/>
    <col min="2" max="2" width="7.7109375" style="44" customWidth="1"/>
    <col min="3" max="13" width="15.7109375" style="44" customWidth="1"/>
    <col min="14" max="16384" width="9.140625" style="44"/>
  </cols>
  <sheetData>
    <row r="4" spans="2:13" ht="18" x14ac:dyDescent="0.25">
      <c r="B4" s="39" t="s">
        <v>445</v>
      </c>
      <c r="K4" s="45" t="s">
        <v>30</v>
      </c>
      <c r="L4" s="46">
        <v>42825</v>
      </c>
    </row>
    <row r="5" spans="2:13" x14ac:dyDescent="0.25">
      <c r="B5" s="47" t="s">
        <v>112</v>
      </c>
    </row>
    <row r="7" spans="2:13" ht="15.75" x14ac:dyDescent="0.25">
      <c r="B7" s="42" t="s">
        <v>255</v>
      </c>
      <c r="C7" s="43"/>
      <c r="D7" s="43"/>
      <c r="E7" s="43"/>
      <c r="F7" s="43"/>
      <c r="G7" s="43"/>
      <c r="H7" s="43"/>
      <c r="I7" s="43"/>
      <c r="J7" s="43"/>
      <c r="K7" s="43"/>
      <c r="L7" s="43"/>
      <c r="M7" s="43"/>
    </row>
    <row r="8" spans="2:13" ht="3.75" customHeight="1" x14ac:dyDescent="0.25">
      <c r="B8" s="42"/>
      <c r="C8" s="43"/>
      <c r="D8" s="43"/>
      <c r="E8" s="43"/>
      <c r="F8" s="43"/>
      <c r="G8" s="43"/>
      <c r="H8" s="43"/>
      <c r="I8" s="43"/>
      <c r="J8" s="43"/>
      <c r="K8" s="43"/>
      <c r="L8" s="43"/>
      <c r="M8" s="43"/>
    </row>
    <row r="9" spans="2:13" x14ac:dyDescent="0.25">
      <c r="B9" s="56" t="s">
        <v>0</v>
      </c>
      <c r="C9" s="1"/>
      <c r="D9" s="1"/>
      <c r="E9" s="1"/>
      <c r="F9" s="1"/>
      <c r="G9" s="1"/>
      <c r="H9" s="1"/>
      <c r="I9" s="1"/>
      <c r="J9" s="1"/>
      <c r="K9" s="1"/>
      <c r="L9" s="1"/>
      <c r="M9" s="1"/>
    </row>
    <row r="10" spans="2:13" ht="45" x14ac:dyDescent="0.25">
      <c r="B10" s="48"/>
      <c r="C10" s="49" t="s">
        <v>1</v>
      </c>
      <c r="D10" s="49" t="s">
        <v>2</v>
      </c>
      <c r="E10" s="49" t="s">
        <v>3</v>
      </c>
      <c r="F10" s="49" t="s">
        <v>4</v>
      </c>
      <c r="G10" s="49" t="s">
        <v>5</v>
      </c>
      <c r="H10" s="49" t="s">
        <v>6</v>
      </c>
      <c r="I10" s="49" t="s">
        <v>7</v>
      </c>
      <c r="J10" s="49" t="s">
        <v>52</v>
      </c>
      <c r="K10" s="49" t="s">
        <v>8</v>
      </c>
      <c r="L10" s="49" t="s">
        <v>9</v>
      </c>
      <c r="M10" s="50" t="s">
        <v>10</v>
      </c>
    </row>
    <row r="11" spans="2:13" x14ac:dyDescent="0.25">
      <c r="B11" s="51" t="s">
        <v>10</v>
      </c>
      <c r="C11" s="157">
        <v>790</v>
      </c>
      <c r="D11" s="157">
        <v>0</v>
      </c>
      <c r="E11" s="157">
        <v>3</v>
      </c>
      <c r="F11" s="157">
        <v>39</v>
      </c>
      <c r="G11" s="157">
        <v>490</v>
      </c>
      <c r="H11" s="157">
        <v>25</v>
      </c>
      <c r="I11" s="157">
        <v>979</v>
      </c>
      <c r="J11" s="157">
        <v>3970</v>
      </c>
      <c r="K11" s="157">
        <v>1</v>
      </c>
      <c r="L11" s="157">
        <v>3</v>
      </c>
      <c r="M11" s="52">
        <f>SUM(C11:L11)</f>
        <v>6300</v>
      </c>
    </row>
    <row r="12" spans="2:13" x14ac:dyDescent="0.25">
      <c r="B12" s="158" t="s">
        <v>163</v>
      </c>
      <c r="C12" s="159">
        <f>+C11/$M$11</f>
        <v>0.1253968253968254</v>
      </c>
      <c r="D12" s="159">
        <f t="shared" ref="D12:M12" si="0">+D11/$M$11</f>
        <v>0</v>
      </c>
      <c r="E12" s="159">
        <f t="shared" si="0"/>
        <v>4.7619047619047619E-4</v>
      </c>
      <c r="F12" s="159">
        <f t="shared" si="0"/>
        <v>6.1904761904761907E-3</v>
      </c>
      <c r="G12" s="159">
        <f t="shared" si="0"/>
        <v>7.7777777777777779E-2</v>
      </c>
      <c r="H12" s="159">
        <f t="shared" si="0"/>
        <v>3.968253968253968E-3</v>
      </c>
      <c r="I12" s="159">
        <f t="shared" si="0"/>
        <v>0.15539682539682539</v>
      </c>
      <c r="J12" s="159">
        <f t="shared" si="0"/>
        <v>0.63015873015873014</v>
      </c>
      <c r="K12" s="159">
        <f t="shared" si="0"/>
        <v>1.5873015873015873E-4</v>
      </c>
      <c r="L12" s="159">
        <f t="shared" si="0"/>
        <v>4.7619047619047619E-4</v>
      </c>
      <c r="M12" s="159">
        <f t="shared" si="0"/>
        <v>1</v>
      </c>
    </row>
    <row r="13" spans="2:13" x14ac:dyDescent="0.25">
      <c r="B13" s="43"/>
      <c r="C13" s="43"/>
      <c r="D13" s="43"/>
      <c r="E13" s="43"/>
      <c r="F13" s="43"/>
      <c r="G13" s="43"/>
      <c r="H13" s="43"/>
      <c r="I13" s="43"/>
      <c r="J13" s="43"/>
      <c r="K13" s="43"/>
      <c r="L13" s="43"/>
      <c r="M13" s="43"/>
    </row>
    <row r="14" spans="2:13" ht="15.75" x14ac:dyDescent="0.25">
      <c r="B14" s="42" t="s">
        <v>256</v>
      </c>
      <c r="C14" s="43"/>
      <c r="D14" s="43"/>
      <c r="E14" s="43"/>
      <c r="F14" s="43"/>
      <c r="G14" s="43"/>
      <c r="H14" s="43"/>
      <c r="I14" s="43"/>
      <c r="J14" s="43"/>
      <c r="K14" s="43"/>
      <c r="L14" s="43"/>
      <c r="M14" s="43"/>
    </row>
    <row r="15" spans="2:13" ht="3.75" customHeight="1" x14ac:dyDescent="0.25">
      <c r="B15" s="42"/>
      <c r="C15" s="43"/>
      <c r="D15" s="43"/>
      <c r="E15" s="43"/>
      <c r="F15" s="43"/>
      <c r="G15" s="43"/>
      <c r="H15" s="43"/>
      <c r="I15" s="43"/>
      <c r="J15" s="43"/>
      <c r="K15" s="43"/>
      <c r="L15" s="43"/>
      <c r="M15" s="43"/>
    </row>
    <row r="16" spans="2:13" x14ac:dyDescent="0.25">
      <c r="B16" s="56" t="s">
        <v>113</v>
      </c>
      <c r="C16" s="1"/>
      <c r="D16" s="1"/>
      <c r="E16" s="1"/>
      <c r="F16" s="1"/>
      <c r="G16" s="1"/>
      <c r="H16" s="1"/>
      <c r="I16" s="1"/>
      <c r="J16" s="1"/>
      <c r="K16" s="1"/>
      <c r="L16" s="1"/>
      <c r="M16" s="1"/>
    </row>
    <row r="17" spans="2:14" ht="45" x14ac:dyDescent="0.25">
      <c r="B17" s="48"/>
      <c r="C17" s="49" t="s">
        <v>1</v>
      </c>
      <c r="D17" s="49" t="s">
        <v>2</v>
      </c>
      <c r="E17" s="49" t="s">
        <v>3</v>
      </c>
      <c r="F17" s="49" t="s">
        <v>4</v>
      </c>
      <c r="G17" s="49" t="s">
        <v>5</v>
      </c>
      <c r="H17" s="49" t="s">
        <v>6</v>
      </c>
      <c r="I17" s="49" t="s">
        <v>7</v>
      </c>
      <c r="J17" s="49" t="s">
        <v>52</v>
      </c>
      <c r="K17" s="49" t="s">
        <v>8</v>
      </c>
      <c r="L17" s="49" t="s">
        <v>9</v>
      </c>
      <c r="M17" s="50" t="s">
        <v>10</v>
      </c>
    </row>
    <row r="18" spans="2:14" x14ac:dyDescent="0.25">
      <c r="B18" s="51" t="s">
        <v>10</v>
      </c>
      <c r="C18" s="53">
        <v>0.49209858354000002</v>
      </c>
      <c r="D18" s="53">
        <v>0</v>
      </c>
      <c r="E18" s="53">
        <v>2.9016045609999999E-2</v>
      </c>
      <c r="F18" s="53">
        <v>0.19240060044999999</v>
      </c>
      <c r="G18" s="53">
        <v>0.61690886341999995</v>
      </c>
      <c r="H18" s="53">
        <v>8.0191354579999999E-2</v>
      </c>
      <c r="I18" s="53">
        <v>1.19189901516</v>
      </c>
      <c r="J18" s="53">
        <v>9.3344298585000001</v>
      </c>
      <c r="K18" s="53">
        <v>2.08245012E-3</v>
      </c>
      <c r="L18" s="53">
        <v>1.55743804E-3</v>
      </c>
      <c r="M18" s="54">
        <f>SUM(C18:L18)</f>
        <v>11.940584209420001</v>
      </c>
    </row>
    <row r="19" spans="2:14" x14ac:dyDescent="0.25">
      <c r="B19" s="158" t="s">
        <v>163</v>
      </c>
      <c r="C19" s="159">
        <f>+C18/$M$18</f>
        <v>4.1212270263274085E-2</v>
      </c>
      <c r="D19" s="159">
        <f t="shared" ref="D19:M19" si="1">+D18/$M$18</f>
        <v>0</v>
      </c>
      <c r="E19" s="159">
        <f t="shared" si="1"/>
        <v>2.4300356750642954E-3</v>
      </c>
      <c r="F19" s="159">
        <f t="shared" si="1"/>
        <v>1.6113164739310994E-2</v>
      </c>
      <c r="G19" s="159">
        <f t="shared" si="1"/>
        <v>5.1664881097971467E-2</v>
      </c>
      <c r="H19" s="159">
        <f t="shared" si="1"/>
        <v>6.7158652519477688E-3</v>
      </c>
      <c r="I19" s="159">
        <f t="shared" si="1"/>
        <v>9.981915409295497E-2</v>
      </c>
      <c r="J19" s="159">
        <f t="shared" si="1"/>
        <v>0.78173979553998796</v>
      </c>
      <c r="K19" s="159">
        <f t="shared" si="1"/>
        <v>1.744010245626962E-4</v>
      </c>
      <c r="L19" s="159">
        <f t="shared" si="1"/>
        <v>1.3043231492570754E-4</v>
      </c>
      <c r="M19" s="159">
        <f t="shared" si="1"/>
        <v>1</v>
      </c>
    </row>
    <row r="20" spans="2:14" x14ac:dyDescent="0.25">
      <c r="B20" s="43"/>
      <c r="C20" s="43"/>
      <c r="D20" s="43"/>
      <c r="E20" s="43"/>
      <c r="F20" s="43"/>
      <c r="G20" s="43"/>
      <c r="H20" s="43"/>
      <c r="I20" s="43"/>
      <c r="J20" s="43"/>
      <c r="K20" s="43"/>
      <c r="L20" s="43"/>
      <c r="M20" s="43"/>
    </row>
    <row r="21" spans="2:14" ht="15.75" x14ac:dyDescent="0.25">
      <c r="B21" s="42" t="s">
        <v>257</v>
      </c>
      <c r="C21" s="43"/>
      <c r="D21" s="43"/>
      <c r="E21" s="43"/>
      <c r="F21" s="43"/>
      <c r="G21" s="43"/>
      <c r="H21" s="43"/>
      <c r="I21" s="43"/>
      <c r="J21" s="43"/>
      <c r="K21" s="43"/>
      <c r="L21" s="43"/>
      <c r="M21" s="43"/>
    </row>
    <row r="22" spans="2:14" ht="3.75" customHeight="1" x14ac:dyDescent="0.25">
      <c r="B22" s="42"/>
      <c r="C22" s="43"/>
      <c r="D22" s="43"/>
      <c r="E22" s="43"/>
      <c r="F22" s="43"/>
      <c r="G22" s="43"/>
      <c r="H22" s="43"/>
      <c r="I22" s="43"/>
      <c r="J22" s="43"/>
      <c r="K22" s="43"/>
      <c r="L22" s="43"/>
      <c r="M22" s="43"/>
    </row>
    <row r="23" spans="2:14" x14ac:dyDescent="0.25">
      <c r="B23" s="56" t="s">
        <v>114</v>
      </c>
      <c r="C23" s="1"/>
      <c r="D23" s="1"/>
      <c r="E23" s="1"/>
      <c r="F23" s="1"/>
      <c r="G23" s="1"/>
      <c r="H23" s="1"/>
      <c r="I23" s="1"/>
      <c r="J23" s="1"/>
      <c r="K23" s="1"/>
      <c r="L23" s="1"/>
      <c r="M23" s="1"/>
    </row>
    <row r="24" spans="2:14" x14ac:dyDescent="0.25">
      <c r="B24" s="43"/>
      <c r="C24" s="55"/>
      <c r="D24" s="43"/>
      <c r="E24" s="43"/>
      <c r="F24" s="43"/>
      <c r="G24" s="43"/>
      <c r="H24" s="43"/>
      <c r="I24" s="43"/>
      <c r="J24" s="43"/>
      <c r="K24" s="43"/>
      <c r="L24" s="43"/>
      <c r="M24" s="43"/>
    </row>
    <row r="25" spans="2:14" x14ac:dyDescent="0.25">
      <c r="B25" s="48"/>
      <c r="C25" s="49" t="s">
        <v>11</v>
      </c>
      <c r="D25" s="49" t="s">
        <v>12</v>
      </c>
      <c r="E25" s="49" t="s">
        <v>13</v>
      </c>
      <c r="F25" s="49" t="s">
        <v>14</v>
      </c>
      <c r="G25" s="49" t="s">
        <v>15</v>
      </c>
      <c r="H25" s="49" t="s">
        <v>16</v>
      </c>
      <c r="I25" s="50" t="s">
        <v>10</v>
      </c>
    </row>
    <row r="26" spans="2:14" x14ac:dyDescent="0.25">
      <c r="B26" s="51" t="s">
        <v>10</v>
      </c>
      <c r="C26" s="53">
        <v>2.80528341643</v>
      </c>
      <c r="D26" s="53">
        <v>2.5066413772599998</v>
      </c>
      <c r="E26" s="53">
        <v>5.6455657184200003</v>
      </c>
      <c r="F26" s="53">
        <v>0.84142565490999999</v>
      </c>
      <c r="G26" s="53">
        <v>0.1416680424</v>
      </c>
      <c r="H26" s="53">
        <v>0</v>
      </c>
      <c r="I26" s="54">
        <f>SUM(C26:H26)</f>
        <v>11.940584209419999</v>
      </c>
    </row>
    <row r="27" spans="2:14" x14ac:dyDescent="0.25">
      <c r="B27" s="158" t="s">
        <v>163</v>
      </c>
      <c r="C27" s="159">
        <f>+C26/$I$26</f>
        <v>0.23493686466503833</v>
      </c>
      <c r="D27" s="159">
        <f t="shared" ref="D27:I27" si="2">+D26/$I$26</f>
        <v>0.20992619232838669</v>
      </c>
      <c r="E27" s="159">
        <f t="shared" si="2"/>
        <v>0.4728048158620396</v>
      </c>
      <c r="F27" s="159">
        <f t="shared" si="2"/>
        <v>7.046771247977919E-2</v>
      </c>
      <c r="G27" s="159">
        <f t="shared" si="2"/>
        <v>1.1864414664756288E-2</v>
      </c>
      <c r="H27" s="159">
        <f t="shared" si="2"/>
        <v>0</v>
      </c>
      <c r="I27" s="160">
        <f t="shared" si="2"/>
        <v>1</v>
      </c>
    </row>
    <row r="30" spans="2:14" x14ac:dyDescent="0.25">
      <c r="N30" s="122" t="s">
        <v>246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P95"/>
  <sheetViews>
    <sheetView zoomScale="70" zoomScaleNormal="70" workbookViewId="0">
      <selection activeCell="P66" sqref="P66"/>
    </sheetView>
  </sheetViews>
  <sheetFormatPr defaultRowHeight="15" x14ac:dyDescent="0.25"/>
  <cols>
    <col min="1" max="1" width="4.7109375" style="44" customWidth="1"/>
    <col min="2" max="2" width="31" style="44" customWidth="1"/>
    <col min="3" max="3" width="21.5703125" style="44" customWidth="1"/>
    <col min="4" max="12" width="15.7109375" style="44" customWidth="1"/>
    <col min="13" max="13" width="3.42578125" style="44" customWidth="1"/>
    <col min="14" max="16384" width="9.140625" style="44"/>
  </cols>
  <sheetData>
    <row r="4" spans="2:14" x14ac:dyDescent="0.25">
      <c r="B4" s="43"/>
      <c r="C4" s="43"/>
      <c r="D4" s="43"/>
      <c r="E4" s="43"/>
      <c r="F4" s="43"/>
      <c r="G4" s="43"/>
      <c r="H4" s="43"/>
      <c r="I4" s="43"/>
      <c r="J4" s="45" t="s">
        <v>30</v>
      </c>
      <c r="K4" s="46">
        <f>'Table 1-3 - Lending'!L4</f>
        <v>42825</v>
      </c>
      <c r="L4" s="43"/>
    </row>
    <row r="5" spans="2:14" ht="15.75" x14ac:dyDescent="0.25">
      <c r="B5" s="42" t="s">
        <v>258</v>
      </c>
      <c r="C5" s="43"/>
      <c r="D5" s="43"/>
      <c r="E5" s="43"/>
      <c r="F5" s="43"/>
      <c r="G5" s="43"/>
      <c r="H5" s="43"/>
      <c r="I5" s="43"/>
      <c r="J5" s="43"/>
      <c r="K5" s="43"/>
      <c r="L5" s="43"/>
    </row>
    <row r="6" spans="2:14" ht="3.75" customHeight="1" x14ac:dyDescent="0.25">
      <c r="B6" s="42"/>
      <c r="C6" s="43"/>
      <c r="D6" s="43"/>
      <c r="E6" s="43"/>
      <c r="F6" s="43"/>
      <c r="G6" s="43"/>
      <c r="H6" s="43"/>
      <c r="I6" s="43"/>
      <c r="J6" s="43"/>
      <c r="K6" s="43"/>
      <c r="L6" s="43"/>
    </row>
    <row r="7" spans="2:14" x14ac:dyDescent="0.25">
      <c r="B7" s="142" t="s">
        <v>286</v>
      </c>
      <c r="C7" s="142"/>
      <c r="D7" s="61"/>
      <c r="E7" s="143"/>
      <c r="F7" s="143"/>
      <c r="G7" s="143"/>
      <c r="H7" s="143"/>
      <c r="I7" s="143"/>
      <c r="J7" s="143"/>
      <c r="K7" s="57"/>
      <c r="L7" s="57"/>
      <c r="M7" s="57"/>
      <c r="N7" s="57"/>
    </row>
    <row r="8" spans="2:14" x14ac:dyDescent="0.25">
      <c r="B8" s="48"/>
      <c r="C8" s="251" t="s">
        <v>288</v>
      </c>
      <c r="D8" s="251"/>
      <c r="E8" s="251"/>
      <c r="F8" s="251"/>
      <c r="G8" s="251"/>
      <c r="H8" s="251"/>
      <c r="I8" s="251"/>
      <c r="J8" s="251"/>
      <c r="K8" s="251"/>
      <c r="L8" s="251"/>
      <c r="N8" s="43"/>
    </row>
    <row r="9" spans="2:14" x14ac:dyDescent="0.25">
      <c r="B9" s="48"/>
      <c r="C9" s="66" t="s">
        <v>17</v>
      </c>
      <c r="D9" s="66" t="s">
        <v>18</v>
      </c>
      <c r="E9" s="66" t="s">
        <v>19</v>
      </c>
      <c r="F9" s="66" t="s">
        <v>20</v>
      </c>
      <c r="G9" s="66" t="s">
        <v>21</v>
      </c>
      <c r="H9" s="66" t="s">
        <v>22</v>
      </c>
      <c r="I9" s="66" t="s">
        <v>23</v>
      </c>
      <c r="J9" s="66" t="s">
        <v>24</v>
      </c>
      <c r="K9" s="66" t="s">
        <v>25</v>
      </c>
      <c r="L9" s="66" t="s">
        <v>26</v>
      </c>
      <c r="N9" s="207"/>
    </row>
    <row r="10" spans="2:14" x14ac:dyDescent="0.25">
      <c r="C10" s="63"/>
      <c r="D10" s="63"/>
      <c r="E10" s="63"/>
      <c r="F10" s="63"/>
      <c r="G10" s="63"/>
      <c r="H10" s="63"/>
      <c r="I10" s="63"/>
      <c r="J10" s="63"/>
      <c r="K10" s="63"/>
      <c r="L10" s="63"/>
    </row>
    <row r="11" spans="2:14" x14ac:dyDescent="0.25">
      <c r="B11" s="58" t="s">
        <v>1</v>
      </c>
      <c r="C11" s="188">
        <v>0.20841630267</v>
      </c>
      <c r="D11" s="188">
        <v>0.16284031575999999</v>
      </c>
      <c r="E11" s="188">
        <v>8.4369686829999999E-2</v>
      </c>
      <c r="F11" s="188">
        <v>1.843656678E-2</v>
      </c>
      <c r="G11" s="188">
        <v>9.9238967800000001E-3</v>
      </c>
      <c r="H11" s="188">
        <v>2.7053862999999998E-3</v>
      </c>
      <c r="I11" s="188">
        <v>1.5214413E-3</v>
      </c>
      <c r="J11" s="188">
        <v>1.19538565E-3</v>
      </c>
      <c r="K11" s="188">
        <v>8.7471005999999998E-4</v>
      </c>
      <c r="L11" s="174">
        <v>1.8148839999999999E-3</v>
      </c>
      <c r="N11" s="203"/>
    </row>
    <row r="12" spans="2:14" x14ac:dyDescent="0.25">
      <c r="B12" s="58" t="s">
        <v>2</v>
      </c>
      <c r="C12" s="64">
        <v>0</v>
      </c>
      <c r="D12" s="64">
        <v>0</v>
      </c>
      <c r="E12" s="64">
        <v>0</v>
      </c>
      <c r="F12" s="64">
        <v>0</v>
      </c>
      <c r="G12" s="64">
        <v>0</v>
      </c>
      <c r="H12" s="64">
        <v>0</v>
      </c>
      <c r="I12" s="64">
        <v>0</v>
      </c>
      <c r="J12" s="64">
        <v>0</v>
      </c>
      <c r="K12" s="64">
        <v>0</v>
      </c>
      <c r="L12" s="64">
        <v>0</v>
      </c>
      <c r="N12" s="64"/>
    </row>
    <row r="13" spans="2:14" x14ac:dyDescent="0.25">
      <c r="B13" s="58" t="s">
        <v>3</v>
      </c>
      <c r="C13" s="64">
        <v>5.63266203E-3</v>
      </c>
      <c r="D13" s="64">
        <v>5.2373843599999997E-3</v>
      </c>
      <c r="E13" s="64">
        <v>4.9700003899999998E-3</v>
      </c>
      <c r="F13" s="64">
        <v>2.4850001999999999E-3</v>
      </c>
      <c r="G13" s="64">
        <v>2.4109986299999998E-3</v>
      </c>
      <c r="H13" s="64">
        <v>1.1249999999999999E-3</v>
      </c>
      <c r="I13" s="64">
        <v>1.1249999999999999E-3</v>
      </c>
      <c r="J13" s="64">
        <v>1.1249999999999999E-3</v>
      </c>
      <c r="K13" s="64">
        <v>1.1249999999999999E-3</v>
      </c>
      <c r="L13" s="64">
        <v>3.7799999999999999E-3</v>
      </c>
      <c r="N13" s="203"/>
    </row>
    <row r="14" spans="2:14" x14ac:dyDescent="0.25">
      <c r="B14" s="58" t="s">
        <v>4</v>
      </c>
      <c r="C14" s="64">
        <v>7.7200687030000006E-2</v>
      </c>
      <c r="D14" s="64">
        <v>5.1892614640000001E-2</v>
      </c>
      <c r="E14" s="64">
        <v>3.6134445789999997E-2</v>
      </c>
      <c r="F14" s="64">
        <v>1.4726696819999999E-2</v>
      </c>
      <c r="G14" s="64">
        <v>1.140811835E-2</v>
      </c>
      <c r="H14" s="64">
        <v>8.2661785000000005E-4</v>
      </c>
      <c r="I14" s="64">
        <v>2.1141996999999999E-4</v>
      </c>
      <c r="J14" s="64"/>
      <c r="K14" s="64"/>
      <c r="L14" s="64"/>
      <c r="N14" s="203"/>
    </row>
    <row r="15" spans="2:14" x14ac:dyDescent="0.25">
      <c r="B15" s="58" t="s">
        <v>5</v>
      </c>
      <c r="C15" s="64">
        <v>0.19928684300999999</v>
      </c>
      <c r="D15" s="64">
        <v>0.17839917114000001</v>
      </c>
      <c r="E15" s="64">
        <v>0.14270386810999999</v>
      </c>
      <c r="F15" s="64">
        <v>4.7026654459999997E-2</v>
      </c>
      <c r="G15" s="64">
        <v>2.5642003180000001E-2</v>
      </c>
      <c r="H15" s="64">
        <v>6.0621099999999999E-3</v>
      </c>
      <c r="I15" s="64">
        <v>4.5718419799999997E-3</v>
      </c>
      <c r="J15" s="64">
        <v>3.9883848500000003E-3</v>
      </c>
      <c r="K15" s="64">
        <v>2.47874253E-3</v>
      </c>
      <c r="L15" s="64">
        <v>6.749232E-3</v>
      </c>
      <c r="N15" s="203"/>
    </row>
    <row r="16" spans="2:14" ht="30" x14ac:dyDescent="0.25">
      <c r="B16" s="58" t="s">
        <v>6</v>
      </c>
      <c r="C16" s="64">
        <v>3.5180455100000001E-2</v>
      </c>
      <c r="D16" s="64">
        <v>2.3344577750000001E-2</v>
      </c>
      <c r="E16" s="64">
        <v>1.105962429E-2</v>
      </c>
      <c r="F16" s="64">
        <v>5.0335504200000004E-3</v>
      </c>
      <c r="G16" s="64">
        <v>5.0335504200000004E-3</v>
      </c>
      <c r="H16" s="64">
        <v>5.3959660999999999E-4</v>
      </c>
      <c r="I16" s="64"/>
      <c r="J16" s="64"/>
      <c r="K16" s="64"/>
      <c r="L16" s="64"/>
      <c r="N16" s="203"/>
    </row>
    <row r="17" spans="2:14" x14ac:dyDescent="0.25">
      <c r="B17" s="58" t="s">
        <v>7</v>
      </c>
      <c r="C17" s="64">
        <v>0.50741163668</v>
      </c>
      <c r="D17" s="64">
        <v>0.35815645399000001</v>
      </c>
      <c r="E17" s="64">
        <v>0.21419665067999999</v>
      </c>
      <c r="F17" s="64">
        <v>5.7305427059999997E-2</v>
      </c>
      <c r="G17" s="64">
        <v>2.6760062210000001E-2</v>
      </c>
      <c r="H17" s="64">
        <v>6.9119961500000004E-3</v>
      </c>
      <c r="I17" s="64">
        <v>2.7985413500000002E-3</v>
      </c>
      <c r="J17" s="64">
        <v>2.3224829799999998E-3</v>
      </c>
      <c r="K17" s="64">
        <v>1.9636685300000001E-3</v>
      </c>
      <c r="L17" s="64">
        <v>1.4072085E-2</v>
      </c>
      <c r="N17" s="203"/>
    </row>
    <row r="18" spans="2:14" x14ac:dyDescent="0.25">
      <c r="B18" s="58" t="s">
        <v>28</v>
      </c>
      <c r="C18" s="64">
        <v>4.6005016655500004</v>
      </c>
      <c r="D18" s="64">
        <v>2.8142330045600001</v>
      </c>
      <c r="E18" s="64">
        <v>1.3927928840299999</v>
      </c>
      <c r="F18" s="64">
        <v>0.30180342302000002</v>
      </c>
      <c r="G18" s="64">
        <v>0.13520105368999999</v>
      </c>
      <c r="H18" s="64">
        <v>3.0891004270000001E-2</v>
      </c>
      <c r="I18" s="64">
        <v>1.8741800900000001E-2</v>
      </c>
      <c r="J18" s="64">
        <v>1.182568583E-2</v>
      </c>
      <c r="K18" s="64">
        <v>6.0466383600000003E-3</v>
      </c>
      <c r="L18" s="64">
        <v>2.2392684999999999E-2</v>
      </c>
      <c r="N18" s="203"/>
    </row>
    <row r="19" spans="2:14" ht="30" x14ac:dyDescent="0.25">
      <c r="B19" s="58" t="s">
        <v>29</v>
      </c>
      <c r="C19" s="64">
        <v>7.3000547999999997E-4</v>
      </c>
      <c r="D19" s="64">
        <v>7.3000547000000001E-4</v>
      </c>
      <c r="E19" s="64">
        <v>6.2243916999999999E-4</v>
      </c>
      <c r="F19" s="64"/>
      <c r="G19" s="64"/>
      <c r="H19" s="64"/>
      <c r="I19" s="64"/>
      <c r="J19" s="64"/>
      <c r="K19" s="64"/>
      <c r="L19" s="64"/>
      <c r="N19" s="203"/>
    </row>
    <row r="20" spans="2:14" x14ac:dyDescent="0.25">
      <c r="B20" s="58" t="s">
        <v>9</v>
      </c>
      <c r="C20" s="64">
        <v>6.2900648000000002E-4</v>
      </c>
      <c r="D20" s="64">
        <v>5.3512093999999997E-4</v>
      </c>
      <c r="E20" s="64">
        <v>6.9000039999999999E-5</v>
      </c>
      <c r="F20" s="64">
        <v>3.450003E-5</v>
      </c>
      <c r="G20" s="64">
        <v>3.450002E-5</v>
      </c>
      <c r="H20" s="64">
        <v>1.725001E-5</v>
      </c>
      <c r="I20" s="64">
        <v>1.7250020000000001E-5</v>
      </c>
      <c r="J20" s="64">
        <v>1.725001E-5</v>
      </c>
      <c r="K20" s="64">
        <v>1.725001E-5</v>
      </c>
      <c r="L20" s="64">
        <v>1.8631E-4</v>
      </c>
      <c r="N20" s="203"/>
    </row>
    <row r="21" spans="2:14" x14ac:dyDescent="0.25">
      <c r="C21" s="64"/>
      <c r="D21" s="64"/>
      <c r="E21" s="64"/>
      <c r="F21" s="64"/>
      <c r="G21" s="64"/>
      <c r="H21" s="64"/>
      <c r="I21" s="64"/>
      <c r="J21" s="64"/>
      <c r="K21" s="64"/>
      <c r="L21" s="64"/>
      <c r="N21" s="190"/>
    </row>
    <row r="22" spans="2:14" x14ac:dyDescent="0.25">
      <c r="B22" s="51" t="s">
        <v>10</v>
      </c>
      <c r="C22" s="65">
        <f t="shared" ref="C22:L22" si="0">SUM(C11:C20)</f>
        <v>5.6349892640300006</v>
      </c>
      <c r="D22" s="65">
        <f t="shared" si="0"/>
        <v>3.5953686486100001</v>
      </c>
      <c r="E22" s="65">
        <f t="shared" si="0"/>
        <v>1.8869185993299999</v>
      </c>
      <c r="F22" s="65">
        <f t="shared" si="0"/>
        <v>0.44685181879000002</v>
      </c>
      <c r="G22" s="65">
        <f t="shared" si="0"/>
        <v>0.21641418327999998</v>
      </c>
      <c r="H22" s="65">
        <f t="shared" si="0"/>
        <v>4.9078961189999999E-2</v>
      </c>
      <c r="I22" s="65">
        <f t="shared" si="0"/>
        <v>2.8987295520000001E-2</v>
      </c>
      <c r="J22" s="65">
        <f t="shared" si="0"/>
        <v>2.0474189319999999E-2</v>
      </c>
      <c r="K22" s="65">
        <f t="shared" si="0"/>
        <v>1.2506009490000001E-2</v>
      </c>
      <c r="L22" s="65">
        <f t="shared" si="0"/>
        <v>4.8995195999999998E-2</v>
      </c>
      <c r="N22" s="208"/>
    </row>
    <row r="27" spans="2:14" ht="15.75" x14ac:dyDescent="0.25">
      <c r="B27" s="42" t="s">
        <v>259</v>
      </c>
      <c r="C27" s="43"/>
      <c r="D27" s="43"/>
      <c r="E27" s="43"/>
      <c r="F27" s="43"/>
      <c r="G27" s="43"/>
      <c r="H27" s="43"/>
      <c r="I27" s="43"/>
      <c r="J27" s="43"/>
      <c r="K27" s="43"/>
      <c r="L27" s="43"/>
    </row>
    <row r="28" spans="2:14" ht="3.75" customHeight="1" x14ac:dyDescent="0.25">
      <c r="B28" s="42"/>
      <c r="C28" s="43"/>
      <c r="D28" s="43"/>
      <c r="E28" s="43"/>
      <c r="F28" s="43"/>
      <c r="G28" s="43"/>
      <c r="H28" s="43"/>
      <c r="I28" s="43"/>
      <c r="J28" s="43"/>
      <c r="K28" s="43"/>
      <c r="L28" s="43"/>
    </row>
    <row r="29" spans="2:14" x14ac:dyDescent="0.25">
      <c r="B29" s="142" t="s">
        <v>287</v>
      </c>
      <c r="C29" s="61"/>
      <c r="D29" s="57"/>
      <c r="E29" s="57"/>
      <c r="F29" s="57"/>
      <c r="G29" s="57"/>
      <c r="H29" s="57"/>
      <c r="I29" s="57"/>
      <c r="J29" s="57"/>
      <c r="K29" s="57"/>
      <c r="L29" s="57"/>
      <c r="N29" s="43"/>
    </row>
    <row r="30" spans="2:14" x14ac:dyDescent="0.25">
      <c r="B30" s="48"/>
      <c r="C30" s="251" t="s">
        <v>27</v>
      </c>
      <c r="D30" s="251"/>
      <c r="E30" s="251"/>
      <c r="F30" s="251"/>
      <c r="G30" s="251"/>
      <c r="H30" s="251"/>
      <c r="I30" s="251"/>
      <c r="J30" s="251"/>
      <c r="K30" s="251"/>
      <c r="L30" s="251"/>
      <c r="N30" s="43"/>
    </row>
    <row r="31" spans="2:14" x14ac:dyDescent="0.25">
      <c r="B31" s="48"/>
      <c r="C31" s="66" t="s">
        <v>17</v>
      </c>
      <c r="D31" s="66" t="s">
        <v>18</v>
      </c>
      <c r="E31" s="66" t="s">
        <v>19</v>
      </c>
      <c r="F31" s="66" t="s">
        <v>20</v>
      </c>
      <c r="G31" s="66" t="s">
        <v>21</v>
      </c>
      <c r="H31" s="66" t="s">
        <v>22</v>
      </c>
      <c r="I31" s="66" t="s">
        <v>23</v>
      </c>
      <c r="J31" s="66" t="s">
        <v>24</v>
      </c>
      <c r="K31" s="66" t="s">
        <v>25</v>
      </c>
      <c r="L31" s="66" t="s">
        <v>26</v>
      </c>
      <c r="N31" s="207"/>
    </row>
    <row r="32" spans="2:14" x14ac:dyDescent="0.25">
      <c r="C32" s="63"/>
      <c r="D32" s="63"/>
      <c r="E32" s="63"/>
      <c r="F32" s="63"/>
      <c r="G32" s="63"/>
      <c r="H32" s="63"/>
      <c r="I32" s="63"/>
      <c r="J32" s="63"/>
      <c r="K32" s="63"/>
      <c r="L32" s="63"/>
    </row>
    <row r="33" spans="2:14" x14ac:dyDescent="0.25">
      <c r="B33" s="58" t="s">
        <v>1</v>
      </c>
      <c r="C33" s="161">
        <f>C11/SUM($C11:$L11)</f>
        <v>0.42352551456060639</v>
      </c>
      <c r="D33" s="161">
        <f t="shared" ref="D33:L33" si="1">D11/SUM($C11:$L11)</f>
        <v>0.33090995109276988</v>
      </c>
      <c r="E33" s="161">
        <f t="shared" si="1"/>
        <v>0.17144875218600847</v>
      </c>
      <c r="F33" s="161">
        <f t="shared" si="1"/>
        <v>3.7465190257184415E-2</v>
      </c>
      <c r="G33" s="161">
        <f t="shared" si="1"/>
        <v>2.0166481394935713E-2</v>
      </c>
      <c r="H33" s="161">
        <f t="shared" si="1"/>
        <v>5.4976511439555663E-3</v>
      </c>
      <c r="I33" s="161">
        <f t="shared" si="1"/>
        <v>3.0917409108659434E-3</v>
      </c>
      <c r="J33" s="161">
        <f t="shared" si="1"/>
        <v>2.4291589286862909E-3</v>
      </c>
      <c r="K33" s="161">
        <f t="shared" si="1"/>
        <v>1.7775098373154481E-3</v>
      </c>
      <c r="L33" s="161">
        <f t="shared" si="1"/>
        <v>3.6880496876718323E-3</v>
      </c>
      <c r="M33" s="105"/>
      <c r="N33" s="187"/>
    </row>
    <row r="34" spans="2:14" x14ac:dyDescent="0.25">
      <c r="B34" s="58" t="s">
        <v>2</v>
      </c>
      <c r="C34" s="64">
        <v>0</v>
      </c>
      <c r="D34" s="64">
        <v>0</v>
      </c>
      <c r="E34" s="64">
        <v>0</v>
      </c>
      <c r="F34" s="64">
        <v>0</v>
      </c>
      <c r="G34" s="64">
        <v>0</v>
      </c>
      <c r="H34" s="64">
        <v>0</v>
      </c>
      <c r="I34" s="64">
        <v>0</v>
      </c>
      <c r="J34" s="64">
        <v>0</v>
      </c>
      <c r="K34" s="64">
        <v>0</v>
      </c>
      <c r="L34" s="64">
        <v>0</v>
      </c>
      <c r="M34" s="105"/>
      <c r="N34" s="187"/>
    </row>
    <row r="35" spans="2:14" x14ac:dyDescent="0.25">
      <c r="B35" s="58" t="s">
        <v>3</v>
      </c>
      <c r="C35" s="161">
        <f t="shared" ref="C35:L35" si="2">C13/SUM($C13:$L13)</f>
        <v>0.19412231789637027</v>
      </c>
      <c r="D35" s="161">
        <f t="shared" si="2"/>
        <v>0.18049959082622213</v>
      </c>
      <c r="E35" s="161">
        <f t="shared" si="2"/>
        <v>0.1712845525817327</v>
      </c>
      <c r="F35" s="161">
        <f t="shared" si="2"/>
        <v>8.5642276463184799E-2</v>
      </c>
      <c r="G35" s="161">
        <f t="shared" si="2"/>
        <v>8.3091909297560537E-2</v>
      </c>
      <c r="H35" s="161">
        <f t="shared" si="2"/>
        <v>3.8771651213984973E-2</v>
      </c>
      <c r="I35" s="161">
        <f t="shared" si="2"/>
        <v>3.8771651213984973E-2</v>
      </c>
      <c r="J35" s="161">
        <f t="shared" si="2"/>
        <v>3.8771651213984973E-2</v>
      </c>
      <c r="K35" s="161">
        <f t="shared" si="2"/>
        <v>3.8771651213984973E-2</v>
      </c>
      <c r="L35" s="161">
        <f t="shared" si="2"/>
        <v>0.1302727480789895</v>
      </c>
      <c r="M35" s="105"/>
      <c r="N35" s="187"/>
    </row>
    <row r="36" spans="2:14" x14ac:dyDescent="0.25">
      <c r="B36" s="58" t="s">
        <v>4</v>
      </c>
      <c r="C36" s="161">
        <f t="shared" ref="C36:L36" si="3">C14/SUM($C14:$L14)</f>
        <v>0.40124971985242069</v>
      </c>
      <c r="D36" s="161">
        <f t="shared" si="3"/>
        <v>0.26971129257720572</v>
      </c>
      <c r="E36" s="161">
        <f t="shared" si="3"/>
        <v>0.18780838368220387</v>
      </c>
      <c r="F36" s="161">
        <f t="shared" si="3"/>
        <v>7.6541844389030875E-2</v>
      </c>
      <c r="G36" s="161">
        <f t="shared" si="3"/>
        <v>5.9293569372018046E-2</v>
      </c>
      <c r="H36" s="161">
        <f t="shared" si="3"/>
        <v>4.2963371635361246E-3</v>
      </c>
      <c r="I36" s="161">
        <f t="shared" si="3"/>
        <v>1.0988529635849171E-3</v>
      </c>
      <c r="J36" s="161">
        <f t="shared" si="3"/>
        <v>0</v>
      </c>
      <c r="K36" s="161">
        <f t="shared" si="3"/>
        <v>0</v>
      </c>
      <c r="L36" s="161">
        <f t="shared" si="3"/>
        <v>0</v>
      </c>
      <c r="M36" s="105"/>
      <c r="N36" s="187"/>
    </row>
    <row r="37" spans="2:14" x14ac:dyDescent="0.25">
      <c r="B37" s="58" t="s">
        <v>5</v>
      </c>
      <c r="C37" s="161">
        <f t="shared" ref="C37:L37" si="4">C15/SUM($C15:$L15)</f>
        <v>0.32304098507091983</v>
      </c>
      <c r="D37" s="161">
        <f t="shared" si="4"/>
        <v>0.28918238209036906</v>
      </c>
      <c r="E37" s="161">
        <f t="shared" si="4"/>
        <v>0.23132083097614134</v>
      </c>
      <c r="F37" s="161">
        <f t="shared" si="4"/>
        <v>7.6229501917423975E-2</v>
      </c>
      <c r="G37" s="161">
        <f t="shared" si="4"/>
        <v>4.1565302763329974E-2</v>
      </c>
      <c r="H37" s="161">
        <f t="shared" si="4"/>
        <v>9.8265894347576571E-3</v>
      </c>
      <c r="I37" s="161">
        <f t="shared" si="4"/>
        <v>7.4108873144910813E-3</v>
      </c>
      <c r="J37" s="161">
        <f t="shared" si="4"/>
        <v>6.46511205318899E-3</v>
      </c>
      <c r="K37" s="161">
        <f t="shared" si="4"/>
        <v>4.0180044830566367E-3</v>
      </c>
      <c r="L37" s="161">
        <f t="shared" si="4"/>
        <v>1.0940403896321296E-2</v>
      </c>
      <c r="M37" s="105"/>
      <c r="N37" s="187"/>
    </row>
    <row r="38" spans="2:14" ht="30" x14ac:dyDescent="0.25">
      <c r="B38" s="58" t="s">
        <v>6</v>
      </c>
      <c r="C38" s="161">
        <f t="shared" ref="C38:L38" si="5">C16/SUM($C16:$L16)</f>
        <v>0.43870633286929234</v>
      </c>
      <c r="D38" s="161">
        <f t="shared" si="5"/>
        <v>0.29111090427834108</v>
      </c>
      <c r="E38" s="161">
        <f t="shared" si="5"/>
        <v>0.13791541926863962</v>
      </c>
      <c r="F38" s="161">
        <f t="shared" si="5"/>
        <v>6.2769240471561905E-2</v>
      </c>
      <c r="G38" s="161">
        <f t="shared" si="5"/>
        <v>6.2769240471561905E-2</v>
      </c>
      <c r="H38" s="161">
        <f t="shared" si="5"/>
        <v>6.728862640603012E-3</v>
      </c>
      <c r="I38" s="161">
        <f t="shared" si="5"/>
        <v>0</v>
      </c>
      <c r="J38" s="161">
        <f t="shared" si="5"/>
        <v>0</v>
      </c>
      <c r="K38" s="161">
        <f t="shared" si="5"/>
        <v>0</v>
      </c>
      <c r="L38" s="161">
        <f t="shared" si="5"/>
        <v>0</v>
      </c>
      <c r="M38" s="105"/>
      <c r="N38" s="187"/>
    </row>
    <row r="39" spans="2:14" x14ac:dyDescent="0.25">
      <c r="B39" s="58" t="s">
        <v>7</v>
      </c>
      <c r="C39" s="161">
        <f t="shared" ref="C39:L39" si="6">C17/SUM($C17:$L17)</f>
        <v>0.42571697325774294</v>
      </c>
      <c r="D39" s="161">
        <f t="shared" si="6"/>
        <v>0.30049228382498921</v>
      </c>
      <c r="E39" s="161">
        <f t="shared" si="6"/>
        <v>0.1797104031867976</v>
      </c>
      <c r="F39" s="161">
        <f t="shared" si="6"/>
        <v>4.807909633064026E-2</v>
      </c>
      <c r="G39" s="161">
        <f t="shared" si="6"/>
        <v>2.2451618892245912E-2</v>
      </c>
      <c r="H39" s="161">
        <f t="shared" si="6"/>
        <v>5.7991458363082417E-3</v>
      </c>
      <c r="I39" s="161">
        <f t="shared" si="6"/>
        <v>2.3479685268037865E-3</v>
      </c>
      <c r="J39" s="161">
        <f t="shared" si="6"/>
        <v>1.9485568584067794E-3</v>
      </c>
      <c r="K39" s="161">
        <f t="shared" si="6"/>
        <v>1.6475125177318024E-3</v>
      </c>
      <c r="L39" s="161">
        <f t="shared" si="6"/>
        <v>1.1806440768333711E-2</v>
      </c>
      <c r="M39" s="105"/>
      <c r="N39" s="187"/>
    </row>
    <row r="40" spans="2:14" x14ac:dyDescent="0.25">
      <c r="B40" s="58" t="s">
        <v>28</v>
      </c>
      <c r="C40" s="161">
        <f t="shared" ref="C40:L40" si="7">C18/SUM($C18:$L18)</f>
        <v>0.49285299068488519</v>
      </c>
      <c r="D40" s="161">
        <f t="shared" si="7"/>
        <v>0.3014895447528736</v>
      </c>
      <c r="E40" s="161">
        <f t="shared" si="7"/>
        <v>0.14921027926999919</v>
      </c>
      <c r="F40" s="161">
        <f t="shared" si="7"/>
        <v>3.2332282530879115E-2</v>
      </c>
      <c r="G40" s="161">
        <f t="shared" si="7"/>
        <v>1.4484125536534928E-2</v>
      </c>
      <c r="H40" s="161">
        <f t="shared" si="7"/>
        <v>3.3093616623892496E-3</v>
      </c>
      <c r="I40" s="161">
        <f t="shared" si="7"/>
        <v>2.0078142115575945E-3</v>
      </c>
      <c r="J40" s="161">
        <f t="shared" si="7"/>
        <v>1.2668889290617352E-3</v>
      </c>
      <c r="K40" s="161">
        <f t="shared" si="7"/>
        <v>6.4777800682736452E-4</v>
      </c>
      <c r="L40" s="161">
        <f t="shared" si="7"/>
        <v>2.3989344149917078E-3</v>
      </c>
      <c r="M40" s="105"/>
      <c r="N40" s="187"/>
    </row>
    <row r="41" spans="2:14" ht="30" x14ac:dyDescent="0.25">
      <c r="B41" s="58" t="s">
        <v>29</v>
      </c>
      <c r="C41" s="161">
        <f t="shared" ref="C41:L41" si="8">C19/SUM($C19:$L19)</f>
        <v>0.35055124393567705</v>
      </c>
      <c r="D41" s="161">
        <f t="shared" si="8"/>
        <v>0.35055123913364128</v>
      </c>
      <c r="E41" s="161">
        <f t="shared" si="8"/>
        <v>0.29889751693068162</v>
      </c>
      <c r="F41" s="161">
        <f t="shared" si="8"/>
        <v>0</v>
      </c>
      <c r="G41" s="161">
        <f t="shared" si="8"/>
        <v>0</v>
      </c>
      <c r="H41" s="161">
        <f t="shared" si="8"/>
        <v>0</v>
      </c>
      <c r="I41" s="161">
        <f t="shared" si="8"/>
        <v>0</v>
      </c>
      <c r="J41" s="161">
        <f t="shared" si="8"/>
        <v>0</v>
      </c>
      <c r="K41" s="161">
        <f t="shared" si="8"/>
        <v>0</v>
      </c>
      <c r="L41" s="161">
        <f t="shared" si="8"/>
        <v>0</v>
      </c>
      <c r="M41" s="105"/>
      <c r="N41" s="187"/>
    </row>
    <row r="42" spans="2:14" x14ac:dyDescent="0.25">
      <c r="B42" s="58" t="s">
        <v>9</v>
      </c>
      <c r="C42" s="161">
        <f t="shared" ref="C42:L44" si="9">C20/SUM($C20:$L20)</f>
        <v>0.40387267917180575</v>
      </c>
      <c r="D42" s="161">
        <f t="shared" ref="D42:L42" si="10">D20/SUM($C20:$L20)</f>
        <v>0.34359062202146962</v>
      </c>
      <c r="E42" s="161">
        <f t="shared" si="10"/>
        <v>4.4303567457304668E-2</v>
      </c>
      <c r="F42" s="161">
        <f t="shared" si="10"/>
        <v>2.2151790149455491E-2</v>
      </c>
      <c r="G42" s="161">
        <f t="shared" si="10"/>
        <v>2.2151783728652334E-2</v>
      </c>
      <c r="H42" s="161">
        <f t="shared" si="10"/>
        <v>1.1075891864326167E-2</v>
      </c>
      <c r="I42" s="161">
        <f t="shared" si="10"/>
        <v>1.1075898285129324E-2</v>
      </c>
      <c r="J42" s="161">
        <f t="shared" si="10"/>
        <v>1.1075891864326167E-2</v>
      </c>
      <c r="K42" s="161">
        <f t="shared" si="10"/>
        <v>1.1075891864326167E-2</v>
      </c>
      <c r="L42" s="161">
        <f t="shared" si="10"/>
        <v>0.1196259835932042</v>
      </c>
      <c r="M42" s="105"/>
      <c r="N42" s="187"/>
    </row>
    <row r="43" spans="2:14" x14ac:dyDescent="0.25">
      <c r="C43" s="161"/>
      <c r="D43" s="161"/>
      <c r="E43" s="161"/>
      <c r="F43" s="161"/>
      <c r="G43" s="161"/>
      <c r="H43" s="161"/>
      <c r="I43" s="161"/>
      <c r="J43" s="161"/>
      <c r="K43" s="161"/>
      <c r="L43" s="161"/>
      <c r="M43" s="105"/>
      <c r="N43" s="3"/>
    </row>
    <row r="44" spans="2:14" x14ac:dyDescent="0.25">
      <c r="B44" s="51" t="s">
        <v>10</v>
      </c>
      <c r="C44" s="162">
        <f t="shared" si="9"/>
        <v>0.47191906073430584</v>
      </c>
      <c r="D44" s="162">
        <f t="shared" si="9"/>
        <v>0.30110492072741746</v>
      </c>
      <c r="E44" s="162">
        <f t="shared" si="9"/>
        <v>0.15802565210941716</v>
      </c>
      <c r="F44" s="162">
        <f t="shared" si="9"/>
        <v>3.7422944522165526E-2</v>
      </c>
      <c r="G44" s="162">
        <f t="shared" si="9"/>
        <v>1.8124254247476376E-2</v>
      </c>
      <c r="H44" s="162">
        <f t="shared" si="9"/>
        <v>4.1102646662428384E-3</v>
      </c>
      <c r="I44" s="162">
        <f t="shared" si="9"/>
        <v>2.4276279215557565E-3</v>
      </c>
      <c r="J44" s="162">
        <f t="shared" si="9"/>
        <v>1.7146723339594484E-3</v>
      </c>
      <c r="K44" s="162">
        <f t="shared" si="9"/>
        <v>1.0473532380493448E-3</v>
      </c>
      <c r="L44" s="162">
        <f t="shared" si="9"/>
        <v>4.1032494994102473E-3</v>
      </c>
      <c r="M44" s="105"/>
      <c r="N44" s="209"/>
    </row>
    <row r="49" spans="2:14" ht="15.75" x14ac:dyDescent="0.25">
      <c r="B49" s="42" t="s">
        <v>260</v>
      </c>
      <c r="C49" s="43"/>
      <c r="D49" s="43"/>
      <c r="E49" s="43"/>
      <c r="F49" s="43"/>
      <c r="G49" s="43"/>
      <c r="H49" s="43"/>
      <c r="I49" s="43"/>
      <c r="J49" s="43"/>
      <c r="K49" s="43"/>
      <c r="L49" s="43"/>
    </row>
    <row r="50" spans="2:14" ht="3.75" customHeight="1" x14ac:dyDescent="0.25">
      <c r="B50" s="42"/>
      <c r="C50" s="43"/>
      <c r="D50" s="43"/>
      <c r="E50" s="43"/>
      <c r="F50" s="43"/>
      <c r="G50" s="43"/>
      <c r="H50" s="43"/>
      <c r="I50" s="43"/>
      <c r="J50" s="43"/>
      <c r="K50" s="43"/>
      <c r="L50" s="43"/>
    </row>
    <row r="51" spans="2:14" x14ac:dyDescent="0.25">
      <c r="B51" s="163" t="s">
        <v>290</v>
      </c>
      <c r="C51" s="61"/>
      <c r="D51" s="61"/>
      <c r="E51" s="57"/>
      <c r="F51" s="57"/>
      <c r="G51" s="57"/>
      <c r="H51" s="57"/>
      <c r="I51" s="57"/>
      <c r="J51" s="57"/>
      <c r="K51" s="57"/>
      <c r="L51" s="57"/>
      <c r="M51" s="57"/>
      <c r="N51" s="57"/>
    </row>
    <row r="52" spans="2:14" x14ac:dyDescent="0.25">
      <c r="B52" s="48"/>
      <c r="C52" s="251" t="s">
        <v>288</v>
      </c>
      <c r="D52" s="251"/>
      <c r="E52" s="251"/>
      <c r="F52" s="251"/>
      <c r="G52" s="251"/>
      <c r="H52" s="251"/>
      <c r="I52" s="251"/>
      <c r="J52" s="251"/>
      <c r="K52" s="251"/>
      <c r="L52" s="251"/>
      <c r="N52" s="48"/>
    </row>
    <row r="53" spans="2:14" ht="30" x14ac:dyDescent="0.25">
      <c r="B53" s="48"/>
      <c r="C53" s="66" t="s">
        <v>17</v>
      </c>
      <c r="D53" s="66" t="s">
        <v>18</v>
      </c>
      <c r="E53" s="66" t="s">
        <v>19</v>
      </c>
      <c r="F53" s="66" t="s">
        <v>20</v>
      </c>
      <c r="G53" s="66" t="s">
        <v>21</v>
      </c>
      <c r="H53" s="66" t="s">
        <v>22</v>
      </c>
      <c r="I53" s="66" t="s">
        <v>23</v>
      </c>
      <c r="J53" s="66" t="s">
        <v>24</v>
      </c>
      <c r="K53" s="66" t="s">
        <v>25</v>
      </c>
      <c r="L53" s="66" t="s">
        <v>26</v>
      </c>
      <c r="N53" s="66" t="s">
        <v>367</v>
      </c>
    </row>
    <row r="54" spans="2:14" x14ac:dyDescent="0.25">
      <c r="C54" s="63"/>
      <c r="D54" s="63"/>
      <c r="E54" s="63"/>
      <c r="F54" s="63"/>
      <c r="G54" s="63"/>
      <c r="H54" s="63"/>
      <c r="I54" s="63"/>
      <c r="J54" s="63"/>
      <c r="K54" s="63"/>
      <c r="L54" s="63"/>
    </row>
    <row r="55" spans="2:14" x14ac:dyDescent="0.25">
      <c r="B55" s="58" t="s">
        <v>1</v>
      </c>
      <c r="C55" s="172">
        <v>1.448108369E-2</v>
      </c>
      <c r="D55" s="172">
        <v>0.10812911642</v>
      </c>
      <c r="E55" s="172">
        <v>0.1900640884</v>
      </c>
      <c r="F55" s="172">
        <v>6.0728737560000003E-2</v>
      </c>
      <c r="G55" s="172">
        <v>5.9239198319999999E-2</v>
      </c>
      <c r="H55" s="172">
        <v>1.853176883E-2</v>
      </c>
      <c r="I55" s="172">
        <v>1.465063663E-2</v>
      </c>
      <c r="J55" s="172">
        <v>2.8035973400000001E-3</v>
      </c>
      <c r="K55" s="172">
        <v>8.84233016E-3</v>
      </c>
      <c r="L55" s="172">
        <v>1.462802618E-2</v>
      </c>
      <c r="N55" s="187">
        <v>55.22</v>
      </c>
    </row>
    <row r="56" spans="2:14" x14ac:dyDescent="0.25">
      <c r="B56" s="58" t="s">
        <v>2</v>
      </c>
      <c r="C56" s="172">
        <v>0</v>
      </c>
      <c r="D56" s="172">
        <v>0</v>
      </c>
      <c r="E56" s="172">
        <v>0</v>
      </c>
      <c r="F56" s="172">
        <v>0</v>
      </c>
      <c r="G56" s="172">
        <v>0</v>
      </c>
      <c r="H56" s="172">
        <v>0</v>
      </c>
      <c r="I56" s="172">
        <v>0</v>
      </c>
      <c r="J56" s="172">
        <v>0</v>
      </c>
      <c r="K56" s="172">
        <v>0</v>
      </c>
      <c r="L56" s="172">
        <v>0</v>
      </c>
      <c r="N56" s="211">
        <v>0</v>
      </c>
    </row>
    <row r="57" spans="2:14" x14ac:dyDescent="0.25">
      <c r="B57" s="58" t="s">
        <v>3</v>
      </c>
      <c r="C57" s="172">
        <v>0</v>
      </c>
      <c r="D57" s="172">
        <v>9.3004560999999995E-4</v>
      </c>
      <c r="E57" s="172">
        <v>0</v>
      </c>
      <c r="F57" s="172">
        <v>0</v>
      </c>
      <c r="G57" s="172">
        <v>1.8060000000000001E-3</v>
      </c>
      <c r="H57" s="172">
        <v>0</v>
      </c>
      <c r="I57" s="172">
        <v>0</v>
      </c>
      <c r="J57" s="172">
        <v>0</v>
      </c>
      <c r="K57" s="172">
        <v>0</v>
      </c>
      <c r="L57" s="172">
        <v>2.6280000000000001E-2</v>
      </c>
      <c r="N57" s="187">
        <v>111.47</v>
      </c>
    </row>
    <row r="58" spans="2:14" x14ac:dyDescent="0.25">
      <c r="B58" s="58" t="s">
        <v>4</v>
      </c>
      <c r="C58" s="172">
        <v>1.350154517E-2</v>
      </c>
      <c r="D58" s="172">
        <v>2.9546018489999999E-2</v>
      </c>
      <c r="E58" s="172">
        <v>2.6989067089999999E-2</v>
      </c>
      <c r="F58" s="172">
        <v>2.6970054730000002E-2</v>
      </c>
      <c r="G58" s="172">
        <v>4.223654919E-2</v>
      </c>
      <c r="H58" s="172">
        <v>4.7393858410000003E-2</v>
      </c>
      <c r="I58" s="172">
        <v>5.7635073699999996E-3</v>
      </c>
      <c r="J58" s="172">
        <v>0</v>
      </c>
      <c r="K58" s="172">
        <v>0</v>
      </c>
      <c r="L58" s="172">
        <v>0</v>
      </c>
      <c r="N58" s="187">
        <v>61.69</v>
      </c>
    </row>
    <row r="59" spans="2:14" x14ac:dyDescent="0.25">
      <c r="B59" s="58" t="s">
        <v>5</v>
      </c>
      <c r="C59" s="172">
        <v>9.8863148899999993E-3</v>
      </c>
      <c r="D59" s="172">
        <v>4.2373374749999998E-2</v>
      </c>
      <c r="E59" s="172">
        <v>0.1227382608</v>
      </c>
      <c r="F59" s="172">
        <v>0.14045637374</v>
      </c>
      <c r="G59" s="172">
        <v>0.14623803067999999</v>
      </c>
      <c r="H59" s="172">
        <v>4.5991755619999998E-2</v>
      </c>
      <c r="I59" s="172">
        <v>2.0176403610000001E-2</v>
      </c>
      <c r="J59" s="172">
        <v>9.66248982E-3</v>
      </c>
      <c r="K59" s="172">
        <v>4.3868137420000002E-2</v>
      </c>
      <c r="L59" s="172">
        <v>3.5517722090000002E-2</v>
      </c>
      <c r="N59" s="187">
        <v>69.959999999999994</v>
      </c>
    </row>
    <row r="60" spans="2:14" ht="30" x14ac:dyDescent="0.25">
      <c r="B60" s="58" t="s">
        <v>6</v>
      </c>
      <c r="C60" s="172">
        <v>2.7131485E-3</v>
      </c>
      <c r="D60" s="172">
        <v>2.943539974E-2</v>
      </c>
      <c r="E60" s="172">
        <v>7.2348063400000003E-3</v>
      </c>
      <c r="F60" s="172">
        <v>0</v>
      </c>
      <c r="G60" s="172">
        <v>0</v>
      </c>
      <c r="H60" s="172">
        <v>4.0807999999999997E-2</v>
      </c>
      <c r="I60" s="172">
        <v>0</v>
      </c>
      <c r="J60" s="172">
        <v>0</v>
      </c>
      <c r="K60" s="172">
        <v>0</v>
      </c>
      <c r="L60" s="172">
        <v>0</v>
      </c>
      <c r="N60" s="187">
        <v>57.38</v>
      </c>
    </row>
    <row r="61" spans="2:14" x14ac:dyDescent="0.25">
      <c r="B61" s="58" t="s">
        <v>7</v>
      </c>
      <c r="C61" s="172">
        <v>6.4581720470000006E-2</v>
      </c>
      <c r="D61" s="172">
        <v>0.26441407141000001</v>
      </c>
      <c r="E61" s="172">
        <v>0.31303227645999998</v>
      </c>
      <c r="F61" s="172">
        <v>0.20590649950000001</v>
      </c>
      <c r="G61" s="172">
        <v>0.14362836616999999</v>
      </c>
      <c r="H61" s="172">
        <v>0.13139914334</v>
      </c>
      <c r="I61" s="172">
        <v>9.8245178999999995E-4</v>
      </c>
      <c r="J61" s="172">
        <v>1.2587882430000001E-2</v>
      </c>
      <c r="K61" s="172">
        <v>6.5227171800000001E-3</v>
      </c>
      <c r="L61" s="172">
        <v>4.8843886410000002E-2</v>
      </c>
      <c r="N61" s="187">
        <v>57.83</v>
      </c>
    </row>
    <row r="62" spans="2:14" x14ac:dyDescent="0.25">
      <c r="B62" s="58" t="s">
        <v>28</v>
      </c>
      <c r="C62" s="172">
        <v>0.89104882559999998</v>
      </c>
      <c r="D62" s="172">
        <v>2.47671391036</v>
      </c>
      <c r="E62" s="172">
        <v>3.0136440271399998</v>
      </c>
      <c r="F62" s="172">
        <v>1.26927775145</v>
      </c>
      <c r="G62" s="172">
        <v>0.96802608542000002</v>
      </c>
      <c r="H62" s="172">
        <v>0.27105717411000002</v>
      </c>
      <c r="I62" s="172">
        <v>0.13416688630000001</v>
      </c>
      <c r="J62" s="172">
        <v>0.11593062084</v>
      </c>
      <c r="K62" s="172">
        <v>9.135270073E-2</v>
      </c>
      <c r="L62" s="172">
        <v>0.10321187656</v>
      </c>
      <c r="N62" s="187">
        <v>49.25</v>
      </c>
    </row>
    <row r="63" spans="2:14" ht="30" x14ac:dyDescent="0.25">
      <c r="B63" s="58" t="s">
        <v>29</v>
      </c>
      <c r="C63" s="172">
        <v>0</v>
      </c>
      <c r="D63" s="172">
        <v>0</v>
      </c>
      <c r="E63" s="172">
        <v>2.08245012E-3</v>
      </c>
      <c r="F63" s="172">
        <v>0</v>
      </c>
      <c r="G63" s="172">
        <v>0</v>
      </c>
      <c r="H63" s="172">
        <v>0</v>
      </c>
      <c r="I63" s="172">
        <v>0</v>
      </c>
      <c r="J63" s="172">
        <v>0</v>
      </c>
      <c r="K63" s="172">
        <v>0</v>
      </c>
      <c r="L63" s="172">
        <v>0</v>
      </c>
      <c r="N63" s="187">
        <v>57.05</v>
      </c>
    </row>
    <row r="64" spans="2:14" x14ac:dyDescent="0.25">
      <c r="B64" s="58" t="s">
        <v>9</v>
      </c>
      <c r="C64" s="172">
        <v>0</v>
      </c>
      <c r="D64" s="172">
        <v>1.02612732E-3</v>
      </c>
      <c r="E64" s="172">
        <v>0</v>
      </c>
      <c r="F64" s="172">
        <v>0</v>
      </c>
      <c r="G64" s="172">
        <v>0</v>
      </c>
      <c r="H64" s="172">
        <v>0</v>
      </c>
      <c r="I64" s="172">
        <v>0</v>
      </c>
      <c r="J64" s="172">
        <v>0</v>
      </c>
      <c r="K64" s="172">
        <v>0</v>
      </c>
      <c r="L64" s="172">
        <v>5.3131071999999995E-4</v>
      </c>
      <c r="N64" s="187">
        <v>76.8</v>
      </c>
    </row>
    <row r="65" spans="2:16" x14ac:dyDescent="0.25">
      <c r="C65" s="172"/>
      <c r="D65" s="172"/>
      <c r="E65" s="172"/>
      <c r="F65" s="172"/>
      <c r="G65" s="172"/>
      <c r="H65" s="172"/>
      <c r="I65" s="172"/>
      <c r="J65" s="172"/>
      <c r="K65" s="172"/>
      <c r="L65" s="172"/>
      <c r="N65" s="187"/>
    </row>
    <row r="66" spans="2:16" x14ac:dyDescent="0.25">
      <c r="B66" s="51" t="s">
        <v>10</v>
      </c>
      <c r="C66" s="173">
        <f>SUM(C55:C64)</f>
        <v>0.99621263831999995</v>
      </c>
      <c r="D66" s="173">
        <f t="shared" ref="D66:L66" si="11">SUM(D55:D64)</f>
        <v>2.9525680640999998</v>
      </c>
      <c r="E66" s="173">
        <f t="shared" si="11"/>
        <v>3.6757849763499997</v>
      </c>
      <c r="F66" s="173">
        <f t="shared" si="11"/>
        <v>1.70333941698</v>
      </c>
      <c r="G66" s="173">
        <f t="shared" si="11"/>
        <v>1.36117422978</v>
      </c>
      <c r="H66" s="173">
        <f t="shared" si="11"/>
        <v>0.55518170030999991</v>
      </c>
      <c r="I66" s="173">
        <f t="shared" si="11"/>
        <v>0.17573988570000001</v>
      </c>
      <c r="J66" s="173">
        <f t="shared" si="11"/>
        <v>0.14098459043</v>
      </c>
      <c r="K66" s="173">
        <f t="shared" si="11"/>
        <v>0.15058588549000002</v>
      </c>
      <c r="L66" s="173">
        <f t="shared" si="11"/>
        <v>0.22901282196000003</v>
      </c>
      <c r="N66" s="65">
        <v>51.83</v>
      </c>
      <c r="P66" s="275"/>
    </row>
    <row r="71" spans="2:16" ht="15.75" x14ac:dyDescent="0.25">
      <c r="B71" s="42" t="s">
        <v>355</v>
      </c>
      <c r="C71" s="43"/>
      <c r="D71" s="43"/>
      <c r="E71" s="43"/>
      <c r="F71" s="43"/>
      <c r="G71" s="43"/>
      <c r="H71" s="43"/>
      <c r="I71" s="43"/>
      <c r="J71" s="43"/>
      <c r="K71" s="43"/>
      <c r="L71" s="43"/>
    </row>
    <row r="72" spans="2:16" ht="3.75" customHeight="1" x14ac:dyDescent="0.25">
      <c r="B72" s="42"/>
      <c r="C72" s="43"/>
      <c r="D72" s="43"/>
      <c r="E72" s="43"/>
      <c r="F72" s="43"/>
      <c r="G72" s="43"/>
      <c r="H72" s="43"/>
      <c r="I72" s="43"/>
      <c r="J72" s="43"/>
      <c r="K72" s="43"/>
      <c r="L72" s="43"/>
    </row>
    <row r="73" spans="2:16" x14ac:dyDescent="0.25">
      <c r="B73" s="163" t="s">
        <v>291</v>
      </c>
      <c r="C73" s="61"/>
      <c r="D73" s="61"/>
      <c r="E73" s="57"/>
      <c r="F73" s="57"/>
      <c r="G73" s="57"/>
      <c r="H73" s="57"/>
      <c r="I73" s="57"/>
      <c r="J73" s="57"/>
      <c r="K73" s="57"/>
      <c r="L73" s="57"/>
      <c r="N73" s="57"/>
    </row>
    <row r="74" spans="2:16" x14ac:dyDescent="0.25">
      <c r="B74" s="48"/>
      <c r="C74" s="251" t="s">
        <v>27</v>
      </c>
      <c r="D74" s="251"/>
      <c r="E74" s="251"/>
      <c r="F74" s="251"/>
      <c r="G74" s="251"/>
      <c r="H74" s="251"/>
      <c r="I74" s="251"/>
      <c r="J74" s="251"/>
      <c r="K74" s="251"/>
      <c r="L74" s="251"/>
      <c r="N74" s="48"/>
    </row>
    <row r="75" spans="2:16" ht="30" x14ac:dyDescent="0.25">
      <c r="B75" s="48"/>
      <c r="C75" s="66" t="s">
        <v>17</v>
      </c>
      <c r="D75" s="66" t="s">
        <v>18</v>
      </c>
      <c r="E75" s="66" t="s">
        <v>19</v>
      </c>
      <c r="F75" s="66" t="s">
        <v>20</v>
      </c>
      <c r="G75" s="66" t="s">
        <v>21</v>
      </c>
      <c r="H75" s="66" t="s">
        <v>22</v>
      </c>
      <c r="I75" s="66" t="s">
        <v>23</v>
      </c>
      <c r="J75" s="66" t="s">
        <v>24</v>
      </c>
      <c r="K75" s="66" t="s">
        <v>25</v>
      </c>
      <c r="L75" s="66" t="s">
        <v>26</v>
      </c>
      <c r="N75" s="66" t="s">
        <v>367</v>
      </c>
    </row>
    <row r="76" spans="2:16" x14ac:dyDescent="0.25">
      <c r="C76" s="63"/>
      <c r="D76" s="63"/>
      <c r="E76" s="63"/>
      <c r="F76" s="63"/>
      <c r="G76" s="63"/>
      <c r="H76" s="63"/>
      <c r="I76" s="63"/>
      <c r="J76" s="63"/>
      <c r="K76" s="63"/>
      <c r="L76" s="63"/>
    </row>
    <row r="77" spans="2:16" x14ac:dyDescent="0.25">
      <c r="B77" s="58" t="s">
        <v>1</v>
      </c>
      <c r="C77" s="161">
        <f>C55/SUM($C55:$L55)</f>
        <v>2.9427200513608431E-2</v>
      </c>
      <c r="D77" s="161">
        <f t="shared" ref="D77:L77" si="12">D55/SUM($C55:$L55)</f>
        <v>0.21973059878439596</v>
      </c>
      <c r="E77" s="161">
        <f t="shared" si="12"/>
        <v>0.3862317323423326</v>
      </c>
      <c r="F77" s="161">
        <f t="shared" si="12"/>
        <v>0.12340766584689379</v>
      </c>
      <c r="G77" s="161">
        <f t="shared" si="12"/>
        <v>0.12038075357798417</v>
      </c>
      <c r="H77" s="161">
        <f t="shared" si="12"/>
        <v>3.7658651030988463E-2</v>
      </c>
      <c r="I77" s="161">
        <f t="shared" si="12"/>
        <v>2.9771751271677548E-2</v>
      </c>
      <c r="J77" s="161">
        <f t="shared" si="12"/>
        <v>5.6972270066066606E-3</v>
      </c>
      <c r="K77" s="161">
        <f t="shared" si="12"/>
        <v>1.7968615346483599E-2</v>
      </c>
      <c r="L77" s="161">
        <f t="shared" si="12"/>
        <v>2.9725804279028621E-2</v>
      </c>
      <c r="M77" s="105"/>
      <c r="N77" s="187">
        <f>+N55</f>
        <v>55.22</v>
      </c>
    </row>
    <row r="78" spans="2:16" x14ac:dyDescent="0.25">
      <c r="B78" s="58" t="s">
        <v>2</v>
      </c>
      <c r="C78" s="172">
        <v>0</v>
      </c>
      <c r="D78" s="172">
        <v>0</v>
      </c>
      <c r="E78" s="172">
        <v>0</v>
      </c>
      <c r="F78" s="172">
        <v>0</v>
      </c>
      <c r="G78" s="172">
        <v>0</v>
      </c>
      <c r="H78" s="172">
        <v>0</v>
      </c>
      <c r="I78" s="172">
        <v>0</v>
      </c>
      <c r="J78" s="172">
        <v>0</v>
      </c>
      <c r="K78" s="172">
        <v>0</v>
      </c>
      <c r="L78" s="172">
        <v>0</v>
      </c>
      <c r="M78" s="105"/>
      <c r="N78" s="187">
        <f>+N56</f>
        <v>0</v>
      </c>
    </row>
    <row r="79" spans="2:16" x14ac:dyDescent="0.25">
      <c r="B79" s="58" t="s">
        <v>3</v>
      </c>
      <c r="C79" s="161">
        <f t="shared" ref="C79:L79" si="13">C57/SUM($C57:$L57)</f>
        <v>0</v>
      </c>
      <c r="D79" s="161">
        <f t="shared" si="13"/>
        <v>3.205280355912702E-2</v>
      </c>
      <c r="E79" s="161">
        <f t="shared" si="13"/>
        <v>0</v>
      </c>
      <c r="F79" s="161">
        <f t="shared" si="13"/>
        <v>0</v>
      </c>
      <c r="G79" s="161">
        <f t="shared" si="13"/>
        <v>6.2241424082183881E-2</v>
      </c>
      <c r="H79" s="161">
        <f t="shared" si="13"/>
        <v>0</v>
      </c>
      <c r="I79" s="161">
        <f t="shared" si="13"/>
        <v>0</v>
      </c>
      <c r="J79" s="161">
        <f t="shared" si="13"/>
        <v>0</v>
      </c>
      <c r="K79" s="161">
        <f t="shared" si="13"/>
        <v>0</v>
      </c>
      <c r="L79" s="161">
        <f t="shared" si="13"/>
        <v>0.9057057723586891</v>
      </c>
      <c r="M79" s="105"/>
      <c r="N79" s="187">
        <f t="shared" ref="N79:N86" si="14">+N57</f>
        <v>111.47</v>
      </c>
    </row>
    <row r="80" spans="2:16" x14ac:dyDescent="0.25">
      <c r="B80" s="58" t="s">
        <v>4</v>
      </c>
      <c r="C80" s="161">
        <f t="shared" ref="C80:L80" si="15">C58/SUM($C58:$L58)</f>
        <v>7.0174132193047439E-2</v>
      </c>
      <c r="D80" s="161">
        <f t="shared" si="15"/>
        <v>0.1535651054149296</v>
      </c>
      <c r="E80" s="161">
        <f t="shared" si="15"/>
        <v>0.14027537869879866</v>
      </c>
      <c r="F80" s="161">
        <f t="shared" si="15"/>
        <v>0.14017656216727262</v>
      </c>
      <c r="G80" s="161">
        <f t="shared" si="15"/>
        <v>0.21952399883999427</v>
      </c>
      <c r="H80" s="161">
        <f t="shared" si="15"/>
        <v>0.24632905666173563</v>
      </c>
      <c r="I80" s="161">
        <f t="shared" si="15"/>
        <v>2.9955766024221887E-2</v>
      </c>
      <c r="J80" s="161">
        <f t="shared" si="15"/>
        <v>0</v>
      </c>
      <c r="K80" s="161">
        <f t="shared" si="15"/>
        <v>0</v>
      </c>
      <c r="L80" s="161">
        <f t="shared" si="15"/>
        <v>0</v>
      </c>
      <c r="M80" s="105"/>
      <c r="N80" s="187">
        <f t="shared" si="14"/>
        <v>61.69</v>
      </c>
    </row>
    <row r="81" spans="2:14" x14ac:dyDescent="0.25">
      <c r="B81" s="58" t="s">
        <v>5</v>
      </c>
      <c r="C81" s="161">
        <f t="shared" ref="C81:L81" si="16">C59/SUM($C59:$L59)</f>
        <v>1.6025567918075547E-2</v>
      </c>
      <c r="D81" s="161">
        <f t="shared" si="16"/>
        <v>6.8686603909517238E-2</v>
      </c>
      <c r="E81" s="161">
        <f t="shared" si="16"/>
        <v>0.19895687690328764</v>
      </c>
      <c r="F81" s="161">
        <f t="shared" si="16"/>
        <v>0.22767767180607909</v>
      </c>
      <c r="G81" s="161">
        <f t="shared" si="16"/>
        <v>0.2370496508500303</v>
      </c>
      <c r="H81" s="161">
        <f t="shared" si="16"/>
        <v>7.4551944942130285E-2</v>
      </c>
      <c r="I81" s="161">
        <f t="shared" si="16"/>
        <v>3.2705647148829557E-2</v>
      </c>
      <c r="J81" s="161">
        <f t="shared" si="16"/>
        <v>1.5662750842050467E-2</v>
      </c>
      <c r="K81" s="161">
        <f t="shared" si="16"/>
        <v>7.1109591742295947E-2</v>
      </c>
      <c r="L81" s="161">
        <f t="shared" si="16"/>
        <v>5.7573693937704153E-2</v>
      </c>
      <c r="M81" s="105"/>
      <c r="N81" s="187">
        <f t="shared" si="14"/>
        <v>69.959999999999994</v>
      </c>
    </row>
    <row r="82" spans="2:14" ht="30" x14ac:dyDescent="0.25">
      <c r="B82" s="58" t="s">
        <v>6</v>
      </c>
      <c r="C82" s="161">
        <f t="shared" ref="C82:L82" si="17">C60/SUM($C60:$L60)</f>
        <v>3.3833428980094428E-2</v>
      </c>
      <c r="D82" s="161">
        <f t="shared" si="17"/>
        <v>0.36706450332666274</v>
      </c>
      <c r="E82" s="161">
        <f t="shared" si="17"/>
        <v>9.0219280842580823E-2</v>
      </c>
      <c r="F82" s="161">
        <f t="shared" si="17"/>
        <v>0</v>
      </c>
      <c r="G82" s="161">
        <f t="shared" si="17"/>
        <v>0</v>
      </c>
      <c r="H82" s="161">
        <f t="shared" si="17"/>
        <v>0.50888278685066202</v>
      </c>
      <c r="I82" s="161">
        <f t="shared" si="17"/>
        <v>0</v>
      </c>
      <c r="J82" s="161">
        <f t="shared" si="17"/>
        <v>0</v>
      </c>
      <c r="K82" s="161">
        <v>0</v>
      </c>
      <c r="L82" s="161">
        <f t="shared" si="17"/>
        <v>0</v>
      </c>
      <c r="M82" s="105"/>
      <c r="N82" s="187">
        <f t="shared" si="14"/>
        <v>57.38</v>
      </c>
    </row>
    <row r="83" spans="2:14" x14ac:dyDescent="0.25">
      <c r="B83" s="58" t="s">
        <v>7</v>
      </c>
      <c r="C83" s="161">
        <f t="shared" ref="C83:L83" si="18">C61/SUM($C61:$L61)</f>
        <v>5.4183886091499621E-2</v>
      </c>
      <c r="D83" s="161">
        <f t="shared" si="18"/>
        <v>0.22184267966234139</v>
      </c>
      <c r="E83" s="161">
        <f t="shared" si="18"/>
        <v>0.26263322016251411</v>
      </c>
      <c r="F83" s="161">
        <f t="shared" si="18"/>
        <v>0.17275498752917356</v>
      </c>
      <c r="G83" s="161">
        <f t="shared" si="18"/>
        <v>0.12050380472100601</v>
      </c>
      <c r="H83" s="161">
        <f t="shared" si="18"/>
        <v>0.11024352035592634</v>
      </c>
      <c r="I83" s="161">
        <f t="shared" si="18"/>
        <v>8.2427435336719049E-4</v>
      </c>
      <c r="J83" s="161">
        <f t="shared" si="18"/>
        <v>1.0561198784370346E-2</v>
      </c>
      <c r="K83" s="161">
        <f t="shared" si="18"/>
        <v>5.4725417984546236E-3</v>
      </c>
      <c r="L83" s="161">
        <f t="shared" si="18"/>
        <v>4.0979886541346988E-2</v>
      </c>
      <c r="M83" s="105"/>
      <c r="N83" s="187">
        <f t="shared" si="14"/>
        <v>57.83</v>
      </c>
    </row>
    <row r="84" spans="2:14" x14ac:dyDescent="0.25">
      <c r="B84" s="58" t="s">
        <v>28</v>
      </c>
      <c r="C84" s="161">
        <f t="shared" ref="C84:L84" si="19">C62/SUM($C62:$L62)</f>
        <v>9.5458302125185496E-2</v>
      </c>
      <c r="D84" s="161">
        <f t="shared" si="19"/>
        <v>0.26533103230745614</v>
      </c>
      <c r="E84" s="161">
        <f t="shared" si="19"/>
        <v>0.32285250120472275</v>
      </c>
      <c r="F84" s="161">
        <f t="shared" si="19"/>
        <v>0.13597806943643448</v>
      </c>
      <c r="G84" s="161">
        <f t="shared" si="19"/>
        <v>0.10370489682746627</v>
      </c>
      <c r="H84" s="161">
        <f t="shared" si="19"/>
        <v>2.9038428508076797E-2</v>
      </c>
      <c r="I84" s="161">
        <f t="shared" si="19"/>
        <v>1.4373334883188708E-2</v>
      </c>
      <c r="J84" s="161">
        <f t="shared" si="19"/>
        <v>1.2419678823159032E-2</v>
      </c>
      <c r="K84" s="161">
        <f t="shared" si="19"/>
        <v>9.7866395821396314E-3</v>
      </c>
      <c r="L84" s="161">
        <f t="shared" si="19"/>
        <v>1.1057116302170716E-2</v>
      </c>
      <c r="M84" s="105"/>
      <c r="N84" s="187">
        <f t="shared" si="14"/>
        <v>49.25</v>
      </c>
    </row>
    <row r="85" spans="2:14" ht="30" x14ac:dyDescent="0.25">
      <c r="B85" s="58" t="s">
        <v>29</v>
      </c>
      <c r="C85" s="172">
        <f t="shared" ref="C85:L85" si="20">C63/SUM($C63:$L63)</f>
        <v>0</v>
      </c>
      <c r="D85" s="172">
        <f t="shared" si="20"/>
        <v>0</v>
      </c>
      <c r="E85" s="172">
        <f t="shared" si="20"/>
        <v>1</v>
      </c>
      <c r="F85" s="172">
        <f t="shared" si="20"/>
        <v>0</v>
      </c>
      <c r="G85" s="172">
        <f t="shared" si="20"/>
        <v>0</v>
      </c>
      <c r="H85" s="172">
        <f t="shared" si="20"/>
        <v>0</v>
      </c>
      <c r="I85" s="172">
        <f t="shared" si="20"/>
        <v>0</v>
      </c>
      <c r="J85" s="172">
        <f t="shared" si="20"/>
        <v>0</v>
      </c>
      <c r="K85" s="172">
        <f t="shared" si="20"/>
        <v>0</v>
      </c>
      <c r="L85" s="172">
        <f t="shared" si="20"/>
        <v>0</v>
      </c>
      <c r="M85" s="105"/>
      <c r="N85" s="187">
        <f t="shared" si="14"/>
        <v>57.05</v>
      </c>
    </row>
    <row r="86" spans="2:14" x14ac:dyDescent="0.25">
      <c r="B86" s="58" t="s">
        <v>9</v>
      </c>
      <c r="C86" s="172">
        <f t="shared" ref="C86:L86" si="21">C64/SUM($C64:$L64)</f>
        <v>0</v>
      </c>
      <c r="D86" s="172">
        <f t="shared" si="21"/>
        <v>0.65885595037861033</v>
      </c>
      <c r="E86" s="172">
        <f t="shared" si="21"/>
        <v>0</v>
      </c>
      <c r="F86" s="172">
        <f t="shared" si="21"/>
        <v>0</v>
      </c>
      <c r="G86" s="172">
        <f t="shared" si="21"/>
        <v>0</v>
      </c>
      <c r="H86" s="172">
        <f t="shared" si="21"/>
        <v>0</v>
      </c>
      <c r="I86" s="172">
        <f t="shared" si="21"/>
        <v>0</v>
      </c>
      <c r="J86" s="172">
        <f t="shared" si="21"/>
        <v>0</v>
      </c>
      <c r="K86" s="172">
        <f t="shared" si="21"/>
        <v>0</v>
      </c>
      <c r="L86" s="172">
        <f t="shared" si="21"/>
        <v>0.34114404962138978</v>
      </c>
      <c r="M86" s="105"/>
      <c r="N86" s="187">
        <f t="shared" si="14"/>
        <v>76.8</v>
      </c>
    </row>
    <row r="87" spans="2:14" x14ac:dyDescent="0.25">
      <c r="C87" s="106"/>
      <c r="D87" s="106"/>
      <c r="E87" s="106"/>
      <c r="F87" s="106"/>
      <c r="G87" s="106"/>
      <c r="H87" s="106"/>
      <c r="I87" s="106"/>
      <c r="J87" s="106"/>
      <c r="K87" s="106"/>
      <c r="L87" s="106"/>
      <c r="M87" s="105"/>
      <c r="N87" s="187"/>
    </row>
    <row r="88" spans="2:14" x14ac:dyDescent="0.25">
      <c r="B88" s="51" t="s">
        <v>10</v>
      </c>
      <c r="C88" s="162">
        <f t="shared" ref="C88:L88" si="22">C66/SUM($C66:$L66)</f>
        <v>8.3430812165294368E-2</v>
      </c>
      <c r="D88" s="162">
        <f t="shared" si="22"/>
        <v>0.24727165876613483</v>
      </c>
      <c r="E88" s="162">
        <f t="shared" si="22"/>
        <v>0.3078396259246805</v>
      </c>
      <c r="F88" s="162">
        <f t="shared" si="22"/>
        <v>0.1426512628784298</v>
      </c>
      <c r="G88" s="162">
        <f t="shared" si="22"/>
        <v>0.11399561410958113</v>
      </c>
      <c r="H88" s="162">
        <f t="shared" si="22"/>
        <v>4.6495354881548739E-2</v>
      </c>
      <c r="I88" s="162">
        <f t="shared" si="22"/>
        <v>1.4717863265128833E-2</v>
      </c>
      <c r="J88" s="162">
        <f t="shared" si="22"/>
        <v>1.180717693182687E-2</v>
      </c>
      <c r="K88" s="162">
        <f t="shared" si="22"/>
        <v>1.2611266153225727E-2</v>
      </c>
      <c r="L88" s="162">
        <f t="shared" si="22"/>
        <v>1.9179364924149223E-2</v>
      </c>
      <c r="M88" s="105"/>
      <c r="N88" s="189">
        <f>+N66</f>
        <v>51.83</v>
      </c>
    </row>
    <row r="95" spans="2:14" x14ac:dyDescent="0.25">
      <c r="N95" s="122" t="s">
        <v>246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F49" sqref="F49"/>
    </sheetView>
  </sheetViews>
  <sheetFormatPr defaultRowHeight="15" x14ac:dyDescent="0.25"/>
  <cols>
    <col min="1" max="1" width="4.7109375" style="44" customWidth="1"/>
    <col min="2" max="2" width="30.28515625" style="44" customWidth="1"/>
    <col min="3" max="8" width="27.42578125" style="44" customWidth="1"/>
    <col min="9" max="9" width="25.7109375" style="44" customWidth="1"/>
    <col min="10" max="16384" width="9.140625" style="44"/>
  </cols>
  <sheetData>
    <row r="4" spans="2:10" x14ac:dyDescent="0.25">
      <c r="B4" s="43"/>
      <c r="C4" s="43"/>
      <c r="D4" s="43"/>
      <c r="E4" s="43"/>
      <c r="F4" s="43"/>
      <c r="G4" s="45" t="s">
        <v>30</v>
      </c>
      <c r="H4" s="168">
        <f>'Table 1-3 - Lending'!L4</f>
        <v>42825</v>
      </c>
      <c r="I4" s="43"/>
      <c r="J4" s="43"/>
    </row>
    <row r="5" spans="2:10" ht="15.75" x14ac:dyDescent="0.25">
      <c r="B5" s="42" t="s">
        <v>261</v>
      </c>
      <c r="C5" s="43"/>
      <c r="D5" s="43"/>
      <c r="E5" s="43"/>
      <c r="F5" s="43"/>
      <c r="G5" s="43"/>
      <c r="H5" s="43"/>
      <c r="I5" s="43"/>
      <c r="J5" s="43"/>
    </row>
    <row r="6" spans="2:10" ht="3.75" customHeight="1" x14ac:dyDescent="0.25">
      <c r="B6" s="42"/>
      <c r="C6" s="43"/>
      <c r="D6" s="43"/>
      <c r="E6" s="43"/>
      <c r="F6" s="43"/>
      <c r="G6" s="43"/>
      <c r="H6" s="43"/>
      <c r="I6" s="43"/>
    </row>
    <row r="7" spans="2:10" x14ac:dyDescent="0.25">
      <c r="B7" s="68" t="s">
        <v>116</v>
      </c>
      <c r="C7" s="68"/>
      <c r="D7" s="69"/>
      <c r="E7" s="69"/>
      <c r="F7" s="69"/>
      <c r="G7" s="69"/>
      <c r="H7" s="69"/>
      <c r="I7" s="69"/>
    </row>
    <row r="8" spans="2:10" x14ac:dyDescent="0.25">
      <c r="B8" s="48"/>
      <c r="C8" s="48"/>
      <c r="D8" s="48"/>
      <c r="E8" s="48"/>
      <c r="F8" s="48"/>
      <c r="G8" s="48"/>
      <c r="H8" s="48"/>
      <c r="I8" s="48"/>
    </row>
    <row r="9" spans="2:10" ht="30" x14ac:dyDescent="0.25">
      <c r="B9" s="48"/>
      <c r="C9" s="66" t="s">
        <v>31</v>
      </c>
      <c r="D9" s="66" t="s">
        <v>32</v>
      </c>
      <c r="E9" s="66" t="s">
        <v>33</v>
      </c>
      <c r="F9" s="66" t="s">
        <v>34</v>
      </c>
      <c r="G9" s="66" t="s">
        <v>35</v>
      </c>
      <c r="H9" s="66" t="s">
        <v>251</v>
      </c>
      <c r="I9" s="66" t="s">
        <v>10</v>
      </c>
    </row>
    <row r="11" spans="2:10" x14ac:dyDescent="0.25">
      <c r="B11" s="58" t="s">
        <v>1</v>
      </c>
      <c r="C11" s="62">
        <v>1.905565801E-2</v>
      </c>
      <c r="D11" s="62">
        <v>0.10734010095</v>
      </c>
      <c r="E11" s="62">
        <v>9.0584943479999999E-2</v>
      </c>
      <c r="F11" s="62">
        <v>0.11687457982</v>
      </c>
      <c r="G11" s="62">
        <v>0.1507365343</v>
      </c>
      <c r="H11" s="62">
        <v>7.5067669900000002E-3</v>
      </c>
      <c r="I11" s="62">
        <f>SUM(C11:H11)</f>
        <v>0.49209858355000002</v>
      </c>
    </row>
    <row r="12" spans="2:10" x14ac:dyDescent="0.25">
      <c r="B12" s="58" t="s">
        <v>2</v>
      </c>
      <c r="C12" s="62">
        <v>0</v>
      </c>
      <c r="D12" s="62">
        <v>0</v>
      </c>
      <c r="E12" s="62">
        <v>0</v>
      </c>
      <c r="F12" s="62">
        <v>0</v>
      </c>
      <c r="G12" s="62">
        <v>0</v>
      </c>
      <c r="H12" s="62">
        <v>0</v>
      </c>
      <c r="I12" s="62">
        <f t="shared" ref="I12:I20" si="0">SUM(C12:H12)</f>
        <v>0</v>
      </c>
    </row>
    <row r="13" spans="2:10" x14ac:dyDescent="0.25">
      <c r="B13" s="58" t="s">
        <v>3</v>
      </c>
      <c r="C13" s="62">
        <v>0</v>
      </c>
      <c r="D13" s="62">
        <v>0</v>
      </c>
      <c r="E13" s="62">
        <v>2.8086E-2</v>
      </c>
      <c r="F13" s="62">
        <v>9.3004560999999995E-4</v>
      </c>
      <c r="G13" s="62">
        <v>0</v>
      </c>
      <c r="H13" s="62">
        <v>0</v>
      </c>
      <c r="I13" s="62">
        <f t="shared" si="0"/>
        <v>2.9016045609999999E-2</v>
      </c>
    </row>
    <row r="14" spans="2:10" x14ac:dyDescent="0.25">
      <c r="B14" s="58" t="s">
        <v>4</v>
      </c>
      <c r="C14" s="62">
        <v>7.1184573619999997E-2</v>
      </c>
      <c r="D14" s="62">
        <v>1.2541670669999999E-2</v>
      </c>
      <c r="E14" s="62">
        <v>6.3590141289999999E-2</v>
      </c>
      <c r="F14" s="62">
        <v>1.392611857E-2</v>
      </c>
      <c r="G14" s="62">
        <v>2.6037707100000002E-2</v>
      </c>
      <c r="H14" s="62">
        <v>5.1203892000000004E-3</v>
      </c>
      <c r="I14" s="62">
        <f t="shared" si="0"/>
        <v>0.19240060044999999</v>
      </c>
    </row>
    <row r="15" spans="2:10" x14ac:dyDescent="0.25">
      <c r="B15" s="58" t="s">
        <v>5</v>
      </c>
      <c r="C15" s="62">
        <v>0.10987889363</v>
      </c>
      <c r="D15" s="62">
        <v>7.7256110980000001E-2</v>
      </c>
      <c r="E15" s="62">
        <v>0.13854081058000001</v>
      </c>
      <c r="F15" s="62">
        <v>0.11895700719000001</v>
      </c>
      <c r="G15" s="62">
        <v>0.17062953993999999</v>
      </c>
      <c r="H15" s="62">
        <v>1.6465010899999999E-3</v>
      </c>
      <c r="I15" s="62">
        <f t="shared" si="0"/>
        <v>0.61690886340999995</v>
      </c>
    </row>
    <row r="16" spans="2:10" ht="30" x14ac:dyDescent="0.25">
      <c r="B16" s="58" t="s">
        <v>6</v>
      </c>
      <c r="C16" s="62">
        <v>1.2743778699999999E-3</v>
      </c>
      <c r="D16" s="62">
        <v>5.8208743599999996E-3</v>
      </c>
      <c r="E16" s="62">
        <v>6.2690160499999995E-2</v>
      </c>
      <c r="F16" s="62">
        <v>3.2741433999999999E-3</v>
      </c>
      <c r="G16" s="62">
        <v>7.1317984499999999E-3</v>
      </c>
      <c r="H16" s="62">
        <v>0</v>
      </c>
      <c r="I16" s="62">
        <f t="shared" si="0"/>
        <v>8.0191354579999999E-2</v>
      </c>
    </row>
    <row r="17" spans="2:9" x14ac:dyDescent="0.25">
      <c r="B17" s="58" t="s">
        <v>7</v>
      </c>
      <c r="C17" s="62">
        <v>0.20583218414000001</v>
      </c>
      <c r="D17" s="62">
        <v>0.15397242388999999</v>
      </c>
      <c r="E17" s="62">
        <v>0.16028258873000001</v>
      </c>
      <c r="F17" s="62">
        <v>0.39483258093000001</v>
      </c>
      <c r="G17" s="62">
        <v>0.27697923746999997</v>
      </c>
      <c r="H17" s="62">
        <v>0</v>
      </c>
      <c r="I17" s="62">
        <f t="shared" si="0"/>
        <v>1.19189901516</v>
      </c>
    </row>
    <row r="18" spans="2:9" x14ac:dyDescent="0.25">
      <c r="B18" s="58" t="s">
        <v>28</v>
      </c>
      <c r="C18" s="62">
        <v>8.664866115E-2</v>
      </c>
      <c r="D18" s="62">
        <v>0.65207731351999998</v>
      </c>
      <c r="E18" s="62">
        <v>3.0715567025900001</v>
      </c>
      <c r="F18" s="62">
        <v>2.4410694303999998</v>
      </c>
      <c r="G18" s="62">
        <v>3.0830777508399998</v>
      </c>
      <c r="H18" s="62">
        <v>0</v>
      </c>
      <c r="I18" s="62">
        <f t="shared" si="0"/>
        <v>9.3344298585000001</v>
      </c>
    </row>
    <row r="19" spans="2:9" ht="30" x14ac:dyDescent="0.25">
      <c r="B19" s="58" t="s">
        <v>29</v>
      </c>
      <c r="C19" s="62">
        <v>0</v>
      </c>
      <c r="D19" s="62">
        <v>0</v>
      </c>
      <c r="E19" s="62">
        <v>0</v>
      </c>
      <c r="F19" s="62">
        <v>0</v>
      </c>
      <c r="G19" s="62">
        <v>2.08245012E-3</v>
      </c>
      <c r="H19" s="62">
        <v>0</v>
      </c>
      <c r="I19" s="62">
        <f t="shared" si="0"/>
        <v>2.08245012E-3</v>
      </c>
    </row>
    <row r="20" spans="2:9" x14ac:dyDescent="0.25">
      <c r="B20" s="58" t="s">
        <v>9</v>
      </c>
      <c r="C20" s="62">
        <v>0</v>
      </c>
      <c r="D20" s="62">
        <v>0</v>
      </c>
      <c r="E20" s="62">
        <v>1.2112732E-4</v>
      </c>
      <c r="F20" s="62">
        <v>9.0499999999999999E-4</v>
      </c>
      <c r="G20" s="62">
        <v>5.3131071999999995E-4</v>
      </c>
      <c r="H20" s="62">
        <v>0</v>
      </c>
      <c r="I20" s="62">
        <f t="shared" si="0"/>
        <v>1.5574380399999998E-3</v>
      </c>
    </row>
    <row r="21" spans="2:9" x14ac:dyDescent="0.25">
      <c r="C21" s="62"/>
      <c r="D21" s="62"/>
      <c r="E21" s="62"/>
      <c r="F21" s="62"/>
      <c r="G21" s="62"/>
      <c r="H21" s="62"/>
      <c r="I21" s="62"/>
    </row>
    <row r="22" spans="2:9" x14ac:dyDescent="0.25">
      <c r="B22" s="51" t="s">
        <v>10</v>
      </c>
      <c r="C22" s="54">
        <f>SUM(C11:C20)</f>
        <v>0.49387434842</v>
      </c>
      <c r="D22" s="54">
        <f t="shared" ref="D22:I22" si="1">SUM(D11:D20)</f>
        <v>1.00900849437</v>
      </c>
      <c r="E22" s="54">
        <f t="shared" si="1"/>
        <v>3.6154524744900001</v>
      </c>
      <c r="F22" s="54">
        <f t="shared" si="1"/>
        <v>3.0907689059199996</v>
      </c>
      <c r="G22" s="54">
        <f t="shared" si="1"/>
        <v>3.7172063289399997</v>
      </c>
      <c r="H22" s="54">
        <f t="shared" si="1"/>
        <v>1.4273657280000001E-2</v>
      </c>
      <c r="I22" s="54">
        <f t="shared" si="1"/>
        <v>11.940584209420001</v>
      </c>
    </row>
    <row r="23" spans="2:9" x14ac:dyDescent="0.25">
      <c r="B23" s="47" t="s">
        <v>252</v>
      </c>
    </row>
    <row r="31" spans="2:9" x14ac:dyDescent="0.25">
      <c r="I31" s="122" t="s">
        <v>246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topLeftCell="A10" zoomScale="70" zoomScaleNormal="70" workbookViewId="0">
      <selection activeCell="C61" sqref="C61"/>
    </sheetView>
  </sheetViews>
  <sheetFormatPr defaultRowHeight="15" x14ac:dyDescent="0.25"/>
  <cols>
    <col min="1" max="1" width="4.7109375" style="44" customWidth="1"/>
    <col min="2" max="2" width="26.28515625" style="44" customWidth="1"/>
    <col min="3" max="12" width="17.7109375" style="44" customWidth="1"/>
    <col min="13" max="13" width="18" style="44" customWidth="1"/>
    <col min="14" max="16384" width="9.140625" style="44"/>
  </cols>
  <sheetData>
    <row r="4" spans="2:13" x14ac:dyDescent="0.25">
      <c r="B4" s="43"/>
      <c r="C4" s="43"/>
      <c r="D4" s="43"/>
      <c r="E4" s="43"/>
      <c r="F4" s="43"/>
      <c r="G4" s="43"/>
      <c r="H4" s="43"/>
      <c r="I4" s="43"/>
      <c r="J4" s="43"/>
      <c r="K4" s="45" t="s">
        <v>30</v>
      </c>
      <c r="L4" s="168">
        <f>'Table 1-3 - Lending'!L4</f>
        <v>42825</v>
      </c>
      <c r="M4" s="43"/>
    </row>
    <row r="5" spans="2:13" ht="15.75" x14ac:dyDescent="0.25">
      <c r="B5" s="42" t="s">
        <v>356</v>
      </c>
      <c r="C5" s="43"/>
      <c r="D5" s="43"/>
      <c r="E5" s="43"/>
      <c r="F5" s="43"/>
      <c r="G5" s="43"/>
      <c r="H5" s="43"/>
      <c r="I5" s="43"/>
      <c r="J5" s="43"/>
      <c r="K5" s="43"/>
      <c r="L5" s="43"/>
      <c r="M5" s="43"/>
    </row>
    <row r="6" spans="2:13" x14ac:dyDescent="0.25">
      <c r="B6" s="68" t="s">
        <v>117</v>
      </c>
      <c r="C6" s="69"/>
      <c r="D6" s="69"/>
      <c r="E6" s="69"/>
      <c r="F6" s="69"/>
      <c r="G6" s="69"/>
      <c r="H6" s="69"/>
      <c r="I6" s="69"/>
      <c r="J6" s="69"/>
      <c r="K6" s="69"/>
      <c r="L6" s="69"/>
      <c r="M6" s="69"/>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36</v>
      </c>
      <c r="C9" s="62">
        <v>0</v>
      </c>
      <c r="D9" s="62">
        <v>0</v>
      </c>
      <c r="E9" s="62">
        <v>0</v>
      </c>
      <c r="F9" s="62">
        <v>0</v>
      </c>
      <c r="G9" s="62">
        <v>0</v>
      </c>
      <c r="H9" s="62">
        <v>0</v>
      </c>
      <c r="I9" s="62">
        <v>0</v>
      </c>
      <c r="J9" s="62">
        <v>0</v>
      </c>
      <c r="K9" s="62">
        <v>0</v>
      </c>
      <c r="L9" s="62">
        <v>0</v>
      </c>
      <c r="M9" s="62">
        <f>SUM(C9:L9)</f>
        <v>0</v>
      </c>
    </row>
    <row r="10" spans="2:13" x14ac:dyDescent="0.25">
      <c r="B10" s="44" t="s">
        <v>238</v>
      </c>
      <c r="C10" s="62">
        <v>7.4110000000000001E-3</v>
      </c>
      <c r="D10" s="62">
        <v>0</v>
      </c>
      <c r="E10" s="62">
        <v>0</v>
      </c>
      <c r="F10" s="62">
        <v>0</v>
      </c>
      <c r="G10" s="62">
        <v>0</v>
      </c>
      <c r="H10" s="62">
        <v>0</v>
      </c>
      <c r="I10" s="62">
        <v>2.0560000000000001E-3</v>
      </c>
      <c r="J10" s="62">
        <v>6.4732758099999999E-3</v>
      </c>
      <c r="K10" s="62">
        <v>0</v>
      </c>
      <c r="L10" s="62">
        <v>0</v>
      </c>
      <c r="M10" s="62">
        <f t="shared" ref="M10:M19" si="0">SUM(C10:L10)</f>
        <v>1.5940275810000001E-2</v>
      </c>
    </row>
    <row r="11" spans="2:13" ht="30" customHeight="1" x14ac:dyDescent="0.25">
      <c r="B11" s="165" t="s">
        <v>242</v>
      </c>
      <c r="C11" s="62">
        <v>0</v>
      </c>
      <c r="D11" s="62">
        <v>0</v>
      </c>
      <c r="E11" s="62">
        <v>0</v>
      </c>
      <c r="F11" s="62">
        <v>0</v>
      </c>
      <c r="G11" s="62">
        <v>0</v>
      </c>
      <c r="H11" s="62">
        <v>0</v>
      </c>
      <c r="I11" s="62">
        <v>0</v>
      </c>
      <c r="J11" s="62">
        <v>0</v>
      </c>
      <c r="K11" s="62">
        <v>0</v>
      </c>
      <c r="L11" s="62">
        <v>0</v>
      </c>
      <c r="M11" s="62">
        <f t="shared" si="0"/>
        <v>0</v>
      </c>
    </row>
    <row r="12" spans="2:13" x14ac:dyDescent="0.25">
      <c r="B12" s="166" t="s">
        <v>253</v>
      </c>
      <c r="C12" s="62">
        <v>0</v>
      </c>
      <c r="D12" s="62">
        <v>0</v>
      </c>
      <c r="E12" s="62">
        <v>0</v>
      </c>
      <c r="F12" s="62">
        <v>0</v>
      </c>
      <c r="G12" s="62">
        <v>0</v>
      </c>
      <c r="H12" s="62">
        <v>0</v>
      </c>
      <c r="I12" s="62">
        <v>0</v>
      </c>
      <c r="J12" s="62">
        <v>0</v>
      </c>
      <c r="K12" s="62">
        <v>0</v>
      </c>
      <c r="L12" s="62">
        <v>0</v>
      </c>
      <c r="M12" s="62">
        <f t="shared" si="0"/>
        <v>0</v>
      </c>
    </row>
    <row r="13" spans="2:13" x14ac:dyDescent="0.25">
      <c r="B13" s="166" t="s">
        <v>254</v>
      </c>
      <c r="C13" s="62">
        <v>0</v>
      </c>
      <c r="D13" s="62">
        <v>0</v>
      </c>
      <c r="E13" s="62">
        <v>0</v>
      </c>
      <c r="F13" s="62">
        <v>0</v>
      </c>
      <c r="G13" s="62">
        <v>0</v>
      </c>
      <c r="H13" s="62">
        <v>0</v>
      </c>
      <c r="I13" s="62">
        <v>0</v>
      </c>
      <c r="J13" s="62">
        <v>0</v>
      </c>
      <c r="K13" s="62">
        <v>0</v>
      </c>
      <c r="L13" s="62">
        <v>0</v>
      </c>
      <c r="M13" s="62">
        <f t="shared" si="0"/>
        <v>0</v>
      </c>
    </row>
    <row r="14" spans="2:13" x14ac:dyDescent="0.25">
      <c r="B14" s="167" t="s">
        <v>239</v>
      </c>
      <c r="C14" s="62">
        <v>0</v>
      </c>
      <c r="D14" s="62">
        <v>0</v>
      </c>
      <c r="E14" s="62">
        <v>0</v>
      </c>
      <c r="F14" s="62">
        <v>0</v>
      </c>
      <c r="G14" s="62">
        <v>0</v>
      </c>
      <c r="H14" s="62">
        <v>0</v>
      </c>
      <c r="I14" s="62">
        <v>0</v>
      </c>
      <c r="J14" s="62">
        <v>0</v>
      </c>
      <c r="K14" s="62">
        <v>0</v>
      </c>
      <c r="L14" s="62">
        <v>0</v>
      </c>
      <c r="M14" s="62">
        <f t="shared" si="0"/>
        <v>0</v>
      </c>
    </row>
    <row r="15" spans="2:13" x14ac:dyDescent="0.25">
      <c r="B15" s="167" t="s">
        <v>240</v>
      </c>
      <c r="C15" s="62">
        <v>0</v>
      </c>
      <c r="D15" s="62">
        <v>0</v>
      </c>
      <c r="E15" s="62">
        <v>0</v>
      </c>
      <c r="F15" s="62">
        <v>0</v>
      </c>
      <c r="G15" s="62">
        <v>0</v>
      </c>
      <c r="H15" s="62">
        <v>0</v>
      </c>
      <c r="I15" s="62">
        <v>0</v>
      </c>
      <c r="J15" s="62">
        <v>0</v>
      </c>
      <c r="K15" s="62">
        <v>0</v>
      </c>
      <c r="L15" s="62">
        <v>0</v>
      </c>
      <c r="M15" s="62">
        <f t="shared" si="0"/>
        <v>0</v>
      </c>
    </row>
    <row r="16" spans="2:13" x14ac:dyDescent="0.25">
      <c r="B16" s="44" t="s">
        <v>38</v>
      </c>
      <c r="C16" s="62">
        <v>5.4384349999999998E-2</v>
      </c>
      <c r="D16" s="62">
        <v>0</v>
      </c>
      <c r="E16" s="62">
        <v>2.8086E-2</v>
      </c>
      <c r="F16" s="62">
        <v>9.0340350030000002E-2</v>
      </c>
      <c r="G16" s="62">
        <v>0.32332956605000002</v>
      </c>
      <c r="H16" s="62">
        <v>4.4119263829999998E-2</v>
      </c>
      <c r="I16" s="62">
        <v>0.50319551575999999</v>
      </c>
      <c r="J16" s="62">
        <v>6.2983633147600004</v>
      </c>
      <c r="K16" s="62">
        <v>0</v>
      </c>
      <c r="L16" s="62">
        <v>9.0499999999999999E-4</v>
      </c>
      <c r="M16" s="62">
        <f t="shared" si="0"/>
        <v>7.3427233604300008</v>
      </c>
    </row>
    <row r="17" spans="2:13" x14ac:dyDescent="0.25">
      <c r="B17" s="195" t="s">
        <v>292</v>
      </c>
      <c r="C17" s="62">
        <v>3.0113754489999998E-2</v>
      </c>
      <c r="D17" s="62">
        <v>0</v>
      </c>
      <c r="E17" s="62">
        <v>2.8086E-2</v>
      </c>
      <c r="F17" s="62">
        <v>8.3250350030000003E-2</v>
      </c>
      <c r="G17" s="62">
        <v>0.30655656604999998</v>
      </c>
      <c r="H17" s="62">
        <v>4.4119263829999998E-2</v>
      </c>
      <c r="I17" s="62">
        <v>0.48207251575999999</v>
      </c>
      <c r="J17" s="62">
        <v>6.2246870654200004</v>
      </c>
      <c r="K17" s="62">
        <v>0</v>
      </c>
      <c r="L17" s="62">
        <v>9.0499999999999999E-4</v>
      </c>
      <c r="M17" s="62">
        <f t="shared" si="0"/>
        <v>7.199790515580001</v>
      </c>
    </row>
    <row r="18" spans="2:13" x14ac:dyDescent="0.25">
      <c r="B18" s="195" t="s">
        <v>293</v>
      </c>
      <c r="C18" s="62">
        <v>2.427059551E-2</v>
      </c>
      <c r="D18" s="62">
        <v>0</v>
      </c>
      <c r="E18" s="62">
        <v>0</v>
      </c>
      <c r="F18" s="62">
        <v>7.0899999999999999E-3</v>
      </c>
      <c r="G18" s="62">
        <v>1.6773E-2</v>
      </c>
      <c r="H18" s="62">
        <v>0</v>
      </c>
      <c r="I18" s="62">
        <v>2.1122999999999999E-2</v>
      </c>
      <c r="J18" s="62">
        <v>7.367624934E-2</v>
      </c>
      <c r="K18" s="62">
        <v>0</v>
      </c>
      <c r="L18" s="62">
        <v>0</v>
      </c>
      <c r="M18" s="62">
        <f t="shared" si="0"/>
        <v>0.14293284485000002</v>
      </c>
    </row>
    <row r="19" spans="2:13" x14ac:dyDescent="0.25">
      <c r="B19" s="44" t="s">
        <v>9</v>
      </c>
      <c r="C19" s="62">
        <v>0</v>
      </c>
      <c r="D19" s="62">
        <v>0</v>
      </c>
      <c r="E19" s="62">
        <v>0</v>
      </c>
      <c r="F19" s="62">
        <v>0</v>
      </c>
      <c r="G19" s="62">
        <v>0</v>
      </c>
      <c r="H19" s="62">
        <v>0</v>
      </c>
      <c r="I19" s="62">
        <v>0</v>
      </c>
      <c r="J19" s="62">
        <v>0</v>
      </c>
      <c r="K19" s="62">
        <v>0</v>
      </c>
      <c r="L19" s="62">
        <v>0</v>
      </c>
      <c r="M19" s="62">
        <f t="shared" si="0"/>
        <v>0</v>
      </c>
    </row>
    <row r="20" spans="2:13" x14ac:dyDescent="0.25">
      <c r="B20" s="70" t="s">
        <v>10</v>
      </c>
      <c r="C20" s="54">
        <f t="shared" ref="C20:L20" si="1">SUM(C9:C11)+C16+C19</f>
        <v>6.1795349999999999E-2</v>
      </c>
      <c r="D20" s="54">
        <f t="shared" si="1"/>
        <v>0</v>
      </c>
      <c r="E20" s="54">
        <f t="shared" si="1"/>
        <v>2.8086E-2</v>
      </c>
      <c r="F20" s="54">
        <f t="shared" si="1"/>
        <v>9.0340350030000002E-2</v>
      </c>
      <c r="G20" s="54">
        <f t="shared" si="1"/>
        <v>0.32332956605000002</v>
      </c>
      <c r="H20" s="54">
        <f t="shared" si="1"/>
        <v>4.4119263829999998E-2</v>
      </c>
      <c r="I20" s="54">
        <f t="shared" si="1"/>
        <v>0.50525151575999994</v>
      </c>
      <c r="J20" s="54">
        <f t="shared" si="1"/>
        <v>6.3048365905700008</v>
      </c>
      <c r="K20" s="54">
        <f t="shared" si="1"/>
        <v>0</v>
      </c>
      <c r="L20" s="54">
        <f t="shared" si="1"/>
        <v>9.0499999999999999E-4</v>
      </c>
      <c r="M20" s="54">
        <f>SUM(M9:M11)+M16+M19</f>
        <v>7.3586636362400011</v>
      </c>
    </row>
    <row r="21" spans="2:13" x14ac:dyDescent="0.25">
      <c r="B21" s="47" t="s">
        <v>41</v>
      </c>
    </row>
    <row r="25" spans="2:13" ht="15.75" x14ac:dyDescent="0.25">
      <c r="B25" s="42" t="s">
        <v>357</v>
      </c>
      <c r="C25" s="43"/>
      <c r="D25" s="43"/>
      <c r="E25" s="43"/>
      <c r="F25" s="43"/>
      <c r="G25" s="43"/>
      <c r="H25" s="43"/>
      <c r="I25" s="43"/>
      <c r="J25" s="43"/>
      <c r="K25" s="43"/>
      <c r="L25" s="43"/>
      <c r="M25" s="43"/>
    </row>
    <row r="26" spans="2:13" x14ac:dyDescent="0.25">
      <c r="B26" s="68" t="s">
        <v>118</v>
      </c>
      <c r="C26" s="69"/>
      <c r="D26" s="69"/>
      <c r="E26" s="69"/>
      <c r="F26" s="69"/>
      <c r="G26" s="69"/>
      <c r="H26" s="69"/>
      <c r="I26" s="69"/>
      <c r="J26" s="69"/>
      <c r="K26" s="69"/>
      <c r="L26" s="69"/>
      <c r="M26" s="69"/>
    </row>
    <row r="27" spans="2:13" x14ac:dyDescent="0.25">
      <c r="B27" s="48"/>
      <c r="C27" s="48"/>
      <c r="D27" s="48"/>
      <c r="E27" s="48"/>
      <c r="F27" s="48"/>
      <c r="G27" s="48"/>
      <c r="H27" s="48"/>
      <c r="I27" s="48"/>
      <c r="J27" s="48"/>
      <c r="K27" s="48"/>
      <c r="L27" s="48"/>
      <c r="M27" s="48"/>
    </row>
    <row r="28" spans="2:13" ht="45" x14ac:dyDescent="0.25">
      <c r="B28" s="48"/>
      <c r="C28" s="49" t="s">
        <v>1</v>
      </c>
      <c r="D28" s="49" t="s">
        <v>2</v>
      </c>
      <c r="E28" s="49" t="s">
        <v>3</v>
      </c>
      <c r="F28" s="49" t="s">
        <v>4</v>
      </c>
      <c r="G28" s="49" t="s">
        <v>5</v>
      </c>
      <c r="H28" s="49" t="s">
        <v>6</v>
      </c>
      <c r="I28" s="49" t="s">
        <v>7</v>
      </c>
      <c r="J28" s="49" t="s">
        <v>52</v>
      </c>
      <c r="K28" s="49" t="s">
        <v>8</v>
      </c>
      <c r="L28" s="49" t="s">
        <v>9</v>
      </c>
      <c r="M28" s="50" t="s">
        <v>10</v>
      </c>
    </row>
    <row r="29" spans="2:13" x14ac:dyDescent="0.25">
      <c r="B29" s="44" t="s">
        <v>36</v>
      </c>
      <c r="C29" s="62">
        <v>0</v>
      </c>
      <c r="D29" s="62">
        <v>0</v>
      </c>
      <c r="E29" s="62">
        <v>0</v>
      </c>
      <c r="F29" s="62">
        <v>0</v>
      </c>
      <c r="G29" s="62">
        <v>0</v>
      </c>
      <c r="H29" s="62">
        <v>0</v>
      </c>
      <c r="I29" s="62">
        <v>0</v>
      </c>
      <c r="J29" s="62">
        <v>1.2329771329999999E-2</v>
      </c>
      <c r="K29" s="62">
        <v>0</v>
      </c>
      <c r="L29" s="62">
        <v>0</v>
      </c>
      <c r="M29" s="62">
        <f>SUM(C29:L29)</f>
        <v>1.2329771329999999E-2</v>
      </c>
    </row>
    <row r="30" spans="2:13" x14ac:dyDescent="0.25">
      <c r="B30" s="164" t="s">
        <v>238</v>
      </c>
      <c r="C30" s="62">
        <v>0.22834598817999999</v>
      </c>
      <c r="D30" s="62">
        <v>0</v>
      </c>
      <c r="E30" s="62">
        <v>9.3004560999999995E-4</v>
      </c>
      <c r="F30" s="62">
        <v>2.316500983E-2</v>
      </c>
      <c r="G30" s="62">
        <v>0.13421595725999999</v>
      </c>
      <c r="H30" s="62">
        <v>9.74112517E-3</v>
      </c>
      <c r="I30" s="62">
        <v>0.36101643442999998</v>
      </c>
      <c r="J30" s="62">
        <v>0.69339285660000005</v>
      </c>
      <c r="K30" s="62">
        <v>0</v>
      </c>
      <c r="L30" s="62">
        <v>6.5243804000000003E-4</v>
      </c>
      <c r="M30" s="62">
        <f t="shared" ref="M30:M39" si="2">SUM(C30:L30)</f>
        <v>1.45145985512</v>
      </c>
    </row>
    <row r="31" spans="2:13" ht="30" x14ac:dyDescent="0.25">
      <c r="B31" s="165" t="s">
        <v>242</v>
      </c>
      <c r="C31" s="62">
        <v>0</v>
      </c>
      <c r="D31" s="62">
        <v>0</v>
      </c>
      <c r="E31" s="62">
        <v>0</v>
      </c>
      <c r="F31" s="62">
        <v>0</v>
      </c>
      <c r="G31" s="62">
        <v>0</v>
      </c>
      <c r="H31" s="62">
        <v>0</v>
      </c>
      <c r="I31" s="62">
        <v>0</v>
      </c>
      <c r="J31" s="62">
        <v>0</v>
      </c>
      <c r="K31" s="62">
        <v>0</v>
      </c>
      <c r="L31" s="62">
        <v>0</v>
      </c>
      <c r="M31" s="62">
        <f t="shared" si="2"/>
        <v>0</v>
      </c>
    </row>
    <row r="32" spans="2:13" x14ac:dyDescent="0.25">
      <c r="B32" s="166" t="s">
        <v>253</v>
      </c>
      <c r="C32" s="62">
        <v>0</v>
      </c>
      <c r="D32" s="62">
        <v>0</v>
      </c>
      <c r="E32" s="62">
        <v>0</v>
      </c>
      <c r="F32" s="62">
        <v>0</v>
      </c>
      <c r="G32" s="62">
        <v>0</v>
      </c>
      <c r="H32" s="62">
        <v>0</v>
      </c>
      <c r="I32" s="62">
        <v>0</v>
      </c>
      <c r="J32" s="62">
        <v>0</v>
      </c>
      <c r="K32" s="62">
        <v>0</v>
      </c>
      <c r="L32" s="62">
        <v>0</v>
      </c>
      <c r="M32" s="62">
        <f t="shared" si="2"/>
        <v>0</v>
      </c>
    </row>
    <row r="33" spans="2:13" x14ac:dyDescent="0.25">
      <c r="B33" s="166" t="s">
        <v>254</v>
      </c>
      <c r="C33" s="62">
        <v>0</v>
      </c>
      <c r="D33" s="62">
        <v>0</v>
      </c>
      <c r="E33" s="62">
        <v>0</v>
      </c>
      <c r="F33" s="62">
        <v>0</v>
      </c>
      <c r="G33" s="62">
        <v>0</v>
      </c>
      <c r="H33" s="62">
        <v>0</v>
      </c>
      <c r="I33" s="62">
        <v>0</v>
      </c>
      <c r="J33" s="62">
        <v>0</v>
      </c>
      <c r="K33" s="62">
        <v>0</v>
      </c>
      <c r="L33" s="62">
        <v>0</v>
      </c>
      <c r="M33" s="62">
        <f t="shared" si="2"/>
        <v>0</v>
      </c>
    </row>
    <row r="34" spans="2:13" x14ac:dyDescent="0.25">
      <c r="B34" s="167" t="s">
        <v>239</v>
      </c>
      <c r="C34" s="62">
        <v>0</v>
      </c>
      <c r="D34" s="62">
        <v>0</v>
      </c>
      <c r="E34" s="62">
        <v>0</v>
      </c>
      <c r="F34" s="62">
        <v>0</v>
      </c>
      <c r="G34" s="62">
        <v>0</v>
      </c>
      <c r="H34" s="62">
        <v>0</v>
      </c>
      <c r="I34" s="62">
        <v>0</v>
      </c>
      <c r="J34" s="62">
        <v>0</v>
      </c>
      <c r="K34" s="62">
        <v>0</v>
      </c>
      <c r="L34" s="62">
        <v>0</v>
      </c>
      <c r="M34" s="62">
        <f t="shared" si="2"/>
        <v>0</v>
      </c>
    </row>
    <row r="35" spans="2:13" x14ac:dyDescent="0.25">
      <c r="B35" s="167" t="s">
        <v>240</v>
      </c>
      <c r="C35" s="62">
        <v>0</v>
      </c>
      <c r="D35" s="62">
        <v>0</v>
      </c>
      <c r="E35" s="62">
        <v>0</v>
      </c>
      <c r="F35" s="62">
        <v>0</v>
      </c>
      <c r="G35" s="62">
        <v>0</v>
      </c>
      <c r="H35" s="62">
        <v>0</v>
      </c>
      <c r="I35" s="62">
        <v>0</v>
      </c>
      <c r="J35" s="62">
        <v>0</v>
      </c>
      <c r="K35" s="62">
        <v>0</v>
      </c>
      <c r="L35" s="62">
        <v>0</v>
      </c>
      <c r="M35" s="62">
        <f t="shared" si="2"/>
        <v>0</v>
      </c>
    </row>
    <row r="36" spans="2:13" x14ac:dyDescent="0.25">
      <c r="B36" s="44" t="s">
        <v>38</v>
      </c>
      <c r="C36" s="62">
        <v>0.20195724536000001</v>
      </c>
      <c r="D36" s="62">
        <v>0</v>
      </c>
      <c r="E36" s="62">
        <v>0</v>
      </c>
      <c r="F36" s="62">
        <v>7.8895240589999999E-2</v>
      </c>
      <c r="G36" s="62">
        <v>0.15936334011</v>
      </c>
      <c r="H36" s="62">
        <v>2.6330965590000002E-2</v>
      </c>
      <c r="I36" s="62">
        <v>0.32563106496999999</v>
      </c>
      <c r="J36" s="62">
        <v>2.32387064</v>
      </c>
      <c r="K36" s="62">
        <v>2.08245012E-3</v>
      </c>
      <c r="L36" s="62">
        <v>0</v>
      </c>
      <c r="M36" s="62">
        <f t="shared" si="2"/>
        <v>3.11813094674</v>
      </c>
    </row>
    <row r="37" spans="2:13" x14ac:dyDescent="0.25">
      <c r="B37" s="195" t="s">
        <v>292</v>
      </c>
      <c r="C37" s="62">
        <v>1.4473335449999999E-2</v>
      </c>
      <c r="D37" s="62">
        <v>0</v>
      </c>
      <c r="E37" s="62">
        <v>0</v>
      </c>
      <c r="F37" s="62">
        <v>0</v>
      </c>
      <c r="G37" s="62">
        <v>3.5017135489999997E-2</v>
      </c>
      <c r="H37" s="62">
        <v>2.5056587719999999E-2</v>
      </c>
      <c r="I37" s="62">
        <v>0.15962392276000001</v>
      </c>
      <c r="J37" s="62">
        <v>1.66541181385</v>
      </c>
      <c r="K37" s="62">
        <v>0</v>
      </c>
      <c r="L37" s="62">
        <v>0</v>
      </c>
      <c r="M37" s="62">
        <f t="shared" si="2"/>
        <v>1.89958279527</v>
      </c>
    </row>
    <row r="38" spans="2:13" x14ac:dyDescent="0.25">
      <c r="B38" s="195" t="s">
        <v>293</v>
      </c>
      <c r="C38" s="62">
        <v>0.18748390991</v>
      </c>
      <c r="D38" s="62">
        <v>0</v>
      </c>
      <c r="E38" s="62">
        <v>0</v>
      </c>
      <c r="F38" s="62">
        <v>7.8895240589999999E-2</v>
      </c>
      <c r="G38" s="62">
        <v>0.12434620462</v>
      </c>
      <c r="H38" s="62">
        <v>1.2743778699999999E-3</v>
      </c>
      <c r="I38" s="62">
        <v>0.16600714221000001</v>
      </c>
      <c r="J38" s="62">
        <v>0.65845882614999995</v>
      </c>
      <c r="K38" s="62">
        <v>2.08245012E-3</v>
      </c>
      <c r="L38" s="62">
        <v>0</v>
      </c>
      <c r="M38" s="62">
        <f t="shared" si="2"/>
        <v>1.2185481514700001</v>
      </c>
    </row>
    <row r="39" spans="2:13" x14ac:dyDescent="0.25">
      <c r="B39" s="44" t="s">
        <v>9</v>
      </c>
      <c r="C39" s="62">
        <v>0</v>
      </c>
      <c r="D39" s="62">
        <v>0</v>
      </c>
      <c r="E39" s="62">
        <v>0</v>
      </c>
      <c r="F39" s="62">
        <v>0</v>
      </c>
      <c r="G39" s="62">
        <v>0</v>
      </c>
      <c r="H39" s="62">
        <v>0</v>
      </c>
      <c r="I39" s="62">
        <v>0</v>
      </c>
      <c r="J39" s="62">
        <v>0</v>
      </c>
      <c r="K39" s="62">
        <v>0</v>
      </c>
      <c r="L39" s="62">
        <v>0</v>
      </c>
      <c r="M39" s="62">
        <f t="shared" si="2"/>
        <v>0</v>
      </c>
    </row>
    <row r="40" spans="2:13" x14ac:dyDescent="0.25">
      <c r="B40" s="70" t="s">
        <v>10</v>
      </c>
      <c r="C40" s="54">
        <f>SUM(C29:C31)+C36+C39</f>
        <v>0.43030323354</v>
      </c>
      <c r="D40" s="54">
        <f t="shared" ref="D40:M40" si="3">D29+D30+D31+D36+D39</f>
        <v>0</v>
      </c>
      <c r="E40" s="54">
        <f t="shared" si="3"/>
        <v>9.3004560999999995E-4</v>
      </c>
      <c r="F40" s="54">
        <f t="shared" si="3"/>
        <v>0.10206025042</v>
      </c>
      <c r="G40" s="54">
        <f t="shared" si="3"/>
        <v>0.29357929736999999</v>
      </c>
      <c r="H40" s="54">
        <f t="shared" si="3"/>
        <v>3.6072090760000002E-2</v>
      </c>
      <c r="I40" s="54">
        <f t="shared" si="3"/>
        <v>0.68664749940000003</v>
      </c>
      <c r="J40" s="54">
        <f t="shared" si="3"/>
        <v>3.0295932679300002</v>
      </c>
      <c r="K40" s="54">
        <f t="shared" si="3"/>
        <v>2.08245012E-3</v>
      </c>
      <c r="L40" s="54">
        <f t="shared" si="3"/>
        <v>6.5243804000000003E-4</v>
      </c>
      <c r="M40" s="54">
        <f t="shared" si="3"/>
        <v>4.5819205731899997</v>
      </c>
    </row>
    <row r="45" spans="2:13" ht="15.75" x14ac:dyDescent="0.25">
      <c r="B45" s="42" t="s">
        <v>358</v>
      </c>
      <c r="C45" s="43"/>
      <c r="D45" s="43"/>
      <c r="E45" s="43"/>
      <c r="F45" s="43"/>
      <c r="G45" s="43"/>
      <c r="H45" s="43"/>
      <c r="I45" s="43"/>
      <c r="J45" s="43"/>
      <c r="K45" s="43"/>
      <c r="L45" s="43"/>
      <c r="M45" s="43"/>
    </row>
    <row r="46" spans="2:13" x14ac:dyDescent="0.25">
      <c r="B46" s="68" t="s">
        <v>119</v>
      </c>
      <c r="C46" s="69"/>
      <c r="D46" s="69"/>
      <c r="E46" s="69"/>
      <c r="F46" s="69"/>
      <c r="G46" s="69"/>
      <c r="H46" s="69"/>
      <c r="I46" s="69"/>
      <c r="J46" s="69"/>
      <c r="K46" s="69"/>
      <c r="L46" s="69"/>
      <c r="M46" s="69"/>
    </row>
    <row r="47" spans="2:13" x14ac:dyDescent="0.25">
      <c r="B47" s="48"/>
      <c r="C47" s="48"/>
      <c r="D47" s="48"/>
      <c r="E47" s="48"/>
      <c r="F47" s="48"/>
      <c r="G47" s="48"/>
      <c r="H47" s="48"/>
      <c r="I47" s="48"/>
      <c r="J47" s="48"/>
      <c r="K47" s="48"/>
      <c r="L47" s="48"/>
      <c r="M47" s="48"/>
    </row>
    <row r="48" spans="2:13" ht="45" x14ac:dyDescent="0.25">
      <c r="B48" s="48"/>
      <c r="C48" s="49" t="s">
        <v>1</v>
      </c>
      <c r="D48" s="49" t="s">
        <v>2</v>
      </c>
      <c r="E48" s="49" t="s">
        <v>3</v>
      </c>
      <c r="F48" s="49" t="s">
        <v>4</v>
      </c>
      <c r="G48" s="49" t="s">
        <v>5</v>
      </c>
      <c r="H48" s="49" t="s">
        <v>6</v>
      </c>
      <c r="I48" s="49" t="s">
        <v>7</v>
      </c>
      <c r="J48" s="49" t="s">
        <v>52</v>
      </c>
      <c r="K48" s="49" t="s">
        <v>8</v>
      </c>
      <c r="L48" s="49" t="s">
        <v>9</v>
      </c>
      <c r="M48" s="50" t="s">
        <v>10</v>
      </c>
    </row>
    <row r="49" spans="2:15" x14ac:dyDescent="0.25">
      <c r="B49" s="44" t="s">
        <v>36</v>
      </c>
      <c r="C49" s="62">
        <v>0</v>
      </c>
      <c r="D49" s="62">
        <v>0</v>
      </c>
      <c r="E49" s="62">
        <v>0</v>
      </c>
      <c r="F49" s="62">
        <v>0</v>
      </c>
      <c r="G49" s="62">
        <v>0</v>
      </c>
      <c r="H49" s="62">
        <v>0</v>
      </c>
      <c r="I49" s="62">
        <v>0</v>
      </c>
      <c r="J49" s="62">
        <v>1.2329771329999999E-2</v>
      </c>
      <c r="K49" s="62">
        <v>0</v>
      </c>
      <c r="L49" s="62">
        <v>0</v>
      </c>
      <c r="M49" s="62">
        <f>SUM(C49:L49)</f>
        <v>1.2329771329999999E-2</v>
      </c>
    </row>
    <row r="50" spans="2:15" x14ac:dyDescent="0.25">
      <c r="B50" s="44" t="s">
        <v>238</v>
      </c>
      <c r="C50" s="62">
        <v>0.23575698817999999</v>
      </c>
      <c r="D50" s="62">
        <v>0</v>
      </c>
      <c r="E50" s="62">
        <v>9.3004560999999995E-4</v>
      </c>
      <c r="F50" s="62">
        <v>2.316500983E-2</v>
      </c>
      <c r="G50" s="62">
        <v>0.13421595725999999</v>
      </c>
      <c r="H50" s="62">
        <v>9.74112517E-3</v>
      </c>
      <c r="I50" s="62">
        <v>0.36307243442999998</v>
      </c>
      <c r="J50" s="62">
        <v>0.69986613240999995</v>
      </c>
      <c r="K50" s="62">
        <v>0</v>
      </c>
      <c r="L50" s="62">
        <v>6.5243804000000003E-4</v>
      </c>
      <c r="M50" s="62">
        <f t="shared" ref="M50:M59" si="4">SUM(C50:L50)</f>
        <v>1.4674001309299998</v>
      </c>
      <c r="O50" s="196"/>
    </row>
    <row r="51" spans="2:15" ht="30" x14ac:dyDescent="0.25">
      <c r="B51" s="165" t="s">
        <v>242</v>
      </c>
      <c r="C51" s="62">
        <v>0</v>
      </c>
      <c r="D51" s="62">
        <v>0</v>
      </c>
      <c r="E51" s="62">
        <v>0</v>
      </c>
      <c r="F51" s="62">
        <v>0</v>
      </c>
      <c r="G51" s="62">
        <v>0</v>
      </c>
      <c r="H51" s="62">
        <v>0</v>
      </c>
      <c r="I51" s="62">
        <v>0</v>
      </c>
      <c r="J51" s="62">
        <v>0</v>
      </c>
      <c r="K51" s="62">
        <v>0</v>
      </c>
      <c r="L51" s="62">
        <v>0</v>
      </c>
      <c r="M51" s="62">
        <f t="shared" si="4"/>
        <v>0</v>
      </c>
      <c r="O51" s="196"/>
    </row>
    <row r="52" spans="2:15" x14ac:dyDescent="0.25">
      <c r="B52" s="166" t="s">
        <v>253</v>
      </c>
      <c r="C52" s="62">
        <v>0</v>
      </c>
      <c r="D52" s="62">
        <v>0</v>
      </c>
      <c r="E52" s="62">
        <v>0</v>
      </c>
      <c r="F52" s="62">
        <v>0</v>
      </c>
      <c r="G52" s="62">
        <v>0</v>
      </c>
      <c r="H52" s="62">
        <v>0</v>
      </c>
      <c r="I52" s="62">
        <v>0</v>
      </c>
      <c r="J52" s="62">
        <v>0</v>
      </c>
      <c r="K52" s="62">
        <v>0</v>
      </c>
      <c r="L52" s="62">
        <v>0</v>
      </c>
      <c r="M52" s="62">
        <f t="shared" si="4"/>
        <v>0</v>
      </c>
      <c r="O52" s="196"/>
    </row>
    <row r="53" spans="2:15" x14ac:dyDescent="0.25">
      <c r="B53" s="166" t="s">
        <v>254</v>
      </c>
      <c r="C53" s="62">
        <v>0</v>
      </c>
      <c r="D53" s="62">
        <v>0</v>
      </c>
      <c r="E53" s="62">
        <v>0</v>
      </c>
      <c r="F53" s="62">
        <v>0</v>
      </c>
      <c r="G53" s="62">
        <v>0</v>
      </c>
      <c r="H53" s="62">
        <v>0</v>
      </c>
      <c r="I53" s="62">
        <v>0</v>
      </c>
      <c r="J53" s="62">
        <v>0</v>
      </c>
      <c r="K53" s="62">
        <v>0</v>
      </c>
      <c r="L53" s="62">
        <v>0</v>
      </c>
      <c r="M53" s="62">
        <f t="shared" si="4"/>
        <v>0</v>
      </c>
      <c r="O53" s="196"/>
    </row>
    <row r="54" spans="2:15" x14ac:dyDescent="0.25">
      <c r="B54" s="167" t="s">
        <v>239</v>
      </c>
      <c r="C54" s="62">
        <v>0</v>
      </c>
      <c r="D54" s="62">
        <v>0</v>
      </c>
      <c r="E54" s="62">
        <v>0</v>
      </c>
      <c r="F54" s="62">
        <v>0</v>
      </c>
      <c r="G54" s="62">
        <v>0</v>
      </c>
      <c r="H54" s="62">
        <v>0</v>
      </c>
      <c r="I54" s="62">
        <v>0</v>
      </c>
      <c r="J54" s="62">
        <v>0</v>
      </c>
      <c r="K54" s="62">
        <v>0</v>
      </c>
      <c r="L54" s="62">
        <v>0</v>
      </c>
      <c r="M54" s="62">
        <f t="shared" si="4"/>
        <v>0</v>
      </c>
      <c r="O54" s="196"/>
    </row>
    <row r="55" spans="2:15" x14ac:dyDescent="0.25">
      <c r="B55" s="167" t="s">
        <v>240</v>
      </c>
      <c r="C55" s="62">
        <v>0</v>
      </c>
      <c r="D55" s="62">
        <v>0</v>
      </c>
      <c r="E55" s="62">
        <v>0</v>
      </c>
      <c r="F55" s="62">
        <v>0</v>
      </c>
      <c r="G55" s="62">
        <v>0</v>
      </c>
      <c r="H55" s="62">
        <v>0</v>
      </c>
      <c r="I55" s="62">
        <v>0</v>
      </c>
      <c r="J55" s="62">
        <v>0</v>
      </c>
      <c r="K55" s="62">
        <v>0</v>
      </c>
      <c r="L55" s="62">
        <v>0</v>
      </c>
      <c r="M55" s="62">
        <f t="shared" si="4"/>
        <v>0</v>
      </c>
      <c r="O55" s="196"/>
    </row>
    <row r="56" spans="2:15" x14ac:dyDescent="0.25">
      <c r="B56" s="44" t="s">
        <v>38</v>
      </c>
      <c r="C56" s="62">
        <v>0.25634159536000001</v>
      </c>
      <c r="D56" s="62">
        <v>0</v>
      </c>
      <c r="E56" s="62">
        <v>2.8086E-2</v>
      </c>
      <c r="F56" s="62">
        <v>0.16923559061999999</v>
      </c>
      <c r="G56" s="62">
        <v>0.48269290615999999</v>
      </c>
      <c r="H56" s="62">
        <v>7.0450229409999995E-2</v>
      </c>
      <c r="I56" s="62">
        <v>0.82882658073000004</v>
      </c>
      <c r="J56" s="62">
        <v>8.6222339547600004</v>
      </c>
      <c r="K56" s="62">
        <v>2.08245012E-3</v>
      </c>
      <c r="L56" s="62">
        <v>9.0499999999999999E-4</v>
      </c>
      <c r="M56" s="62">
        <f t="shared" si="4"/>
        <v>10.46085430716</v>
      </c>
      <c r="O56" s="196"/>
    </row>
    <row r="57" spans="2:15" x14ac:dyDescent="0.25">
      <c r="B57" s="195" t="s">
        <v>292</v>
      </c>
      <c r="C57" s="62">
        <v>4.4587089939999998E-2</v>
      </c>
      <c r="D57" s="62">
        <v>0</v>
      </c>
      <c r="E57" s="62">
        <v>2.8086E-2</v>
      </c>
      <c r="F57" s="62">
        <v>8.3250350030000003E-2</v>
      </c>
      <c r="G57" s="62">
        <v>0.34157370154</v>
      </c>
      <c r="H57" s="62">
        <v>6.917585154E-2</v>
      </c>
      <c r="I57" s="62">
        <v>0.64169643852000002</v>
      </c>
      <c r="J57" s="62">
        <v>7.89009887927</v>
      </c>
      <c r="K57" s="62">
        <v>0</v>
      </c>
      <c r="L57" s="62">
        <v>9.0499999999999999E-4</v>
      </c>
      <c r="M57" s="62">
        <f t="shared" si="4"/>
        <v>9.099373310839999</v>
      </c>
      <c r="O57" s="196"/>
    </row>
    <row r="58" spans="2:15" x14ac:dyDescent="0.25">
      <c r="B58" s="195" t="s">
        <v>293</v>
      </c>
      <c r="C58" s="62">
        <v>0.21175450541999999</v>
      </c>
      <c r="D58" s="62">
        <v>0</v>
      </c>
      <c r="E58" s="62">
        <v>0</v>
      </c>
      <c r="F58" s="62">
        <v>8.5985240589999998E-2</v>
      </c>
      <c r="G58" s="62">
        <v>0.14111920461999999</v>
      </c>
      <c r="H58" s="62">
        <v>1.2743778699999999E-3</v>
      </c>
      <c r="I58" s="62">
        <v>0.18713014220999999</v>
      </c>
      <c r="J58" s="62">
        <v>0.73213507549000001</v>
      </c>
      <c r="K58" s="62">
        <v>2.08245012E-3</v>
      </c>
      <c r="L58" s="62">
        <v>0</v>
      </c>
      <c r="M58" s="62">
        <f t="shared" si="4"/>
        <v>1.3614809963200001</v>
      </c>
    </row>
    <row r="59" spans="2:15" x14ac:dyDescent="0.25">
      <c r="B59" s="44" t="s">
        <v>9</v>
      </c>
      <c r="C59" s="62">
        <v>0</v>
      </c>
      <c r="D59" s="62">
        <v>0</v>
      </c>
      <c r="E59" s="62">
        <v>0</v>
      </c>
      <c r="F59" s="62">
        <v>0</v>
      </c>
      <c r="G59" s="62">
        <v>0</v>
      </c>
      <c r="H59" s="62">
        <v>0</v>
      </c>
      <c r="I59" s="62">
        <v>0</v>
      </c>
      <c r="J59" s="62">
        <v>0</v>
      </c>
      <c r="K59" s="62">
        <v>0</v>
      </c>
      <c r="L59" s="62">
        <v>0</v>
      </c>
      <c r="M59" s="62">
        <f t="shared" si="4"/>
        <v>0</v>
      </c>
    </row>
    <row r="60" spans="2:15" x14ac:dyDescent="0.25">
      <c r="B60" s="70" t="s">
        <v>10</v>
      </c>
      <c r="C60" s="54">
        <f>SUM(C49:C51)+C56+C59</f>
        <v>0.49209858354000002</v>
      </c>
      <c r="D60" s="54">
        <f t="shared" ref="D60:M60" si="5">SUM(D49:D51)+D56+D59</f>
        <v>0</v>
      </c>
      <c r="E60" s="54">
        <f t="shared" si="5"/>
        <v>2.9016045609999999E-2</v>
      </c>
      <c r="F60" s="54">
        <f t="shared" si="5"/>
        <v>0.19240060044999999</v>
      </c>
      <c r="G60" s="54">
        <f t="shared" si="5"/>
        <v>0.61690886341999995</v>
      </c>
      <c r="H60" s="54">
        <f t="shared" si="5"/>
        <v>8.0191354579999999E-2</v>
      </c>
      <c r="I60" s="54">
        <f t="shared" si="5"/>
        <v>1.19189901516</v>
      </c>
      <c r="J60" s="54">
        <f t="shared" si="5"/>
        <v>9.3344298585000001</v>
      </c>
      <c r="K60" s="54">
        <f t="shared" si="5"/>
        <v>2.08245012E-3</v>
      </c>
      <c r="L60" s="54">
        <f t="shared" si="5"/>
        <v>1.55743804E-3</v>
      </c>
      <c r="M60" s="54">
        <f t="shared" si="5"/>
        <v>11.940584209419999</v>
      </c>
    </row>
    <row r="63" spans="2:15" x14ac:dyDescent="0.25">
      <c r="B63" s="43"/>
      <c r="C63" s="43"/>
      <c r="D63" s="43"/>
      <c r="E63" s="43"/>
      <c r="F63" s="43"/>
      <c r="G63" s="43"/>
      <c r="H63" s="43"/>
      <c r="I63" s="43"/>
      <c r="J63" s="43"/>
      <c r="K63" s="43"/>
      <c r="L63" s="43"/>
      <c r="N63" s="43"/>
    </row>
    <row r="64" spans="2:15" x14ac:dyDescent="0.25">
      <c r="B64" s="43"/>
      <c r="C64" s="43"/>
      <c r="D64" s="43"/>
      <c r="E64" s="43"/>
      <c r="F64" s="43"/>
      <c r="G64" s="43"/>
      <c r="H64" s="43"/>
      <c r="I64" s="43"/>
      <c r="J64" s="43"/>
      <c r="K64" s="43"/>
      <c r="L64" s="43"/>
      <c r="M64" s="43"/>
      <c r="N64" s="43"/>
    </row>
    <row r="66" spans="14:14" x14ac:dyDescent="0.25">
      <c r="N66" s="122" t="s">
        <v>246</v>
      </c>
    </row>
    <row r="79" spans="14:14" x14ac:dyDescent="0.25">
      <c r="N79" s="43"/>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5" zoomScaleNormal="85" zoomScaleSheetLayoutView="100" workbookViewId="0">
      <selection activeCell="M81" sqref="M81"/>
    </sheetView>
  </sheetViews>
  <sheetFormatPr defaultRowHeight="15" x14ac:dyDescent="0.25"/>
  <cols>
    <col min="1" max="1" width="4.7109375" style="44" customWidth="1"/>
    <col min="2" max="2" width="25.140625" style="44" bestFit="1" customWidth="1"/>
    <col min="3" max="12" width="17.7109375" style="44" customWidth="1"/>
    <col min="13" max="13" width="18.5703125" style="44" bestFit="1" customWidth="1"/>
    <col min="14" max="20" width="9.140625" style="44"/>
    <col min="21" max="21" width="9.140625" style="44" customWidth="1"/>
    <col min="22" max="16384" width="9.140625" style="44"/>
  </cols>
  <sheetData>
    <row r="4" spans="2:13" x14ac:dyDescent="0.25">
      <c r="B4" s="43"/>
      <c r="C4" s="43"/>
      <c r="D4" s="43"/>
      <c r="E4" s="43"/>
      <c r="F4" s="43"/>
      <c r="G4" s="43"/>
      <c r="H4" s="43"/>
      <c r="I4" s="43"/>
      <c r="J4" s="43"/>
      <c r="K4" s="45" t="s">
        <v>30</v>
      </c>
      <c r="L4" s="168">
        <f>'Table 1-3 - Lending'!L4</f>
        <v>42825</v>
      </c>
      <c r="M4" s="43"/>
    </row>
    <row r="5" spans="2:13" ht="15.75" x14ac:dyDescent="0.25">
      <c r="B5" s="42" t="s">
        <v>359</v>
      </c>
      <c r="C5" s="43"/>
      <c r="D5" s="43"/>
      <c r="E5" s="43"/>
      <c r="F5" s="43"/>
      <c r="G5" s="43"/>
      <c r="H5" s="43"/>
      <c r="I5" s="43"/>
      <c r="J5" s="43"/>
      <c r="K5" s="43"/>
      <c r="L5" s="43"/>
      <c r="M5" s="43"/>
    </row>
    <row r="6" spans="2:13" x14ac:dyDescent="0.25">
      <c r="B6" s="68" t="s">
        <v>120</v>
      </c>
      <c r="C6" s="69"/>
      <c r="D6" s="69"/>
      <c r="E6" s="69"/>
      <c r="F6" s="69"/>
      <c r="G6" s="69"/>
      <c r="H6" s="69"/>
      <c r="I6" s="69"/>
      <c r="J6" s="69"/>
      <c r="K6" s="69"/>
      <c r="L6" s="69"/>
      <c r="M6" s="69"/>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42</v>
      </c>
      <c r="C9" s="62">
        <v>0</v>
      </c>
      <c r="D9" s="62">
        <v>0</v>
      </c>
      <c r="E9" s="62">
        <v>0</v>
      </c>
      <c r="F9" s="62">
        <v>0</v>
      </c>
      <c r="G9" s="62">
        <v>0</v>
      </c>
      <c r="H9" s="62">
        <v>0</v>
      </c>
      <c r="I9" s="62">
        <v>0</v>
      </c>
      <c r="J9" s="62">
        <v>0</v>
      </c>
      <c r="K9" s="62">
        <v>0</v>
      </c>
      <c r="L9" s="62">
        <v>0</v>
      </c>
      <c r="M9" s="62">
        <f>SUM(C9:L9)</f>
        <v>0</v>
      </c>
    </row>
    <row r="10" spans="2:13" x14ac:dyDescent="0.25">
      <c r="B10" s="44" t="s">
        <v>137</v>
      </c>
      <c r="C10" s="62">
        <v>0</v>
      </c>
      <c r="D10" s="62">
        <v>0</v>
      </c>
      <c r="E10" s="62">
        <v>0</v>
      </c>
      <c r="F10" s="62">
        <v>0</v>
      </c>
      <c r="G10" s="62">
        <v>0</v>
      </c>
      <c r="H10" s="62">
        <v>0</v>
      </c>
      <c r="I10" s="62">
        <v>0</v>
      </c>
      <c r="J10" s="62">
        <v>0</v>
      </c>
      <c r="K10" s="62">
        <v>0</v>
      </c>
      <c r="L10" s="62">
        <v>0</v>
      </c>
      <c r="M10" s="62">
        <f t="shared" ref="M10:M13" si="0">SUM(C10:L10)</f>
        <v>0</v>
      </c>
    </row>
    <row r="11" spans="2:13" x14ac:dyDescent="0.25">
      <c r="B11" s="44" t="s">
        <v>43</v>
      </c>
      <c r="C11" s="62">
        <v>0</v>
      </c>
      <c r="D11" s="62">
        <v>0</v>
      </c>
      <c r="E11" s="62">
        <v>0</v>
      </c>
      <c r="F11" s="62">
        <v>0</v>
      </c>
      <c r="G11" s="62">
        <v>0</v>
      </c>
      <c r="H11" s="62">
        <v>0</v>
      </c>
      <c r="I11" s="62">
        <v>0</v>
      </c>
      <c r="J11" s="62">
        <v>0</v>
      </c>
      <c r="K11" s="62">
        <v>0</v>
      </c>
      <c r="L11" s="62">
        <v>0</v>
      </c>
      <c r="M11" s="62">
        <f t="shared" si="0"/>
        <v>0</v>
      </c>
    </row>
    <row r="12" spans="2:13" x14ac:dyDescent="0.25">
      <c r="B12" s="44" t="s">
        <v>44</v>
      </c>
      <c r="C12" s="62">
        <v>0</v>
      </c>
      <c r="D12" s="62">
        <v>0</v>
      </c>
      <c r="E12" s="62">
        <v>0</v>
      </c>
      <c r="F12" s="62">
        <v>0</v>
      </c>
      <c r="G12" s="62">
        <v>0</v>
      </c>
      <c r="H12" s="62">
        <v>0</v>
      </c>
      <c r="I12" s="62">
        <v>0</v>
      </c>
      <c r="J12" s="62">
        <v>0</v>
      </c>
      <c r="K12" s="62">
        <v>0</v>
      </c>
      <c r="L12" s="62">
        <v>0</v>
      </c>
      <c r="M12" s="62">
        <f t="shared" si="0"/>
        <v>0</v>
      </c>
    </row>
    <row r="13" spans="2:13" x14ac:dyDescent="0.25">
      <c r="B13" s="44" t="s">
        <v>45</v>
      </c>
      <c r="C13" s="62">
        <v>0.49209858354000002</v>
      </c>
      <c r="D13" s="62">
        <v>0</v>
      </c>
      <c r="E13" s="62">
        <v>2.9016045609999999E-2</v>
      </c>
      <c r="F13" s="62">
        <v>0.19240060044999999</v>
      </c>
      <c r="G13" s="62">
        <v>0.61690886341999995</v>
      </c>
      <c r="H13" s="62">
        <v>8.0191354579999999E-2</v>
      </c>
      <c r="I13" s="62">
        <v>1.19189901516</v>
      </c>
      <c r="J13" s="62">
        <v>9.3344298585000001</v>
      </c>
      <c r="K13" s="62">
        <v>2.08245012E-3</v>
      </c>
      <c r="L13" s="62">
        <v>1.55743804E-3</v>
      </c>
      <c r="M13" s="62">
        <f t="shared" si="0"/>
        <v>11.940584209420001</v>
      </c>
    </row>
    <row r="14" spans="2:13" x14ac:dyDescent="0.25">
      <c r="B14" s="70" t="s">
        <v>10</v>
      </c>
      <c r="C14" s="54">
        <f>SUM(C9:C13)</f>
        <v>0.49209858354000002</v>
      </c>
      <c r="D14" s="54">
        <f t="shared" ref="D14:M14" si="1">SUM(D9:D13)</f>
        <v>0</v>
      </c>
      <c r="E14" s="54">
        <f t="shared" si="1"/>
        <v>2.9016045609999999E-2</v>
      </c>
      <c r="F14" s="54">
        <f t="shared" si="1"/>
        <v>0.19240060044999999</v>
      </c>
      <c r="G14" s="54">
        <f t="shared" si="1"/>
        <v>0.61690886341999995</v>
      </c>
      <c r="H14" s="54">
        <f t="shared" si="1"/>
        <v>8.0191354579999999E-2</v>
      </c>
      <c r="I14" s="54">
        <f t="shared" si="1"/>
        <v>1.19189901516</v>
      </c>
      <c r="J14" s="54">
        <f t="shared" si="1"/>
        <v>9.3344298585000001</v>
      </c>
      <c r="K14" s="54">
        <f t="shared" si="1"/>
        <v>2.08245012E-3</v>
      </c>
      <c r="L14" s="54">
        <f t="shared" si="1"/>
        <v>1.55743804E-3</v>
      </c>
      <c r="M14" s="54">
        <f t="shared" si="1"/>
        <v>11.940584209420001</v>
      </c>
    </row>
    <row r="15" spans="2:13" x14ac:dyDescent="0.25">
      <c r="C15" s="59"/>
      <c r="D15" s="59"/>
      <c r="E15" s="59"/>
      <c r="F15" s="59"/>
      <c r="G15" s="59"/>
      <c r="H15" s="59"/>
      <c r="I15" s="59"/>
      <c r="J15" s="59"/>
      <c r="K15" s="59"/>
      <c r="L15" s="59"/>
      <c r="M15" s="59"/>
    </row>
    <row r="16" spans="2:13" x14ac:dyDescent="0.25">
      <c r="C16" s="59"/>
      <c r="D16" s="59"/>
      <c r="E16" s="59"/>
      <c r="F16" s="59"/>
      <c r="G16" s="59"/>
      <c r="H16" s="59"/>
      <c r="I16" s="59"/>
      <c r="J16" s="59"/>
      <c r="K16" s="59"/>
      <c r="L16" s="59"/>
      <c r="M16" s="59"/>
    </row>
    <row r="19" spans="2:13" ht="15.75" x14ac:dyDescent="0.25">
      <c r="B19" s="42" t="s">
        <v>360</v>
      </c>
      <c r="C19" s="43"/>
      <c r="D19" s="43"/>
      <c r="E19" s="43"/>
      <c r="F19" s="43"/>
      <c r="G19" s="43"/>
      <c r="H19" s="43"/>
      <c r="I19" s="43"/>
      <c r="J19" s="43"/>
      <c r="K19" s="43"/>
      <c r="L19" s="43"/>
      <c r="M19" s="43"/>
    </row>
    <row r="20" spans="2:13" x14ac:dyDescent="0.25">
      <c r="B20" s="67"/>
      <c r="C20" s="68" t="s">
        <v>121</v>
      </c>
      <c r="D20" s="69"/>
      <c r="E20" s="69"/>
      <c r="F20" s="69"/>
      <c r="G20" s="69"/>
      <c r="H20" s="69"/>
      <c r="I20" s="69"/>
      <c r="J20" s="69"/>
      <c r="K20" s="69"/>
      <c r="L20" s="69"/>
      <c r="M20" s="69"/>
    </row>
    <row r="21" spans="2:13" x14ac:dyDescent="0.25">
      <c r="B21" s="48"/>
      <c r="C21" s="48"/>
      <c r="D21" s="48"/>
      <c r="E21" s="48"/>
      <c r="F21" s="48"/>
      <c r="G21" s="48"/>
      <c r="H21" s="48"/>
      <c r="I21" s="48"/>
      <c r="J21" s="48"/>
      <c r="K21" s="48"/>
      <c r="L21" s="48"/>
      <c r="M21" s="48"/>
    </row>
    <row r="22" spans="2:13" ht="45" x14ac:dyDescent="0.25">
      <c r="B22" s="48"/>
      <c r="C22" s="49" t="s">
        <v>1</v>
      </c>
      <c r="D22" s="49" t="s">
        <v>2</v>
      </c>
      <c r="E22" s="49" t="s">
        <v>3</v>
      </c>
      <c r="F22" s="49" t="s">
        <v>4</v>
      </c>
      <c r="G22" s="49" t="s">
        <v>5</v>
      </c>
      <c r="H22" s="49" t="s">
        <v>6</v>
      </c>
      <c r="I22" s="49" t="s">
        <v>7</v>
      </c>
      <c r="J22" s="49" t="s">
        <v>52</v>
      </c>
      <c r="K22" s="49" t="s">
        <v>8</v>
      </c>
      <c r="L22" s="49" t="s">
        <v>9</v>
      </c>
      <c r="M22" s="50" t="s">
        <v>10</v>
      </c>
    </row>
    <row r="23" spans="2:13" x14ac:dyDescent="0.25">
      <c r="B23" s="44" t="s">
        <v>46</v>
      </c>
      <c r="C23" s="62">
        <v>3.0508709000000002E-4</v>
      </c>
      <c r="D23" s="62">
        <v>0</v>
      </c>
      <c r="E23" s="62">
        <v>0</v>
      </c>
      <c r="F23" s="62">
        <v>0</v>
      </c>
      <c r="G23" s="62">
        <v>2.9867319999999999E-5</v>
      </c>
      <c r="H23" s="62">
        <v>0</v>
      </c>
      <c r="I23" s="62">
        <v>2.9130079000000002E-4</v>
      </c>
      <c r="J23" s="62">
        <v>8.0820947400000002E-3</v>
      </c>
      <c r="K23" s="62">
        <v>0</v>
      </c>
      <c r="L23" s="62">
        <v>0</v>
      </c>
      <c r="M23" s="62">
        <f>SUM(C23:L23)</f>
        <v>8.7083499400000004E-3</v>
      </c>
    </row>
    <row r="24" spans="2:13" x14ac:dyDescent="0.25">
      <c r="B24" s="44" t="s">
        <v>138</v>
      </c>
      <c r="C24" s="62">
        <v>8.2854152999999996E-4</v>
      </c>
      <c r="D24" s="62">
        <v>0</v>
      </c>
      <c r="E24" s="62">
        <v>0</v>
      </c>
      <c r="F24" s="62">
        <v>1.6594691299999999E-3</v>
      </c>
      <c r="G24" s="62">
        <v>3.2856583E-4</v>
      </c>
      <c r="H24" s="62">
        <v>0</v>
      </c>
      <c r="I24" s="62">
        <v>1.2310557E-3</v>
      </c>
      <c r="J24" s="62">
        <v>4.0353926960000001E-2</v>
      </c>
      <c r="K24" s="62">
        <v>0</v>
      </c>
      <c r="L24" s="62">
        <v>0</v>
      </c>
      <c r="M24" s="62">
        <f t="shared" ref="M24:M28" si="2">SUM(C24:L24)</f>
        <v>4.4401559149999999E-2</v>
      </c>
    </row>
    <row r="25" spans="2:13" x14ac:dyDescent="0.25">
      <c r="B25" s="44" t="s">
        <v>47</v>
      </c>
      <c r="C25" s="62">
        <v>1.34814375E-3</v>
      </c>
      <c r="D25" s="62">
        <v>0</v>
      </c>
      <c r="E25" s="62">
        <v>0</v>
      </c>
      <c r="F25" s="62">
        <v>0</v>
      </c>
      <c r="G25" s="62">
        <v>1.4137040000000001E-4</v>
      </c>
      <c r="H25" s="62">
        <v>0</v>
      </c>
      <c r="I25" s="62">
        <v>7.9901261000000004E-4</v>
      </c>
      <c r="J25" s="62">
        <v>2.48474669E-2</v>
      </c>
      <c r="K25" s="62">
        <v>0</v>
      </c>
      <c r="L25" s="62">
        <v>0</v>
      </c>
      <c r="M25" s="62">
        <f t="shared" si="2"/>
        <v>2.713599366E-2</v>
      </c>
    </row>
    <row r="26" spans="2:13" x14ac:dyDescent="0.25">
      <c r="B26" s="44" t="s">
        <v>48</v>
      </c>
      <c r="C26" s="62">
        <v>3.8305743619999999E-2</v>
      </c>
      <c r="D26" s="62">
        <v>0</v>
      </c>
      <c r="E26" s="62">
        <v>0</v>
      </c>
      <c r="F26" s="62">
        <v>4.3606820200000002E-3</v>
      </c>
      <c r="G26" s="62">
        <v>3.7647535189999998E-2</v>
      </c>
      <c r="H26" s="62">
        <v>1.0180981380000001E-2</v>
      </c>
      <c r="I26" s="62">
        <v>0.25862679380999998</v>
      </c>
      <c r="J26" s="62">
        <v>0.25157005314000003</v>
      </c>
      <c r="K26" s="62">
        <v>0</v>
      </c>
      <c r="L26" s="62">
        <v>5.3131071999999995E-4</v>
      </c>
      <c r="M26" s="62">
        <f t="shared" si="2"/>
        <v>0.60122309988</v>
      </c>
    </row>
    <row r="27" spans="2:13" x14ac:dyDescent="0.25">
      <c r="B27" s="44" t="s">
        <v>50</v>
      </c>
      <c r="C27" s="62">
        <v>0.35131882297</v>
      </c>
      <c r="D27" s="62">
        <v>0</v>
      </c>
      <c r="E27" s="62">
        <v>0</v>
      </c>
      <c r="F27" s="62">
        <v>9.3778063009999996E-2</v>
      </c>
      <c r="G27" s="62">
        <v>0.22607387687</v>
      </c>
      <c r="H27" s="62">
        <v>2.770587591E-2</v>
      </c>
      <c r="I27" s="62">
        <v>0.43048561698999999</v>
      </c>
      <c r="J27" s="62">
        <v>1.10559401438</v>
      </c>
      <c r="K27" s="62">
        <v>2.08245012E-3</v>
      </c>
      <c r="L27" s="62">
        <v>1.02612732E-3</v>
      </c>
      <c r="M27" s="62">
        <f t="shared" si="2"/>
        <v>2.2380648475699996</v>
      </c>
    </row>
    <row r="28" spans="2:13" x14ac:dyDescent="0.25">
      <c r="B28" s="44" t="s">
        <v>49</v>
      </c>
      <c r="C28" s="62">
        <v>9.999224458E-2</v>
      </c>
      <c r="D28" s="62">
        <v>0</v>
      </c>
      <c r="E28" s="62">
        <v>2.9016045609999999E-2</v>
      </c>
      <c r="F28" s="62">
        <v>9.2602386290000005E-2</v>
      </c>
      <c r="G28" s="62">
        <v>0.35268764781</v>
      </c>
      <c r="H28" s="62">
        <v>4.23044973E-2</v>
      </c>
      <c r="I28" s="62">
        <v>0.50046523525999997</v>
      </c>
      <c r="J28" s="62">
        <v>7.9039823023800002</v>
      </c>
      <c r="K28" s="62">
        <v>0</v>
      </c>
      <c r="L28" s="62">
        <v>0</v>
      </c>
      <c r="M28" s="62">
        <f t="shared" si="2"/>
        <v>9.0210503592299993</v>
      </c>
    </row>
    <row r="29" spans="2:13" x14ac:dyDescent="0.25">
      <c r="B29" s="70" t="s">
        <v>10</v>
      </c>
      <c r="C29" s="54">
        <f>SUM(C23:C28)</f>
        <v>0.49209858354000002</v>
      </c>
      <c r="D29" s="54">
        <f t="shared" ref="D29:M29" si="3">SUM(D23:D28)</f>
        <v>0</v>
      </c>
      <c r="E29" s="54">
        <f t="shared" si="3"/>
        <v>2.9016045609999999E-2</v>
      </c>
      <c r="F29" s="54">
        <f t="shared" si="3"/>
        <v>0.19240060045000001</v>
      </c>
      <c r="G29" s="54">
        <f t="shared" si="3"/>
        <v>0.61690886341999995</v>
      </c>
      <c r="H29" s="54">
        <f t="shared" si="3"/>
        <v>8.019135459E-2</v>
      </c>
      <c r="I29" s="54">
        <f t="shared" si="3"/>
        <v>1.19189901516</v>
      </c>
      <c r="J29" s="54">
        <f t="shared" si="3"/>
        <v>9.3344298585000001</v>
      </c>
      <c r="K29" s="54">
        <f t="shared" si="3"/>
        <v>2.08245012E-3</v>
      </c>
      <c r="L29" s="54">
        <f t="shared" si="3"/>
        <v>1.5574380399999998E-3</v>
      </c>
      <c r="M29" s="54">
        <f t="shared" si="3"/>
        <v>11.94058420943</v>
      </c>
    </row>
    <row r="34" spans="2:13" ht="15.75" x14ac:dyDescent="0.25">
      <c r="B34" s="42" t="s">
        <v>361</v>
      </c>
      <c r="C34" s="43"/>
      <c r="D34" s="43"/>
      <c r="E34" s="43"/>
      <c r="F34" s="43"/>
      <c r="G34" s="43"/>
      <c r="H34" s="43"/>
      <c r="I34" s="43"/>
      <c r="J34" s="43"/>
      <c r="K34" s="43"/>
      <c r="L34" s="43"/>
      <c r="M34" s="43"/>
    </row>
    <row r="35" spans="2:13" x14ac:dyDescent="0.25">
      <c r="B35" s="169" t="s">
        <v>262</v>
      </c>
      <c r="C35" s="69"/>
      <c r="D35" s="69"/>
      <c r="E35" s="69"/>
      <c r="F35" s="69"/>
      <c r="G35" s="69"/>
      <c r="H35" s="69"/>
      <c r="I35" s="69"/>
      <c r="J35" s="69"/>
      <c r="K35" s="69"/>
      <c r="L35" s="69"/>
      <c r="M35" s="69"/>
    </row>
    <row r="36" spans="2:13" x14ac:dyDescent="0.25">
      <c r="B36" s="48"/>
      <c r="C36" s="48"/>
      <c r="D36" s="48"/>
      <c r="E36" s="48"/>
      <c r="F36" s="48"/>
      <c r="G36" s="48"/>
      <c r="H36" s="48"/>
      <c r="I36" s="48"/>
      <c r="J36" s="48"/>
      <c r="K36" s="48"/>
      <c r="L36" s="48"/>
      <c r="M36" s="48"/>
    </row>
    <row r="37" spans="2:13" ht="45" x14ac:dyDescent="0.25">
      <c r="B37" s="48"/>
      <c r="C37" s="49" t="s">
        <v>1</v>
      </c>
      <c r="D37" s="49" t="s">
        <v>2</v>
      </c>
      <c r="E37" s="49" t="s">
        <v>3</v>
      </c>
      <c r="F37" s="49" t="s">
        <v>4</v>
      </c>
      <c r="G37" s="49" t="s">
        <v>5</v>
      </c>
      <c r="H37" s="49" t="s">
        <v>6</v>
      </c>
      <c r="I37" s="49" t="s">
        <v>7</v>
      </c>
      <c r="J37" s="49" t="s">
        <v>52</v>
      </c>
      <c r="K37" s="49" t="s">
        <v>8</v>
      </c>
      <c r="L37" s="49" t="s">
        <v>9</v>
      </c>
      <c r="M37" s="50" t="s">
        <v>10</v>
      </c>
    </row>
    <row r="38" spans="2:13" x14ac:dyDescent="0.25">
      <c r="B38" s="23" t="s">
        <v>51</v>
      </c>
      <c r="C38" s="72">
        <v>2.7</v>
      </c>
      <c r="D38" s="72">
        <v>0</v>
      </c>
      <c r="E38" s="72">
        <v>0</v>
      </c>
      <c r="F38" s="72">
        <v>0</v>
      </c>
      <c r="G38" s="72">
        <v>0.9</v>
      </c>
      <c r="H38" s="72">
        <v>0</v>
      </c>
      <c r="I38" s="72">
        <v>1.5</v>
      </c>
      <c r="J38" s="72">
        <v>4.3</v>
      </c>
      <c r="K38" s="72">
        <v>0</v>
      </c>
      <c r="L38" s="72">
        <v>0</v>
      </c>
      <c r="M38" s="71">
        <v>3.11</v>
      </c>
    </row>
    <row r="39" spans="2:13" x14ac:dyDescent="0.25">
      <c r="B39" s="47" t="s">
        <v>327</v>
      </c>
    </row>
    <row r="40" spans="2:13" x14ac:dyDescent="0.25">
      <c r="J40" s="73"/>
    </row>
    <row r="44" spans="2:13" ht="15.75" x14ac:dyDescent="0.25">
      <c r="B44" s="42" t="s">
        <v>362</v>
      </c>
      <c r="C44" s="43"/>
      <c r="D44" s="43"/>
      <c r="E44" s="43"/>
      <c r="F44" s="43"/>
      <c r="G44" s="43"/>
      <c r="H44" s="43"/>
      <c r="I44" s="43"/>
      <c r="J44" s="43"/>
      <c r="K44" s="43"/>
      <c r="L44" s="43"/>
      <c r="M44" s="43"/>
    </row>
    <row r="45" spans="2:13" x14ac:dyDescent="0.25">
      <c r="B45" s="169" t="s">
        <v>190</v>
      </c>
      <c r="C45" s="169"/>
      <c r="D45" s="69"/>
      <c r="E45" s="69"/>
      <c r="F45" s="69"/>
      <c r="G45" s="69"/>
      <c r="H45" s="69"/>
      <c r="I45" s="69"/>
      <c r="J45" s="69"/>
      <c r="K45" s="69"/>
      <c r="L45" s="69"/>
      <c r="M45" s="69"/>
    </row>
    <row r="46" spans="2:13" x14ac:dyDescent="0.25">
      <c r="B46" s="48"/>
      <c r="C46" s="48"/>
      <c r="D46" s="48"/>
      <c r="E46" s="48"/>
      <c r="F46" s="48"/>
      <c r="G46" s="48"/>
      <c r="H46" s="48"/>
      <c r="I46" s="48"/>
      <c r="J46" s="48"/>
      <c r="K46" s="48"/>
      <c r="L46" s="48"/>
      <c r="M46" s="48"/>
    </row>
    <row r="47" spans="2:13" ht="45" x14ac:dyDescent="0.25">
      <c r="B47" s="48"/>
      <c r="C47" s="49" t="s">
        <v>1</v>
      </c>
      <c r="D47" s="49" t="s">
        <v>2</v>
      </c>
      <c r="E47" s="49" t="s">
        <v>3</v>
      </c>
      <c r="F47" s="49" t="s">
        <v>4</v>
      </c>
      <c r="G47" s="49" t="s">
        <v>5</v>
      </c>
      <c r="H47" s="49" t="s">
        <v>6</v>
      </c>
      <c r="I47" s="49" t="s">
        <v>7</v>
      </c>
      <c r="J47" s="49" t="s">
        <v>52</v>
      </c>
      <c r="K47" s="49" t="s">
        <v>8</v>
      </c>
      <c r="L47" s="49" t="s">
        <v>9</v>
      </c>
      <c r="M47" s="50" t="s">
        <v>10</v>
      </c>
    </row>
    <row r="48" spans="2:13" x14ac:dyDescent="0.25">
      <c r="B48" s="23" t="s">
        <v>51</v>
      </c>
      <c r="C48" s="204">
        <v>2.4</v>
      </c>
      <c r="D48" s="204">
        <v>0</v>
      </c>
      <c r="E48" s="204">
        <v>0</v>
      </c>
      <c r="F48" s="204">
        <v>0</v>
      </c>
      <c r="G48" s="204">
        <v>0.3</v>
      </c>
      <c r="H48" s="204">
        <v>0</v>
      </c>
      <c r="I48" s="204">
        <v>0.9</v>
      </c>
      <c r="J48" s="204">
        <v>3.3</v>
      </c>
      <c r="K48" s="204">
        <v>0</v>
      </c>
      <c r="L48" s="204">
        <v>0</v>
      </c>
      <c r="M48" s="212">
        <v>2.8</v>
      </c>
    </row>
    <row r="49" spans="2:13" x14ac:dyDescent="0.25">
      <c r="B49" s="47" t="s">
        <v>328</v>
      </c>
    </row>
    <row r="50" spans="2:13" x14ac:dyDescent="0.25">
      <c r="M50" s="213"/>
    </row>
    <row r="54" spans="2:13" ht="15.75" x14ac:dyDescent="0.25">
      <c r="B54" s="42" t="s">
        <v>363</v>
      </c>
      <c r="C54" s="43"/>
      <c r="D54" s="43"/>
      <c r="E54" s="43"/>
      <c r="F54" s="43"/>
      <c r="G54" s="43"/>
      <c r="H54" s="43"/>
      <c r="I54" s="43"/>
      <c r="J54" s="43"/>
      <c r="K54" s="43"/>
      <c r="L54" s="43"/>
      <c r="M54" s="43"/>
    </row>
    <row r="55" spans="2:13" x14ac:dyDescent="0.25">
      <c r="B55" s="169" t="s">
        <v>173</v>
      </c>
      <c r="C55" s="69"/>
      <c r="D55" s="69"/>
      <c r="E55" s="69"/>
      <c r="F55" s="69"/>
      <c r="G55" s="69"/>
      <c r="H55" s="69"/>
      <c r="I55" s="69"/>
      <c r="J55" s="69"/>
      <c r="K55" s="69"/>
      <c r="L55" s="69"/>
      <c r="M55" s="69"/>
    </row>
    <row r="56" spans="2:13" x14ac:dyDescent="0.25">
      <c r="B56" s="48"/>
      <c r="C56" s="48"/>
      <c r="D56" s="48"/>
      <c r="E56" s="48"/>
      <c r="F56" s="48"/>
      <c r="G56" s="48"/>
      <c r="H56" s="48"/>
      <c r="I56" s="48"/>
      <c r="J56" s="48"/>
      <c r="K56" s="48"/>
      <c r="L56" s="48"/>
      <c r="M56" s="48"/>
    </row>
    <row r="57" spans="2:13" ht="45" x14ac:dyDescent="0.25">
      <c r="B57" s="48"/>
      <c r="C57" s="49" t="s">
        <v>1</v>
      </c>
      <c r="D57" s="49" t="s">
        <v>2</v>
      </c>
      <c r="E57" s="49" t="s">
        <v>3</v>
      </c>
      <c r="F57" s="49" t="s">
        <v>4</v>
      </c>
      <c r="G57" s="49" t="s">
        <v>5</v>
      </c>
      <c r="H57" s="49" t="s">
        <v>6</v>
      </c>
      <c r="I57" s="49" t="s">
        <v>7</v>
      </c>
      <c r="J57" s="49" t="s">
        <v>52</v>
      </c>
      <c r="K57" s="49" t="s">
        <v>8</v>
      </c>
      <c r="L57" s="49" t="s">
        <v>9</v>
      </c>
      <c r="M57" s="50" t="s">
        <v>10</v>
      </c>
    </row>
    <row r="58" spans="2:13" x14ac:dyDescent="0.25">
      <c r="B58" s="44" t="s">
        <v>243</v>
      </c>
      <c r="C58" s="190">
        <v>1.51</v>
      </c>
      <c r="D58" s="62">
        <v>0</v>
      </c>
      <c r="E58" s="62">
        <v>0</v>
      </c>
      <c r="F58" s="62">
        <v>0</v>
      </c>
      <c r="G58" s="190">
        <v>0.63</v>
      </c>
      <c r="H58" s="190">
        <v>0</v>
      </c>
      <c r="I58" s="190">
        <v>0.97</v>
      </c>
      <c r="J58" s="190">
        <v>2.73</v>
      </c>
      <c r="K58" s="62">
        <v>0</v>
      </c>
      <c r="L58" s="62">
        <v>0</v>
      </c>
      <c r="M58" s="190">
        <v>2.44</v>
      </c>
    </row>
    <row r="59" spans="2:13" x14ac:dyDescent="0.25">
      <c r="B59" s="44" t="s">
        <v>244</v>
      </c>
      <c r="C59" s="190">
        <v>1.54</v>
      </c>
      <c r="D59" s="62">
        <v>0</v>
      </c>
      <c r="E59" s="62">
        <v>0</v>
      </c>
      <c r="F59" s="62">
        <v>0</v>
      </c>
      <c r="G59" s="190">
        <v>0</v>
      </c>
      <c r="H59" s="62">
        <v>0</v>
      </c>
      <c r="I59" s="190">
        <v>0.65</v>
      </c>
      <c r="J59" s="190">
        <v>4.41</v>
      </c>
      <c r="K59" s="62">
        <v>0</v>
      </c>
      <c r="L59" s="62">
        <v>0</v>
      </c>
      <c r="M59" s="190">
        <v>3.42</v>
      </c>
    </row>
    <row r="60" spans="2:13" x14ac:dyDescent="0.25">
      <c r="B60" s="44" t="s">
        <v>245</v>
      </c>
      <c r="C60" s="190">
        <v>1.1499999999999999</v>
      </c>
      <c r="D60" s="62">
        <v>0</v>
      </c>
      <c r="E60" s="62">
        <v>0</v>
      </c>
      <c r="F60" s="62">
        <v>0</v>
      </c>
      <c r="G60" s="190">
        <v>0.24</v>
      </c>
      <c r="H60" s="62">
        <v>0</v>
      </c>
      <c r="I60" s="190">
        <v>1.78</v>
      </c>
      <c r="J60" s="190">
        <v>1.61</v>
      </c>
      <c r="K60" s="62">
        <v>0</v>
      </c>
      <c r="L60" s="62">
        <v>0</v>
      </c>
      <c r="M60" s="190">
        <v>1.41</v>
      </c>
    </row>
    <row r="61" spans="2:13" x14ac:dyDescent="0.25">
      <c r="B61" s="3" t="s">
        <v>167</v>
      </c>
      <c r="C61" s="190">
        <v>7.13</v>
      </c>
      <c r="D61" s="62">
        <v>0</v>
      </c>
      <c r="E61" s="62">
        <v>0</v>
      </c>
      <c r="F61" s="62">
        <v>0</v>
      </c>
      <c r="G61" s="190">
        <v>0</v>
      </c>
      <c r="H61" s="62">
        <v>0</v>
      </c>
      <c r="I61" s="190">
        <v>0</v>
      </c>
      <c r="J61" s="190">
        <v>1.24</v>
      </c>
      <c r="K61" s="62">
        <v>0</v>
      </c>
      <c r="L61" s="62">
        <v>0</v>
      </c>
      <c r="M61" s="190">
        <v>1.01</v>
      </c>
    </row>
    <row r="62" spans="2:13" x14ac:dyDescent="0.25">
      <c r="B62" s="3" t="s">
        <v>168</v>
      </c>
      <c r="C62" s="190">
        <v>12.84</v>
      </c>
      <c r="D62" s="62">
        <v>0</v>
      </c>
      <c r="E62" s="62">
        <v>0</v>
      </c>
      <c r="F62" s="62">
        <v>0</v>
      </c>
      <c r="G62" s="190">
        <v>0</v>
      </c>
      <c r="H62" s="62">
        <v>0</v>
      </c>
      <c r="I62" s="190">
        <v>1.31</v>
      </c>
      <c r="J62" s="190">
        <v>24.3</v>
      </c>
      <c r="K62" s="62">
        <v>0</v>
      </c>
      <c r="L62" s="62">
        <v>0</v>
      </c>
      <c r="M62" s="190">
        <v>17.88</v>
      </c>
    </row>
    <row r="63" spans="2:13" x14ac:dyDescent="0.25">
      <c r="B63" s="28" t="s">
        <v>169</v>
      </c>
      <c r="C63" s="205">
        <v>9.3699999999999992</v>
      </c>
      <c r="D63" s="206">
        <v>0</v>
      </c>
      <c r="E63" s="206">
        <v>0</v>
      </c>
      <c r="F63" s="206">
        <v>0</v>
      </c>
      <c r="G63" s="205">
        <v>0.75</v>
      </c>
      <c r="H63" s="206">
        <v>0</v>
      </c>
      <c r="I63" s="205">
        <v>0</v>
      </c>
      <c r="J63" s="205">
        <v>9.6300000000000008</v>
      </c>
      <c r="K63" s="206">
        <v>0</v>
      </c>
      <c r="L63" s="206">
        <v>0</v>
      </c>
      <c r="M63" s="205">
        <v>5.0599999999999996</v>
      </c>
    </row>
    <row r="64" spans="2:13" x14ac:dyDescent="0.25">
      <c r="B64" s="47" t="s">
        <v>329</v>
      </c>
    </row>
    <row r="68" spans="2:13" ht="15.75" x14ac:dyDescent="0.25">
      <c r="B68" s="42" t="s">
        <v>364</v>
      </c>
      <c r="C68" s="43"/>
      <c r="D68" s="43"/>
      <c r="E68" s="43"/>
      <c r="F68" s="43"/>
      <c r="G68" s="43"/>
      <c r="H68" s="43"/>
      <c r="I68" s="43"/>
      <c r="J68" s="43"/>
      <c r="K68" s="43"/>
      <c r="L68" s="43"/>
      <c r="M68" s="43"/>
    </row>
    <row r="69" spans="2:13" x14ac:dyDescent="0.25">
      <c r="B69" s="169" t="s">
        <v>330</v>
      </c>
      <c r="C69" s="69"/>
      <c r="D69" s="69"/>
      <c r="E69" s="69"/>
      <c r="F69" s="69"/>
      <c r="G69" s="69"/>
      <c r="H69" s="69"/>
      <c r="I69" s="69"/>
      <c r="J69" s="69"/>
      <c r="K69" s="69"/>
      <c r="L69" s="69"/>
      <c r="M69" s="69"/>
    </row>
    <row r="70" spans="2:13" x14ac:dyDescent="0.25">
      <c r="B70" s="48"/>
      <c r="C70" s="48"/>
      <c r="D70" s="48"/>
      <c r="E70" s="48"/>
      <c r="F70" s="48"/>
      <c r="G70" s="48"/>
      <c r="H70" s="48"/>
      <c r="I70" s="48"/>
      <c r="J70" s="48"/>
      <c r="K70" s="48"/>
      <c r="L70" s="48"/>
      <c r="M70" s="48"/>
    </row>
    <row r="71" spans="2:13" ht="45" x14ac:dyDescent="0.25">
      <c r="B71" s="48"/>
      <c r="C71" s="49" t="s">
        <v>1</v>
      </c>
      <c r="D71" s="49" t="s">
        <v>2</v>
      </c>
      <c r="E71" s="49" t="s">
        <v>3</v>
      </c>
      <c r="F71" s="49" t="s">
        <v>4</v>
      </c>
      <c r="G71" s="49" t="s">
        <v>5</v>
      </c>
      <c r="H71" s="49" t="s">
        <v>6</v>
      </c>
      <c r="I71" s="49" t="s">
        <v>7</v>
      </c>
      <c r="J71" s="49" t="s">
        <v>52</v>
      </c>
      <c r="K71" s="49" t="s">
        <v>8</v>
      </c>
      <c r="L71" s="49" t="s">
        <v>9</v>
      </c>
      <c r="M71" s="50" t="s">
        <v>10</v>
      </c>
    </row>
    <row r="72" spans="2:13" x14ac:dyDescent="0.25">
      <c r="B72" s="23" t="s">
        <v>278</v>
      </c>
      <c r="C72" s="276">
        <v>2.8</v>
      </c>
      <c r="D72" s="204">
        <v>0</v>
      </c>
      <c r="E72" s="204">
        <v>0</v>
      </c>
      <c r="F72" s="204">
        <v>0</v>
      </c>
      <c r="G72" s="276">
        <v>0.6</v>
      </c>
      <c r="H72" s="204">
        <v>0</v>
      </c>
      <c r="I72" s="276">
        <v>1.4</v>
      </c>
      <c r="J72" s="277">
        <v>4.8</v>
      </c>
      <c r="K72" s="204">
        <v>0</v>
      </c>
      <c r="L72" s="204">
        <v>0</v>
      </c>
      <c r="M72" s="173">
        <f>SUM(C72:L72)</f>
        <v>9.6</v>
      </c>
    </row>
    <row r="73" spans="2:13" x14ac:dyDescent="0.25">
      <c r="B73" s="197" t="s">
        <v>366</v>
      </c>
      <c r="C73" s="181"/>
      <c r="D73" s="181"/>
      <c r="E73" s="181"/>
    </row>
    <row r="77" spans="2:13" ht="15.75" x14ac:dyDescent="0.25">
      <c r="B77" s="42" t="s">
        <v>365</v>
      </c>
      <c r="C77" s="43"/>
      <c r="D77" s="43"/>
      <c r="E77" s="43"/>
      <c r="F77" s="43"/>
      <c r="G77" s="43"/>
      <c r="H77" s="43"/>
      <c r="I77" s="43"/>
      <c r="J77" s="43"/>
      <c r="K77" s="43"/>
      <c r="L77" s="43"/>
      <c r="M77" s="43"/>
    </row>
    <row r="78" spans="2:13" x14ac:dyDescent="0.25">
      <c r="B78" s="169" t="s">
        <v>171</v>
      </c>
      <c r="C78" s="69"/>
      <c r="D78" s="69"/>
      <c r="E78" s="69"/>
      <c r="F78" s="69"/>
      <c r="G78" s="69"/>
      <c r="H78" s="69"/>
      <c r="I78" s="69"/>
      <c r="J78" s="69"/>
      <c r="K78" s="69"/>
      <c r="L78" s="69"/>
      <c r="M78" s="69"/>
    </row>
    <row r="79" spans="2:13" x14ac:dyDescent="0.25">
      <c r="B79" s="48"/>
      <c r="C79" s="48"/>
      <c r="D79" s="48"/>
      <c r="E79" s="48"/>
      <c r="F79" s="48"/>
      <c r="G79" s="48"/>
      <c r="H79" s="48"/>
      <c r="I79" s="48"/>
      <c r="J79" s="48"/>
      <c r="K79" s="48"/>
      <c r="L79" s="48"/>
      <c r="M79" s="48"/>
    </row>
    <row r="80" spans="2:13" ht="45" x14ac:dyDescent="0.25">
      <c r="B80" s="48"/>
      <c r="C80" s="49" t="s">
        <v>1</v>
      </c>
      <c r="D80" s="49" t="s">
        <v>2</v>
      </c>
      <c r="E80" s="49" t="s">
        <v>3</v>
      </c>
      <c r="F80" s="49" t="s">
        <v>4</v>
      </c>
      <c r="G80" s="49" t="s">
        <v>5</v>
      </c>
      <c r="H80" s="49" t="s">
        <v>6</v>
      </c>
      <c r="I80" s="49" t="s">
        <v>7</v>
      </c>
      <c r="J80" s="49" t="s">
        <v>52</v>
      </c>
      <c r="K80" s="49" t="s">
        <v>8</v>
      </c>
      <c r="L80" s="49" t="s">
        <v>9</v>
      </c>
      <c r="M80" s="50" t="s">
        <v>10</v>
      </c>
    </row>
    <row r="81" spans="2:14" x14ac:dyDescent="0.25">
      <c r="B81" s="23" t="s">
        <v>294</v>
      </c>
      <c r="C81" s="278">
        <v>4.1991921481774952E-4</v>
      </c>
      <c r="D81" s="278">
        <v>0</v>
      </c>
      <c r="E81" s="278">
        <v>0</v>
      </c>
      <c r="F81" s="278">
        <v>0</v>
      </c>
      <c r="G81" s="278">
        <v>3.719909667202126E-5</v>
      </c>
      <c r="H81" s="278">
        <v>0</v>
      </c>
      <c r="I81" s="278">
        <v>6.0835319177069021E-5</v>
      </c>
      <c r="J81" s="278">
        <v>5.5279815964729727E-5</v>
      </c>
      <c r="K81" s="278">
        <v>0</v>
      </c>
      <c r="L81" s="278">
        <v>0</v>
      </c>
      <c r="M81" s="283">
        <v>6.9425135594090393E-5</v>
      </c>
    </row>
    <row r="82" spans="2:14" x14ac:dyDescent="0.25">
      <c r="B82" s="47" t="s">
        <v>447</v>
      </c>
    </row>
    <row r="83" spans="2:14" x14ac:dyDescent="0.25">
      <c r="B83" s="181"/>
    </row>
    <row r="87" spans="2:14" x14ac:dyDescent="0.25">
      <c r="N87" s="122" t="s">
        <v>246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2014-12-03T10:23:51Z</cp:lastPrinted>
  <dcterms:created xsi:type="dcterms:W3CDTF">2012-10-17T07:59:56Z</dcterms:created>
  <dcterms:modified xsi:type="dcterms:W3CDTF">2017-06-08T11:43:14Z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