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23085" windowHeight="11640"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Contents!$A$1:$F$55</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Lending'!$A$1:$U$84</definedName>
  </definedNames>
  <calcPr calcId="145621"/>
</workbook>
</file>

<file path=xl/calcChain.xml><?xml version="1.0" encoding="utf-8"?>
<calcChain xmlns="http://schemas.openxmlformats.org/spreadsheetml/2006/main">
  <c r="M72" i="5" l="1"/>
  <c r="L29" i="5" l="1"/>
  <c r="K29" i="5"/>
  <c r="J29" i="5"/>
  <c r="I29" i="5"/>
  <c r="H29" i="5"/>
  <c r="G29" i="5"/>
  <c r="F29" i="5"/>
  <c r="E29" i="5"/>
  <c r="D29" i="5"/>
  <c r="C29" i="5"/>
  <c r="M28" i="5"/>
  <c r="M27" i="5"/>
  <c r="M26" i="5"/>
  <c r="M25" i="5"/>
  <c r="M24" i="5"/>
  <c r="M23" i="5"/>
  <c r="M29" i="5" s="1"/>
  <c r="L14" i="5"/>
  <c r="K14" i="5"/>
  <c r="J14" i="5"/>
  <c r="I14" i="5"/>
  <c r="H14" i="5"/>
  <c r="G14" i="5"/>
  <c r="F14" i="5"/>
  <c r="E14" i="5"/>
  <c r="D14" i="5"/>
  <c r="C14" i="5"/>
  <c r="M13" i="5"/>
  <c r="M12" i="5"/>
  <c r="M11" i="5"/>
  <c r="M10" i="5"/>
  <c r="M14" i="5" s="1"/>
  <c r="M9" i="5"/>
  <c r="L60" i="16"/>
  <c r="K60" i="16"/>
  <c r="J60" i="16"/>
  <c r="I60" i="16"/>
  <c r="H60" i="16"/>
  <c r="G60" i="16"/>
  <c r="F60" i="16"/>
  <c r="E60" i="16"/>
  <c r="D60" i="16"/>
  <c r="C60" i="16"/>
  <c r="M59" i="16"/>
  <c r="M58" i="16"/>
  <c r="M57" i="16"/>
  <c r="M56" i="16"/>
  <c r="M55" i="16"/>
  <c r="M54" i="16"/>
  <c r="M53" i="16"/>
  <c r="M52" i="16"/>
  <c r="M51" i="16"/>
  <c r="M50" i="16"/>
  <c r="M60" i="16" s="1"/>
  <c r="L40" i="16"/>
  <c r="K40" i="16"/>
  <c r="J40" i="16"/>
  <c r="I40" i="16"/>
  <c r="H40" i="16"/>
  <c r="G40" i="16"/>
  <c r="F40" i="16"/>
  <c r="E40" i="16"/>
  <c r="D40" i="16"/>
  <c r="C40" i="16"/>
  <c r="M39" i="16"/>
  <c r="M38" i="16"/>
  <c r="M37" i="16"/>
  <c r="M36" i="16"/>
  <c r="M35" i="16"/>
  <c r="M34" i="16"/>
  <c r="M33" i="16"/>
  <c r="M32" i="16"/>
  <c r="M31" i="16"/>
  <c r="M30" i="16"/>
  <c r="M40" i="16" s="1"/>
  <c r="L20" i="16"/>
  <c r="K20" i="16"/>
  <c r="J20" i="16"/>
  <c r="I20" i="16"/>
  <c r="H20" i="16"/>
  <c r="G20" i="16"/>
  <c r="F20" i="16"/>
  <c r="E20" i="16"/>
  <c r="D20" i="16"/>
  <c r="C20" i="16"/>
  <c r="M19" i="16"/>
  <c r="M18" i="16"/>
  <c r="M17" i="16"/>
  <c r="M16" i="16"/>
  <c r="M15" i="16"/>
  <c r="M14" i="16"/>
  <c r="M13" i="16"/>
  <c r="M12" i="16"/>
  <c r="M11" i="16"/>
  <c r="M10" i="16"/>
  <c r="M20" i="16" s="1"/>
  <c r="L66" i="2"/>
  <c r="K66" i="2"/>
  <c r="J66" i="2"/>
  <c r="I66" i="2"/>
  <c r="H66" i="2"/>
  <c r="G66" i="2"/>
  <c r="F66" i="2"/>
  <c r="E66" i="2"/>
  <c r="D66" i="2"/>
  <c r="C66" i="2"/>
  <c r="L22" i="2"/>
  <c r="K22" i="2"/>
  <c r="J22" i="2"/>
  <c r="I22" i="2"/>
  <c r="H22" i="2"/>
  <c r="G22" i="2"/>
  <c r="F22" i="2"/>
  <c r="E22" i="2"/>
  <c r="D22" i="2"/>
  <c r="C22" i="2"/>
  <c r="I26" i="1"/>
  <c r="M18" i="1"/>
  <c r="M11" i="1"/>
  <c r="C40" i="6"/>
  <c r="C24" i="6"/>
  <c r="D40" i="6" l="1"/>
  <c r="E40" i="6"/>
  <c r="F40" i="6"/>
  <c r="D24" i="6"/>
  <c r="E24" i="6"/>
  <c r="F24" i="6"/>
  <c r="C79" i="2" l="1"/>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M49" i="16" l="1"/>
  <c r="M29" i="16"/>
  <c r="D22" i="15"/>
  <c r="E22" i="15"/>
  <c r="F22" i="15"/>
  <c r="G22" i="15"/>
  <c r="H22" i="15"/>
  <c r="C22" i="15"/>
  <c r="I12" i="15"/>
  <c r="I13" i="15"/>
  <c r="I14" i="15"/>
  <c r="I15" i="15"/>
  <c r="I16" i="15"/>
  <c r="I17" i="15"/>
  <c r="I18" i="15"/>
  <c r="I19" i="15"/>
  <c r="I20" i="15"/>
  <c r="I11" i="15"/>
  <c r="M19" i="1"/>
  <c r="M12" i="1"/>
  <c r="J88" i="2" l="1"/>
  <c r="F88" i="2"/>
  <c r="E88" i="2"/>
  <c r="K88" i="2"/>
  <c r="G88" i="2"/>
  <c r="C88" i="2"/>
  <c r="I88" i="2"/>
  <c r="L88" i="2"/>
  <c r="H88" i="2"/>
  <c r="D88" i="2"/>
  <c r="I22" i="15"/>
  <c r="L4" i="5"/>
  <c r="L4" i="16"/>
  <c r="H4" i="15"/>
  <c r="D33" i="2"/>
  <c r="E33" i="2"/>
  <c r="F33" i="2"/>
  <c r="G33" i="2"/>
  <c r="H33" i="2"/>
  <c r="I33" i="2"/>
  <c r="J33" i="2"/>
  <c r="K33" i="2"/>
  <c r="L33" i="2"/>
  <c r="D35" i="2"/>
  <c r="E35" i="2"/>
  <c r="F35" i="2"/>
  <c r="G35" i="2"/>
  <c r="H35" i="2"/>
  <c r="I35" i="2"/>
  <c r="J35" i="2"/>
  <c r="K35" i="2"/>
  <c r="L35" i="2"/>
  <c r="D36" i="2"/>
  <c r="E36" i="2"/>
  <c r="F36" i="2"/>
  <c r="G36" i="2"/>
  <c r="H36" i="2"/>
  <c r="I36" i="2"/>
  <c r="J36" i="2"/>
  <c r="K36" i="2"/>
  <c r="L36" i="2"/>
  <c r="D37" i="2"/>
  <c r="E37" i="2"/>
  <c r="F37" i="2"/>
  <c r="G37" i="2"/>
  <c r="H37" i="2"/>
  <c r="I37" i="2"/>
  <c r="J37" i="2"/>
  <c r="K37" i="2"/>
  <c r="L37" i="2"/>
  <c r="D38" i="2"/>
  <c r="E38" i="2"/>
  <c r="F38" i="2"/>
  <c r="G38" i="2"/>
  <c r="H38" i="2"/>
  <c r="I38" i="2"/>
  <c r="J38" i="2"/>
  <c r="K38" i="2"/>
  <c r="L38" i="2"/>
  <c r="D39" i="2"/>
  <c r="E39" i="2"/>
  <c r="F39" i="2"/>
  <c r="G39" i="2"/>
  <c r="H39" i="2"/>
  <c r="I39" i="2"/>
  <c r="J39" i="2"/>
  <c r="K39" i="2"/>
  <c r="L39" i="2"/>
  <c r="D40" i="2"/>
  <c r="E40" i="2"/>
  <c r="F40" i="2"/>
  <c r="G40" i="2"/>
  <c r="H40" i="2"/>
  <c r="I40" i="2"/>
  <c r="J40" i="2"/>
  <c r="K40" i="2"/>
  <c r="L40" i="2"/>
  <c r="D41" i="2"/>
  <c r="E41" i="2"/>
  <c r="F41" i="2"/>
  <c r="G41" i="2"/>
  <c r="H41" i="2"/>
  <c r="I41" i="2"/>
  <c r="J41" i="2"/>
  <c r="K41" i="2"/>
  <c r="L41" i="2"/>
  <c r="D42" i="2"/>
  <c r="E42" i="2"/>
  <c r="F42" i="2"/>
  <c r="G42" i="2"/>
  <c r="H42" i="2"/>
  <c r="I42" i="2"/>
  <c r="J42" i="2"/>
  <c r="K42" i="2"/>
  <c r="L42" i="2"/>
  <c r="D44" i="2"/>
  <c r="E44" i="2"/>
  <c r="F44" i="2"/>
  <c r="G44" i="2"/>
  <c r="H44" i="2"/>
  <c r="I44" i="2"/>
  <c r="J44" i="2"/>
  <c r="K44" i="2"/>
  <c r="L44" i="2"/>
  <c r="C35" i="2"/>
  <c r="C36" i="2"/>
  <c r="C37" i="2"/>
  <c r="C38" i="2"/>
  <c r="C39" i="2"/>
  <c r="C40" i="2"/>
  <c r="C41" i="2"/>
  <c r="C42" i="2"/>
  <c r="C44" i="2"/>
  <c r="C33" i="2"/>
  <c r="K4" i="2"/>
  <c r="D27" i="1" l="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<sst xmlns="http://schemas.openxmlformats.org/spreadsheetml/2006/main" count="761" uniqueCount="391">
  <si>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</si>
  <si>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</si>
  <si>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</si>
  <si>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</si>
  <si>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</si>
  <si>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</si>
  <si>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</si>
  <si>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</si>
  <si>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</si>
  <si>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</si>
  <si>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</si>
  <si>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</si>
  <si>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</si>
  <si>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</si>
  <si>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</si>
  <si>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</si>
  <si>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</si>
  <si>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</si>
  <si>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</si>
  <si>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</si>
  <si>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</si>
  <si>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</si>
  <si>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</si>
  <si>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</si>
  <si>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</si>
  <si>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</si>
  <si>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</si>
  <si>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</si>
  <si>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</si>
  <si>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</si>
  <si>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</si>
  <si>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</si>
  <si>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</si>
  <si>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</si>
  <si>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</si>
  <si>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</si>
  <si>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</si>
  <si>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</si>
  <si>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</si>
  <si>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</si>
  <si>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</si>
  <si>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</si>
  <si>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</si>
  <si>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</si>
  <si>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</si>
  <si>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</si>
  <si>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</si>
  <si>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</si>
  <si>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</si>
  <si>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</si>
  <si>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</si>
  <si>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</si>
  <si>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</si>
  <si>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</si>
  <si>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</si>
  <si>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</si>
  <si>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</si>
  <si>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</si>
  <si>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</si>
  <si>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</si>
  <si>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</si>
  <si>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</si>
  <si>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</si>
  <si>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</si>
  <si>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</si>
  <si>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</si>
  <si>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</si>
  <si>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</si>
  <si>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</si>
  <si>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</si>
  <si>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</si>
  <si>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</si>
  <si>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</si>
  <si>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</si>
  <si>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</si>
  <si>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</si>
  <si>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</si>
  <si>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</si>
  <si>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</si>
  <si>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</si>
  <si>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</si>
  <si>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</si>
  <si>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</si>
  <si>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</si>
  <si>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</si>
  <si>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</si>
  <si>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</si>
  <si>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</si>
  <si>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</si>
  <si>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</si>
  <si>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</si>
  <si>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</si>
  <si>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</si>
  <si>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</si>
  <si>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</si>
  <si>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</si>
  <si>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</si>
  <si>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</si>
  <si>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</si>
  <si>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</si>
  <si>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</si>
  <si>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</si>
  <si>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</si>
  <si>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</si>
  <si>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</si>
  <si>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</si>
  <si>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</si>
  <si>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</si>
  <si>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</si>
  <si>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</si>
  <si>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</si>
  <si>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</si>
  <si>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</si>
  <si>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</si>
  <si>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</si>
  <si>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</si>
  <si>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</si>
  <si>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</si>
  <si>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</si>
  <si>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</si>
  <si>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</si>
  <si>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</si>
  <si>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</si>
  <si>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</si>
  <si>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</si>
  <si>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</si>
  <si>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</si>
  <si>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</si>
  <si>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</si>
  <si>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</si>
  <si>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</si>
  <si>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</si>
  <si>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</si>
  <si>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</si>
  <si>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</si>
  <si>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</si>
  <si>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</si>
  <si>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</si>
  <si>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</si>
  <si>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</si>
  <si>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</si>
  <si>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</si>
  <si>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</si>
  <si>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</si>
  <si>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</si>
  <si>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</si>
  <si>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</si>
  <si>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</si>
  <si>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</si>
  <si>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</si>
  <si>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</si>
  <si>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</si>
  <si>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</si>
  <si>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</si>
  <si>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</si>
  <si>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</si>
  <si>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</si>
  <si>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</si>
  <si>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</si>
  <si>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</si>
  <si>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</si>
  <si>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</si>
  <si>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</si>
  <si>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Asset substitution i not allowed for specialised mortgage banks, hence NPLs are part of the cover pool.</t>
  </si>
  <si>
    <t xml:space="preserve">Are loans in foreclosure procedure part of eligible assets in cover pool?  </t>
  </si>
  <si>
    <t>Asset substitution i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</si>
  <si>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</si>
  <si>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</si>
  <si>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</si>
  <si>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</si>
  <si>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market value.
</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</si>
  <si>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</si>
  <si>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</si>
  <si>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</si>
  <si>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</si>
  <si>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</si>
  <si>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</si>
  <si>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</si>
  <si>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</si>
  <si>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</si>
  <si>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</si>
  <si>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</si>
  <si>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</si>
  <si>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</si>
  <si>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</si>
  <si>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</si>
  <si>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</si>
  <si>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</si>
  <si>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</si>
  <si>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</si>
  <si>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</si>
  <si>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</si>
  <si>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</si>
  <si>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</si>
  <si>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</si>
  <si>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</si>
  <si>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</si>
  <si>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</si>
  <si>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</si>
  <si>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</si>
  <si>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</si>
  <si>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</si>
  <si>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</si>
  <si>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</si>
  <si>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</si>
  <si>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</si>
  <si>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</si>
  <si>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</si>
  <si>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</si>
  <si>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</si>
  <si>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</si>
  <si>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</si>
  <si>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</si>
  <si>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</si>
  <si>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</si>
  <si>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</si>
  <si>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</si>
  <si>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</si>
  <si>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</si>
  <si>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</si>
  <si>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</si>
  <si>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</si>
  <si>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</si>
  <si>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</si>
  <si>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</si>
  <si>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</si>
  <si>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</si>
  <si>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</si>
  <si>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</si>
  <si>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</si>
  <si>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</si>
  <si>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</si>
  <si>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</si>
  <si>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</si>
  <si>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</si>
  <si>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</si>
  <si>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</si>
  <si>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</si>
  <si>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The tier 1 capital ratio as stipulated in DFSA regulations</t>
  </si>
  <si>
    <t>The solvency ratio as stipulated in DFSA regulations</t>
  </si>
  <si>
    <t>The circulating amount of covered bonds (including covered mortgage bonds and mortgage bonds)</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</si>
  <si>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</si>
  <si>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</si>
  <si>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</si>
  <si>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</si>
  <si>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</si>
  <si>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</si>
  <si>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</si>
  <si>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</si>
  <si>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</si>
  <si>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Residential property owned and administreted by the coopereative and used by the members of the cooperative.  Max LTV 80 % (legislation).</t>
  </si>
  <si>
    <t>Residential property rentes out to private tenants. Max LTV 80 % (legislation).</t>
  </si>
  <si>
    <t>Property and land for agricultural use. Max LTV 70 % (legislation).</t>
  </si>
  <si>
    <t>Adjustable Rate Mortgages</t>
  </si>
  <si>
    <t>Table M4d/B4d</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</si>
  <si>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</si>
  <si>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</si>
  <si>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</si>
  <si>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</si>
  <si>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</si>
  <si>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</si>
  <si>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</si>
  <si>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</si>
  <si>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</si>
  <si>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</si>
  <si>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</si>
  <si>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</si>
  <si>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</si>
  <si>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</si>
  <si>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Core tier 1 capital invested in gilt-edged securities</t>
  </si>
  <si>
    <t>Total  capital coverage (rating compliant capital)</t>
  </si>
  <si>
    <t>Bullet</t>
  </si>
  <si>
    <t>Annuity</t>
  </si>
  <si>
    <t>Liquidity due to be paid out next day in connection with refinancing</t>
  </si>
  <si>
    <t>Q3 2013</t>
  </si>
  <si>
    <r>
      <t xml:space="preserve">Lending, by-loan to-value (LTV), current property value, </t>
    </r>
    <r>
      <rPr>
        <b/>
        <i/>
        <sz val="11"/>
        <rFont val="Calibri"/>
        <family val="2"/>
        <scheme val="minor"/>
      </rPr>
      <t>per cent</t>
    </r>
  </si>
  <si>
    <t>Lending, by-loan to-value (LTV), current property value, per cent ("Sidste krone")</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</si>
  <si>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</si>
  <si>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</si>
  <si>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</si>
  <si>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</si>
  <si>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</si>
  <si>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</si>
  <si>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</si>
  <si>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</si>
  <si>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</si>
  <si>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</si>
  <si>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</si>
  <si>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</si>
  <si>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</si>
  <si>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</si>
  <si>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</si>
  <si>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</si>
  <si>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</si>
  <si>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</si>
  <si>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</si>
  <si>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</si>
  <si>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</si>
  <si>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</si>
  <si>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Q1 2014</t>
  </si>
  <si>
    <t>Q4 2013</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</si>
  <si>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</si>
  <si>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</si>
  <si>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</si>
  <si>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</si>
  <si>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 Non Capped floaters</t>
  </si>
  <si>
    <t>- Capped floaters</t>
  </si>
  <si>
    <t>99.9%</t>
  </si>
  <si>
    <t>0.13%</t>
  </si>
  <si>
    <t>55.2%</t>
  </si>
  <si>
    <t>44.8%</t>
  </si>
  <si>
    <t>0.15%</t>
  </si>
  <si>
    <t>37.7%</t>
  </si>
  <si>
    <t>57.3%</t>
  </si>
  <si>
    <t>42.7%</t>
  </si>
  <si>
    <t>53.4%</t>
  </si>
  <si>
    <t>37.6%</t>
  </si>
  <si>
    <t>53.5%</t>
  </si>
  <si>
    <t>Contents</t>
  </si>
  <si>
    <t>M1</t>
  </si>
  <si>
    <t>M2</t>
  </si>
  <si>
    <t>M3</t>
  </si>
  <si>
    <t>M4a</t>
  </si>
  <si>
    <t>M4b</t>
  </si>
  <si>
    <t>M4c</t>
  </si>
  <si>
    <t>M4</t>
  </si>
  <si>
    <t>M5</t>
  </si>
  <si>
    <t>M6</t>
  </si>
  <si>
    <t>M7</t>
  </si>
  <si>
    <t>M8</t>
  </si>
  <si>
    <t>M9</t>
  </si>
  <si>
    <t>M10/</t>
  </si>
  <si>
    <t>M11</t>
  </si>
  <si>
    <t>M11a</t>
  </si>
  <si>
    <t>M11b</t>
  </si>
  <si>
    <t>M12</t>
  </si>
  <si>
    <t>M12a</t>
  </si>
  <si>
    <t>General Capital center</t>
  </si>
  <si>
    <t>Table M6</t>
  </si>
  <si>
    <t>Table M7</t>
  </si>
  <si>
    <t>Table M8</t>
  </si>
  <si>
    <t>Table M9</t>
  </si>
  <si>
    <t>Table M10</t>
  </si>
  <si>
    <t>Table M11</t>
  </si>
  <si>
    <t>Table M11a</t>
  </si>
  <si>
    <t>Table M11b</t>
  </si>
  <si>
    <t>Table M12</t>
  </si>
  <si>
    <t>Table M12a</t>
  </si>
  <si>
    <t>Note: Losses are reported on a company level, as the annualised loss as percentage of  average total outstanding lending</t>
  </si>
  <si>
    <t>Note: Losses are reported on a company level, i.e. as the total realised losses on DLR's total lending</t>
  </si>
  <si>
    <t>Note: 90 days NPL ratio defined as in table 11a</t>
  </si>
  <si>
    <t>Note: 90 days NPL ratio defined as outstanding debt on loans with arrears of 90 days or more, as percentage of total outstanding debt</t>
  </si>
  <si>
    <t>Note: 90 days NPL ratio defined as term payments on loans with arrears of 90 days or more, as percentage of total term payments</t>
  </si>
  <si>
    <t>DLR Kredit A/S's loans to agricultural properties are covered by a joint guarantee and loss deduction agreement with the loan distributing banks.</t>
  </si>
  <si>
    <t>The loans to urban trade properties, e.g. private rental and cooperative housing properties, and office and business properties, are covered by individual bank guarantees from the loan distributing banks, covering the outermost 25 - 50 % of the fair value of the loan, depending on the property category.</t>
  </si>
  <si>
    <t>The guarantors are at the same time shareholders of DLR Kredit A/S.</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</si>
  <si>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</si>
  <si>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</si>
  <si>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</si>
  <si>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For RO-loans, there is no legal requirement of on-going valuation of properties. A property is valuated at the time of loan disbursement, and subsequent valuation can take place in case of re-mortgaging or supplementary mortgaging of the property.</t>
  </si>
  <si>
    <t>Total Customer Loans (fair value)</t>
  </si>
  <si>
    <t xml:space="preserve">All outstanding senior unsecured liabilities including any intra-group senior unsecured liabilities to finance OC-requirements    </t>
  </si>
  <si>
    <t>All individual and group wise loan loss provisions as stated in the issuer´s interim and annual accounts</t>
  </si>
  <si>
    <t>Total balance sheet assets as reported in the issuer's interim or annual reports, fair value</t>
  </si>
  <si>
    <t>Senior secured bonds - formerly known as JCB (Section 15)</t>
  </si>
  <si>
    <t xml:space="preserve">All guarantees backing the granted loans provided by e.g. states, municipalities, or banks  </t>
  </si>
  <si>
    <t>Please see NPL definition in table X1</t>
  </si>
  <si>
    <t>Issuers senior unsecured liabilities targeted to finance OC-requirements in cover pool</t>
  </si>
  <si>
    <t>Mortgage banks issue and sell bonds to investors to fund the loans. During the loan terms, borrowers make principal and interest payments to mortgage banks which transfer the amounts to investors. Mortgage banks charge a fee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bond issuance is made on a daily basis.</t>
  </si>
  <si>
    <t>Private owned residentials used by the owner,  Max LTV 80 % (legislation).</t>
  </si>
  <si>
    <t>Holiday houses for owners own use or for renting. Max LTV 60 % (legislation).</t>
  </si>
  <si>
    <t>Residential renting subsidesed by the goverment. Max LTV 80 %. LTVs above 80 % can be granted against full govermental guarantee</t>
  </si>
  <si>
    <t>Industrial and manufacture buildings and warehouse for own use or for rent. Max LTV 60 % (legislation).</t>
  </si>
  <si>
    <t>Office property and retail buildings for own use or for rent. Max LTV  60 % (legislation).</t>
  </si>
  <si>
    <t>Property used for education, kindergardens, museum and other buildings for public use. Max LTV  70 % (legislation).</t>
  </si>
  <si>
    <t>Property, that can not be placed in the categories above.  Max LTV  70 % (legislation).</t>
  </si>
  <si>
    <t xml:space="preserve">General practice in the Danish market </t>
  </si>
  <si>
    <t>8.9%</t>
  </si>
  <si>
    <t>Overcollateralisation after correction for non-eligible assets</t>
  </si>
  <si>
    <t>Total (percentage of nominal CBs)</t>
  </si>
  <si>
    <t>Mandatory (percentage of risk weigted assets, general, by law)</t>
  </si>
  <si>
    <t>30 June 2014</t>
  </si>
  <si>
    <t>Q2 2014</t>
  </si>
  <si>
    <t>0.11%</t>
  </si>
  <si>
    <t>33.9%</t>
  </si>
  <si>
    <t>56.4%</t>
  </si>
  <si>
    <t>9.66%</t>
  </si>
  <si>
    <t>51.3%</t>
  </si>
  <si>
    <t>48.7%</t>
  </si>
  <si>
    <t>.</t>
  </si>
  <si>
    <t>Realised losses (DKK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</si>
</sst>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44">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1" fontId="28" fillId="3" borderId="0" xfId="0" applyNumberFormat="1" applyFont="1" applyFill="1" applyBorder="1" applyAlignment="1">
      <alignment horizontal="right" vertical="center"/>
    </xf>
    <xf numFmtId="0" fontId="28" fillId="3" borderId="0" xfId="0" applyFont="1" applyFill="1" applyBorder="1" applyAlignment="1">
      <alignment horizontal="left" vertical="center" indent="1"/>
    </xf>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15" fontId="34" fillId="3" borderId="0" xfId="0" quotePrefix="1" applyNumberFormat="1"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21" fillId="3" borderId="0" xfId="3" quotePrefix="1" applyFill="1" applyBorder="1" applyAlignment="1" applyProtection="1"/>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46" fillId="3" borderId="0" xfId="0" applyFont="1" applyFill="1" applyBorder="1" applyAlignment="1">
      <alignment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7" fontId="0" fillId="3" borderId="0" xfId="2" applyNumberFormat="1" applyFont="1" applyFill="1" applyBorder="1" applyAlignment="1">
      <alignment horizontal="right" vertical="center"/>
    </xf>
    <xf numFmtId="0" fontId="0" fillId="3" borderId="0" xfId="0" applyFont="1" applyFill="1" applyAlignment="1">
      <alignment horizontal="center"/>
    </xf>
    <xf numFmtId="43" fontId="1" fillId="3" borderId="2" xfId="1" applyFont="1" applyFill="1" applyBorder="1" applyAlignment="1">
      <alignment horizontal="right"/>
    </xf>
    <xf numFmtId="43" fontId="2" fillId="3" borderId="2" xfId="1" applyFont="1" applyFill="1" applyBorder="1" applyAlignment="1">
      <alignment horizontal="right"/>
    </xf>
    <xf numFmtId="0" fontId="0" fillId="3" borderId="0" xfId="0" applyFont="1" applyFill="1" applyAlignment="1">
      <alignment horizontal="right"/>
    </xf>
    <xf numFmtId="0" fontId="0" fillId="3" borderId="1" xfId="0" applyFont="1" applyFill="1" applyBorder="1" applyAlignment="1">
      <alignment horizontal="right"/>
    </xf>
    <xf numFmtId="0" fontId="0" fillId="3" borderId="0" xfId="0" quotePrefix="1" applyFill="1"/>
    <xf numFmtId="0" fontId="9" fillId="3" borderId="0" xfId="0" applyFont="1" applyFill="1" applyBorder="1" applyAlignment="1">
      <alignment vertical="center" wrapText="1"/>
    </xf>
    <xf numFmtId="0" fontId="0" fillId="3" borderId="0" xfId="0" applyFont="1" applyFill="1" applyBorder="1" applyAlignment="1">
      <alignment horizontal="left" vertical="top" wrapText="1"/>
    </xf>
    <xf numFmtId="0" fontId="0" fillId="3" borderId="0" xfId="0" applyFont="1" applyFill="1" applyBorder="1" applyAlignment="1">
      <alignment horizontal="center" vertical="top" wrapText="1"/>
    </xf>
    <xf numFmtId="0" fontId="0" fillId="0" borderId="0" xfId="0" applyBorder="1" applyAlignment="1">
      <alignment vertical="top" wrapText="1"/>
    </xf>
    <xf numFmtId="165" fontId="0" fillId="3" borderId="1" xfId="1" applyNumberFormat="1" applyFont="1" applyFill="1" applyBorder="1"/>
    <xf numFmtId="167" fontId="0" fillId="3" borderId="0" xfId="1" applyNumberFormat="1" applyFont="1" applyFill="1" applyBorder="1" applyAlignment="1">
      <alignment horizontal="right" vertical="center"/>
    </xf>
    <xf numFmtId="0" fontId="46" fillId="3" borderId="1" xfId="0" applyFont="1" applyFill="1" applyBorder="1" applyAlignment="1">
      <alignmen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165" fontId="46" fillId="3" borderId="2" xfId="1" applyNumberFormat="1" applyFont="1" applyFill="1" applyBorder="1" applyAlignment="1">
      <alignment horizontal="right"/>
    </xf>
    <xf numFmtId="10" fontId="46" fillId="3" borderId="2" xfId="2" applyNumberFormat="1" applyFont="1" applyFill="1" applyBorder="1" applyAlignment="1">
      <alignment horizontal="right"/>
    </xf>
    <xf numFmtId="0" fontId="3" fillId="0" borderId="0" xfId="0" applyFont="1" applyFill="1"/>
    <xf numFmtId="0" fontId="26" fillId="3" borderId="0" xfId="0" applyFont="1" applyFill="1" applyBorder="1" applyAlignment="1">
      <alignment horizontal="left" vertical="top" wrapText="1"/>
    </xf>
    <xf numFmtId="0" fontId="0" fillId="3" borderId="0" xfId="0" applyFill="1" applyBorder="1" applyAlignment="1">
      <alignment vertical="top"/>
    </xf>
    <xf numFmtId="0" fontId="9" fillId="3" borderId="1" xfId="0" applyFont="1" applyFill="1" applyBorder="1" applyAlignment="1">
      <alignment horizontal="justify" vertical="top" wrapText="1"/>
    </xf>
    <xf numFmtId="0" fontId="21" fillId="3" borderId="1" xfId="3" applyFill="1" applyBorder="1" applyAlignment="1" applyProtection="1">
      <alignment horizontal="right"/>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42" fillId="6" borderId="0" xfId="0" applyFont="1" applyFill="1" applyBorder="1" applyAlignment="1">
      <alignment vertical="center"/>
    </xf>
    <xf numFmtId="166" fontId="46" fillId="3" borderId="1" xfId="0"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3" fillId="3" borderId="1" xfId="0" applyFont="1" applyFill="1" applyBorder="1" applyAlignment="1">
      <alignment horizontal="center"/>
    </xf>
    <xf numFmtId="0" fontId="0"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center"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5" borderId="0" xfId="0" applyFont="1" applyFill="1" applyBorder="1" applyAlignment="1">
      <alignment horizontal="left" vertical="top"/>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center" wrapText="1"/>
    </xf>
    <xf numFmtId="0" fontId="43" fillId="7" borderId="0" xfId="0" applyFont="1" applyFill="1" applyBorder="1" applyAlignment="1">
      <alignment horizontal="left" vertical="top" wrapText="1"/>
    </xf>
    <xf numFmtId="0" fontId="42" fillId="6" borderId="0" xfId="0" applyFont="1" applyFill="1" applyBorder="1" applyAlignment="1">
      <alignment horizontal="left" vertical="top" wrapText="1"/>
    </xf>
    <xf numFmtId="0" fontId="43" fillId="5" borderId="0" xfId="0" applyFont="1" applyFill="1" applyBorder="1" applyAlignment="1">
      <alignment horizontal="left" vertical="center" wrapText="1"/>
    </xf>
    <xf numFmtId="164" fontId="0" fillId="3" borderId="0" xfId="1" applyNumberFormat="1" applyFont="1" applyFill="1" applyBorder="1" applyAlignment="1">
      <alignment horizontal="right" vertical="center"/>
    </xf>
    <xf numFmtId="165" fontId="0" fillId="3" borderId="0" xfId="1" applyNumberFormat="1" applyFont="1" applyFill="1" applyBorder="1" applyAlignment="1">
      <alignment horizontal="right"/>
    </xf>
    <xf numFmtId="165" fontId="0" fillId="3" borderId="0" xfId="1" applyNumberFormat="1" applyFont="1" applyFill="1" applyBorder="1"/>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1171575</xdr:colOff>
      <xdr:row>5</xdr:row>
      <xdr:rowOff>1152525</xdr:rowOff>
    </xdr:from>
    <xdr:to>
      <xdr:col>2</xdr:col>
      <xdr:colOff>5657850</xdr:colOff>
      <xdr:row>5</xdr:row>
      <xdr:rowOff>1409700</xdr:rowOff>
    </xdr:to>
    <xdr:sp macro="" textlink="">
      <xdr:nvSpPr>
        <xdr:cNvPr id="3" name="TextBox 33"/>
        <xdr:cNvSpPr txBox="1"/>
      </xdr:nvSpPr>
      <xdr:spPr>
        <a:xfrm>
          <a:off x="1400175" y="4238625"/>
          <a:ext cx="5734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27 August 2014  </a:t>
          </a:r>
          <a:r>
            <a:rPr lang="da-DK" sz="1100" b="1">
              <a:latin typeface="Arial"/>
              <a:cs typeface="Arial"/>
            </a:rPr>
            <a:t>●</a:t>
          </a:r>
          <a:r>
            <a:rPr lang="da-DK" sz="1600" b="1">
              <a:latin typeface="Arial"/>
              <a:cs typeface="Arial"/>
            </a:rPr>
            <a:t>  Data per 30 June 2014</a:t>
          </a:r>
          <a:endParaRPr lang="da-DK" sz="1600" b="1">
            <a:latin typeface="Arial" pitchFamily="34" charset="0"/>
            <a:cs typeface="Arial" pitchFamily="34" charset="0"/>
          </a:endParaRPr>
        </a:p>
      </xdr:txBody>
    </xdr:sp>
    <xdr:clientData/>
  </xdr:twoCellAnchor>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Covered Bond Report</a:t>
          </a:r>
        </a:p>
        <a:p>
          <a:pPr algn="ctr"/>
          <a:r>
            <a:rPr lang="da-DK" sz="2400" b="1">
              <a:latin typeface="Arial" pitchFamily="34" charset="0"/>
              <a:cs typeface="Arial" pitchFamily="34" charset="0"/>
            </a:rPr>
            <a:t>General Capital Centre, Q2 2014</a:t>
          </a:r>
        </a:p>
      </xdr:txBody>
    </xdr:sp>
    <xdr:clientData/>
  </xdr:twoCellAnchor>
  <xdr:twoCellAnchor>
    <xdr:from>
      <xdr:col>1</xdr:col>
      <xdr:colOff>22411</xdr:colOff>
      <xdr:row>20</xdr:row>
      <xdr:rowOff>76199</xdr:rowOff>
    </xdr:from>
    <xdr:to>
      <xdr:col>2</xdr:col>
      <xdr:colOff>3664323</xdr:colOff>
      <xdr:row>29</xdr:row>
      <xdr:rowOff>161924</xdr:rowOff>
    </xdr:to>
    <xdr:sp macro="" textlink="">
      <xdr:nvSpPr>
        <xdr:cNvPr id="5" name="Tekstboks 4"/>
        <xdr:cNvSpPr txBox="1"/>
      </xdr:nvSpPr>
      <xdr:spPr>
        <a:xfrm>
          <a:off x="251011" y="9972674"/>
          <a:ext cx="4889687" cy="180022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General information:</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a:t>
          </a:r>
          <a:r>
            <a:rPr lang="en-GB" sz="1100" baseline="0">
              <a:solidFill>
                <a:schemeClr val="dk1"/>
              </a:solidFill>
              <a:latin typeface="+mn-lt"/>
              <a:ea typeface="+mn-ea"/>
              <a:cs typeface="+mn-cs"/>
            </a:rPr>
            <a:t> Q</a:t>
          </a:r>
          <a:r>
            <a:rPr lang="en-GB" sz="1100">
              <a:solidFill>
                <a:schemeClr val="dk1"/>
              </a:solidFill>
              <a:latin typeface="+mn-lt"/>
              <a:ea typeface="+mn-ea"/>
              <a:cs typeface="+mn-cs"/>
            </a:rPr>
            <a:t>uarterly</a:t>
          </a: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50</xdr:row>
      <xdr:rowOff>1584513</xdr:rowOff>
    </xdr:from>
    <xdr:to>
      <xdr:col>3</xdr:col>
      <xdr:colOff>4486592</xdr:colOff>
      <xdr:row>50</xdr:row>
      <xdr:rowOff>2256305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271807" y="14549719"/>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123265</xdr:rowOff>
    </xdr:from>
    <xdr:to>
      <xdr:col>6</xdr:col>
      <xdr:colOff>335617</xdr:colOff>
      <xdr:row>5</xdr:row>
      <xdr:rowOff>12887</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10</xdr:col>
      <xdr:colOff>112059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23676"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38100</xdr:rowOff>
    </xdr:from>
    <xdr:to>
      <xdr:col>5</xdr:col>
      <xdr:colOff>331694</xdr:colOff>
      <xdr:row>4</xdr:row>
      <xdr:rowOff>118222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10</xdr:col>
      <xdr:colOff>328332</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358586</xdr:colOff>
      <xdr:row>3</xdr:row>
      <xdr:rowOff>1</xdr:rowOff>
    </xdr:from>
    <xdr:to>
      <xdr:col>9</xdr:col>
      <xdr:colOff>111828</xdr:colOff>
      <xdr:row>3</xdr:row>
      <xdr:rowOff>406237</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37910" y="537883"/>
          <a:ext cx="1198800" cy="406236"/>
        </a:xfrm>
        <a:prstGeom prst="rect">
          <a:avLst/>
        </a:prstGeom>
      </xdr:spPr>
    </xdr:pic>
    <xdr:clientData/>
  </xdr:twoCellAnchor>
  <xdr:twoCellAnchor editAs="oneCell">
    <xdr:from>
      <xdr:col>1</xdr:col>
      <xdr:colOff>1</xdr:colOff>
      <xdr:row>0</xdr:row>
      <xdr:rowOff>0</xdr:rowOff>
    </xdr:from>
    <xdr:to>
      <xdr:col>9</xdr:col>
      <xdr:colOff>22412</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547337</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503465</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5"/>
      <c r="C4" s="114"/>
    </row>
    <row r="5" spans="2:4" ht="191.25" customHeight="1" x14ac:dyDescent="0.25">
      <c r="B5" s="115"/>
      <c r="C5" s="213"/>
      <c r="D5" s="213"/>
    </row>
    <row r="6" spans="2:4" ht="191.25" customHeight="1" x14ac:dyDescent="0.25">
      <c r="B6" s="115"/>
      <c r="C6" s="116"/>
      <c r="D6" s="116"/>
    </row>
    <row r="7" spans="2:4" ht="124.5" customHeight="1" x14ac:dyDescent="0.25">
      <c r="C7" s="117"/>
    </row>
    <row r="8" spans="2:4" ht="27.75" customHeight="1" x14ac:dyDescent="0.25">
      <c r="B8" s="118"/>
      <c r="C8" s="119"/>
    </row>
    <row r="9" spans="2:4" ht="27.75" customHeight="1" x14ac:dyDescent="0.25">
      <c r="C9" s="119"/>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E54"/>
  <sheetViews>
    <sheetView zoomScale="85" zoomScaleNormal="85" workbookViewId="0">
      <selection activeCell="J54" sqref="J54"/>
    </sheetView>
  </sheetViews>
  <sheetFormatPr defaultRowHeight="15" x14ac:dyDescent="0.25"/>
  <cols>
    <col min="1" max="1" width="4.7109375" style="46" customWidth="1"/>
    <col min="2" max="2" width="71.140625" style="46" customWidth="1"/>
    <col min="3" max="3" width="1.7109375" style="46" customWidth="1"/>
    <col min="4" max="4" width="78.42578125" style="46" customWidth="1"/>
    <col min="5" max="5" width="21" style="46" customWidth="1"/>
    <col min="6" max="16384" width="9.140625" style="46"/>
  </cols>
  <sheetData>
    <row r="7" spans="2:5" ht="15.75" x14ac:dyDescent="0.25">
      <c r="B7" s="92" t="s">
        <v>147</v>
      </c>
      <c r="C7" s="92"/>
      <c r="D7" s="60"/>
      <c r="E7" s="60"/>
    </row>
    <row r="8" spans="2:5" ht="57" customHeight="1" x14ac:dyDescent="0.25">
      <c r="B8" s="93" t="s">
        <v>148</v>
      </c>
      <c r="C8" s="93"/>
      <c r="D8" s="94" t="s">
        <v>149</v>
      </c>
      <c r="E8" s="95"/>
    </row>
    <row r="9" spans="2:5" x14ac:dyDescent="0.25">
      <c r="B9" s="96"/>
      <c r="C9" s="96"/>
      <c r="D9" s="97"/>
      <c r="E9" s="98"/>
    </row>
    <row r="10" spans="2:5" x14ac:dyDescent="0.25">
      <c r="B10" s="73" t="s">
        <v>150</v>
      </c>
      <c r="C10" s="73"/>
      <c r="D10" s="99"/>
      <c r="E10" s="99"/>
    </row>
    <row r="11" spans="2:5" ht="30" x14ac:dyDescent="0.25">
      <c r="B11" s="10" t="s">
        <v>151</v>
      </c>
      <c r="C11" s="154"/>
      <c r="D11" s="10" t="s">
        <v>152</v>
      </c>
      <c r="E11" s="225"/>
    </row>
    <row r="12" spans="2:5" ht="6" customHeight="1" x14ac:dyDescent="0.25">
      <c r="B12" s="27"/>
      <c r="C12" s="27"/>
      <c r="D12" s="10"/>
      <c r="E12" s="225"/>
    </row>
    <row r="13" spans="2:5" ht="59.25" customHeight="1" x14ac:dyDescent="0.25">
      <c r="B13" s="27"/>
      <c r="C13" s="27"/>
      <c r="D13" s="10" t="s">
        <v>153</v>
      </c>
      <c r="E13" s="225"/>
    </row>
    <row r="14" spans="2:5" ht="30" x14ac:dyDescent="0.25">
      <c r="B14" s="178" t="s">
        <v>154</v>
      </c>
      <c r="C14" s="153"/>
      <c r="D14" s="179" t="s">
        <v>155</v>
      </c>
      <c r="E14" s="225"/>
    </row>
    <row r="15" spans="2:5" ht="15" customHeight="1" x14ac:dyDescent="0.25">
      <c r="B15" s="233" t="s">
        <v>156</v>
      </c>
      <c r="C15" s="153"/>
      <c r="D15" s="100" t="s">
        <v>290</v>
      </c>
      <c r="E15" s="225"/>
    </row>
    <row r="16" spans="2:5" x14ac:dyDescent="0.25">
      <c r="B16" s="233"/>
      <c r="C16" s="153"/>
      <c r="D16" s="100" t="s">
        <v>291</v>
      </c>
      <c r="E16" s="225"/>
    </row>
    <row r="17" spans="2:5" x14ac:dyDescent="0.25">
      <c r="B17" s="101"/>
      <c r="C17" s="101"/>
      <c r="D17" s="100" t="s">
        <v>292</v>
      </c>
      <c r="E17" s="225"/>
    </row>
    <row r="18" spans="2:5" x14ac:dyDescent="0.25">
      <c r="B18" s="101"/>
      <c r="C18" s="101"/>
      <c r="D18" s="100" t="s">
        <v>293</v>
      </c>
      <c r="E18" s="225"/>
    </row>
    <row r="19" spans="2:5" x14ac:dyDescent="0.25">
      <c r="B19" s="101"/>
      <c r="C19" s="101"/>
      <c r="D19" s="100" t="s">
        <v>294</v>
      </c>
      <c r="E19" s="225"/>
    </row>
    <row r="20" spans="2:5" x14ac:dyDescent="0.25">
      <c r="B20" s="101"/>
      <c r="C20" s="101"/>
      <c r="D20" s="100" t="s">
        <v>295</v>
      </c>
      <c r="E20" s="225"/>
    </row>
    <row r="21" spans="2:5" x14ac:dyDescent="0.25">
      <c r="B21" s="101"/>
      <c r="C21" s="101"/>
      <c r="D21" s="100" t="s">
        <v>296</v>
      </c>
      <c r="E21" s="225"/>
    </row>
    <row r="22" spans="2:5" x14ac:dyDescent="0.25">
      <c r="B22" s="101"/>
      <c r="C22" s="101"/>
      <c r="D22" s="100" t="s">
        <v>297</v>
      </c>
      <c r="E22" s="225"/>
    </row>
    <row r="23" spans="2:5" x14ac:dyDescent="0.25">
      <c r="B23" s="101"/>
      <c r="C23" s="101"/>
      <c r="D23" s="100" t="s">
        <v>298</v>
      </c>
      <c r="E23" s="225"/>
    </row>
    <row r="24" spans="2:5" x14ac:dyDescent="0.25">
      <c r="B24" s="101"/>
      <c r="C24" s="101"/>
      <c r="D24" s="100"/>
      <c r="E24" s="10"/>
    </row>
    <row r="25" spans="2:5" x14ac:dyDescent="0.25">
      <c r="B25" s="73" t="s">
        <v>157</v>
      </c>
      <c r="C25" s="73"/>
      <c r="D25" s="54"/>
      <c r="E25" s="54"/>
    </row>
    <row r="26" spans="2:5" ht="30" x14ac:dyDescent="0.25">
      <c r="B26" s="232" t="s">
        <v>158</v>
      </c>
      <c r="C26" s="178"/>
      <c r="D26" s="190" t="s">
        <v>159</v>
      </c>
      <c r="E26" s="225"/>
    </row>
    <row r="27" spans="2:5" x14ac:dyDescent="0.25">
      <c r="B27" s="224"/>
      <c r="C27" s="178"/>
      <c r="D27" s="190"/>
      <c r="E27" s="225"/>
    </row>
    <row r="28" spans="2:5" ht="30" x14ac:dyDescent="0.25">
      <c r="B28" s="224"/>
      <c r="C28" s="178"/>
      <c r="D28" s="190" t="s">
        <v>160</v>
      </c>
      <c r="E28" s="225"/>
    </row>
    <row r="29" spans="2:5" x14ac:dyDescent="0.25">
      <c r="B29" s="224"/>
      <c r="C29" s="178"/>
      <c r="D29" s="11"/>
      <c r="E29" s="225"/>
    </row>
    <row r="30" spans="2:5" ht="30" x14ac:dyDescent="0.25">
      <c r="B30" s="224" t="s">
        <v>161</v>
      </c>
      <c r="C30" s="178"/>
      <c r="D30" s="10" t="s">
        <v>289</v>
      </c>
      <c r="E30" s="225"/>
    </row>
    <row r="31" spans="2:5" x14ac:dyDescent="0.25">
      <c r="B31" s="224"/>
      <c r="C31" s="178"/>
      <c r="D31" s="10"/>
      <c r="E31" s="225"/>
    </row>
    <row r="32" spans="2:5" ht="30" x14ac:dyDescent="0.25">
      <c r="B32" s="224" t="s">
        <v>162</v>
      </c>
      <c r="C32" s="178"/>
      <c r="D32" s="10" t="s">
        <v>163</v>
      </c>
      <c r="E32" s="225"/>
    </row>
    <row r="33" spans="2:5" x14ac:dyDescent="0.25">
      <c r="B33" s="224"/>
      <c r="C33" s="178"/>
      <c r="D33" s="10"/>
      <c r="E33" s="225"/>
    </row>
    <row r="34" spans="2:5" ht="30" x14ac:dyDescent="0.25">
      <c r="B34" s="224" t="s">
        <v>164</v>
      </c>
      <c r="C34" s="178"/>
      <c r="D34" s="10" t="s">
        <v>165</v>
      </c>
      <c r="E34" s="225"/>
    </row>
    <row r="35" spans="2:5" x14ac:dyDescent="0.25">
      <c r="B35" s="224"/>
      <c r="C35" s="178"/>
      <c r="D35" s="10"/>
      <c r="E35" s="225"/>
    </row>
    <row r="36" spans="2:5" ht="45" x14ac:dyDescent="0.25">
      <c r="B36" s="17" t="s">
        <v>166</v>
      </c>
      <c r="C36" s="153"/>
      <c r="D36" s="179" t="s">
        <v>167</v>
      </c>
      <c r="E36" s="10"/>
    </row>
    <row r="37" spans="2:5" x14ac:dyDescent="0.25">
      <c r="B37" s="6"/>
      <c r="C37" s="6"/>
      <c r="D37" s="6"/>
      <c r="E37" s="6"/>
    </row>
    <row r="41" spans="2:5" ht="15.75" x14ac:dyDescent="0.25">
      <c r="B41" s="92" t="s">
        <v>221</v>
      </c>
      <c r="C41" s="92"/>
      <c r="D41" s="60"/>
      <c r="E41" s="60"/>
    </row>
    <row r="42" spans="2:5" x14ac:dyDescent="0.25">
      <c r="B42" s="227" t="s">
        <v>222</v>
      </c>
      <c r="C42" s="155"/>
      <c r="D42" s="228" t="s">
        <v>223</v>
      </c>
      <c r="E42" s="228"/>
    </row>
    <row r="43" spans="2:5" x14ac:dyDescent="0.25">
      <c r="B43" s="227"/>
      <c r="C43" s="155"/>
      <c r="D43" s="229" t="s">
        <v>224</v>
      </c>
      <c r="E43" s="229"/>
    </row>
    <row r="44" spans="2:5" x14ac:dyDescent="0.25">
      <c r="B44" s="132"/>
      <c r="C44" s="155"/>
      <c r="D44" s="133"/>
      <c r="E44" s="133"/>
    </row>
    <row r="45" spans="2:5" x14ac:dyDescent="0.25">
      <c r="B45" s="102" t="s">
        <v>225</v>
      </c>
      <c r="C45" s="102"/>
      <c r="D45" s="230"/>
      <c r="E45" s="230"/>
    </row>
    <row r="46" spans="2:5" ht="33.75" customHeight="1" x14ac:dyDescent="0.25">
      <c r="B46" s="106" t="s">
        <v>226</v>
      </c>
      <c r="C46" s="154"/>
      <c r="D46" s="231" t="s">
        <v>353</v>
      </c>
      <c r="E46" s="231"/>
    </row>
    <row r="47" spans="2:5" ht="53.25" customHeight="1" x14ac:dyDescent="0.25">
      <c r="C47" s="153"/>
      <c r="D47" s="223" t="s">
        <v>354</v>
      </c>
      <c r="E47" s="223"/>
    </row>
    <row r="48" spans="2:5" ht="26.25" customHeight="1" x14ac:dyDescent="0.25">
      <c r="B48" s="107" t="s">
        <v>227</v>
      </c>
      <c r="C48" s="153"/>
      <c r="D48" s="191" t="s">
        <v>355</v>
      </c>
      <c r="E48" s="192"/>
    </row>
    <row r="49" spans="2:5" x14ac:dyDescent="0.25">
      <c r="B49" s="102" t="s">
        <v>168</v>
      </c>
      <c r="C49" s="102"/>
      <c r="D49" s="226"/>
      <c r="E49" s="226"/>
    </row>
    <row r="50" spans="2:5" ht="45.75" customHeight="1" x14ac:dyDescent="0.25">
      <c r="B50" s="178" t="s">
        <v>169</v>
      </c>
      <c r="C50" s="153"/>
      <c r="D50" s="223" t="s">
        <v>170</v>
      </c>
      <c r="E50" s="223"/>
    </row>
    <row r="51" spans="2:5" ht="183.75" customHeight="1" x14ac:dyDescent="0.25">
      <c r="C51" s="153"/>
      <c r="D51" s="223" t="s">
        <v>356</v>
      </c>
      <c r="E51" s="223"/>
    </row>
    <row r="52" spans="2:5" ht="18" customHeight="1" x14ac:dyDescent="0.25">
      <c r="B52" s="103"/>
      <c r="C52" s="103"/>
      <c r="D52" s="202" t="s">
        <v>357</v>
      </c>
      <c r="E52" s="104"/>
    </row>
    <row r="53" spans="2:5" ht="34.5" customHeight="1" x14ac:dyDescent="0.25">
      <c r="D53" s="203" t="s">
        <v>358</v>
      </c>
    </row>
    <row r="54" spans="2:5" ht="75.75" customHeight="1" x14ac:dyDescent="0.25">
      <c r="B54" s="204" t="s">
        <v>171</v>
      </c>
      <c r="C54" s="51"/>
      <c r="D54" s="204" t="s">
        <v>359</v>
      </c>
      <c r="E54" s="205" t="s">
        <v>267</v>
      </c>
    </row>
  </sheetData>
  <mergeCells count="20">
    <mergeCell ref="E11:E13"/>
    <mergeCell ref="E14:E23"/>
    <mergeCell ref="B26:B29"/>
    <mergeCell ref="E26:E29"/>
    <mergeCell ref="B30:B31"/>
    <mergeCell ref="E30:E31"/>
    <mergeCell ref="B15:B16"/>
    <mergeCell ref="D50:E50"/>
    <mergeCell ref="D51:E51"/>
    <mergeCell ref="B32:B33"/>
    <mergeCell ref="E32:E33"/>
    <mergeCell ref="B34:B35"/>
    <mergeCell ref="E34:E35"/>
    <mergeCell ref="D49:E49"/>
    <mergeCell ref="B42:B43"/>
    <mergeCell ref="D42:E42"/>
    <mergeCell ref="D43:E43"/>
    <mergeCell ref="D45:E45"/>
    <mergeCell ref="D46:E46"/>
    <mergeCell ref="D47:E47"/>
  </mergeCells>
  <hyperlinks>
    <hyperlink ref="E54" location="Contents!A1" display="To Frontpage"/>
  </hyperlinks>
  <pageMargins left="0.7" right="0.7" top="0.75" bottom="0.75" header="0.3" footer="0.3"/>
  <pageSetup paperSize="9"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Normal="100" workbookViewId="0">
      <selection activeCell="B77" sqref="B76:B77"/>
    </sheetView>
  </sheetViews>
  <sheetFormatPr defaultRowHeight="15" x14ac:dyDescent="0.25"/>
  <cols>
    <col min="1" max="1" width="4.7109375" style="47" customWidth="1"/>
    <col min="2" max="2" width="71.140625" style="47" customWidth="1"/>
    <col min="3" max="3" width="31.5703125" style="47" bestFit="1" customWidth="1"/>
    <col min="4" max="4" width="57" style="47" customWidth="1"/>
    <col min="5" max="16384" width="9.140625" style="47"/>
  </cols>
  <sheetData>
    <row r="1" spans="2:4" s="134" customFormat="1" x14ac:dyDescent="0.25"/>
    <row r="2" spans="2:4" s="134" customFormat="1" x14ac:dyDescent="0.25"/>
    <row r="3" spans="2:4" s="134" customFormat="1" x14ac:dyDescent="0.25"/>
    <row r="4" spans="2:4" s="134" customFormat="1" x14ac:dyDescent="0.25"/>
    <row r="5" spans="2:4" s="134" customFormat="1" x14ac:dyDescent="0.25"/>
    <row r="6" spans="2:4" s="134" customFormat="1" ht="15.75" x14ac:dyDescent="0.25">
      <c r="B6" s="135" t="s">
        <v>206</v>
      </c>
    </row>
    <row r="7" spans="2:4" s="134" customFormat="1" x14ac:dyDescent="0.25">
      <c r="B7" s="206" t="s">
        <v>207</v>
      </c>
      <c r="C7" s="237" t="s">
        <v>149</v>
      </c>
      <c r="D7" s="237"/>
    </row>
    <row r="8" spans="2:4" s="134" customFormat="1" x14ac:dyDescent="0.25">
      <c r="B8" s="206" t="s">
        <v>208</v>
      </c>
      <c r="C8" s="237"/>
      <c r="D8" s="237"/>
    </row>
    <row r="9" spans="2:4" s="134" customFormat="1" ht="20.25" customHeight="1" x14ac:dyDescent="0.25">
      <c r="B9" s="141" t="s">
        <v>55</v>
      </c>
      <c r="C9" s="235" t="s">
        <v>363</v>
      </c>
      <c r="D9" s="235"/>
    </row>
    <row r="10" spans="2:4" s="134" customFormat="1" ht="32.25" customHeight="1" x14ac:dyDescent="0.25">
      <c r="B10" s="141" t="s">
        <v>360</v>
      </c>
      <c r="C10" s="238" t="s">
        <v>258</v>
      </c>
      <c r="D10" s="238"/>
    </row>
    <row r="11" spans="2:4" s="134" customFormat="1" ht="18.75" customHeight="1" x14ac:dyDescent="0.25">
      <c r="B11" s="141" t="s">
        <v>57</v>
      </c>
      <c r="C11" s="235" t="s">
        <v>238</v>
      </c>
      <c r="D11" s="235"/>
    </row>
    <row r="12" spans="2:4" s="134" customFormat="1" ht="20.25" customHeight="1" x14ac:dyDescent="0.25">
      <c r="B12" s="141" t="s">
        <v>58</v>
      </c>
      <c r="C12" s="235" t="s">
        <v>239</v>
      </c>
      <c r="D12" s="235"/>
    </row>
    <row r="13" spans="2:4" s="134" customFormat="1" ht="22.5" customHeight="1" x14ac:dyDescent="0.25">
      <c r="B13" s="141" t="s">
        <v>131</v>
      </c>
      <c r="C13" s="235" t="s">
        <v>240</v>
      </c>
      <c r="D13" s="235"/>
    </row>
    <row r="14" spans="2:4" s="134" customFormat="1" ht="34.5" customHeight="1" x14ac:dyDescent="0.25">
      <c r="B14" s="141" t="s">
        <v>59</v>
      </c>
      <c r="C14" s="236" t="s">
        <v>361</v>
      </c>
      <c r="D14" s="236"/>
    </row>
    <row r="15" spans="2:4" s="134" customFormat="1" ht="18.75" customHeight="1" x14ac:dyDescent="0.25">
      <c r="B15" s="141" t="s">
        <v>209</v>
      </c>
      <c r="C15" s="235" t="s">
        <v>364</v>
      </c>
      <c r="D15" s="235"/>
    </row>
    <row r="16" spans="2:4" s="134" customFormat="1" ht="21" customHeight="1" x14ac:dyDescent="0.25">
      <c r="B16" s="141" t="s">
        <v>132</v>
      </c>
      <c r="C16" s="235" t="s">
        <v>365</v>
      </c>
      <c r="D16" s="235"/>
    </row>
    <row r="17" spans="2:4" s="134" customFormat="1" ht="20.25" customHeight="1" x14ac:dyDescent="0.25">
      <c r="B17" s="140" t="s">
        <v>133</v>
      </c>
      <c r="C17" s="235" t="s">
        <v>241</v>
      </c>
      <c r="D17" s="235"/>
    </row>
    <row r="18" spans="2:4" s="134" customFormat="1" ht="35.25" customHeight="1" x14ac:dyDescent="0.25">
      <c r="B18" s="207" t="s">
        <v>134</v>
      </c>
      <c r="C18" s="236" t="s">
        <v>242</v>
      </c>
      <c r="D18" s="236"/>
    </row>
    <row r="19" spans="2:4" s="134" customFormat="1" ht="18.75" customHeight="1" x14ac:dyDescent="0.25">
      <c r="B19" s="139" t="s">
        <v>135</v>
      </c>
      <c r="C19" s="234" t="s">
        <v>257</v>
      </c>
      <c r="D19" s="234"/>
    </row>
    <row r="20" spans="2:4" s="134" customFormat="1" ht="21" customHeight="1" x14ac:dyDescent="0.25">
      <c r="B20" s="141" t="s">
        <v>62</v>
      </c>
      <c r="C20" s="235" t="s">
        <v>243</v>
      </c>
      <c r="D20" s="235"/>
    </row>
    <row r="21" spans="2:4" s="134" customFormat="1" ht="21.75" customHeight="1" x14ac:dyDescent="0.25">
      <c r="B21" s="141" t="s">
        <v>137</v>
      </c>
      <c r="C21" s="235" t="s">
        <v>366</v>
      </c>
      <c r="D21" s="235"/>
    </row>
    <row r="22" spans="2:4" s="134" customFormat="1" ht="30" x14ac:dyDescent="0.25">
      <c r="B22" s="141" t="s">
        <v>138</v>
      </c>
      <c r="C22" s="236" t="s">
        <v>362</v>
      </c>
      <c r="D22" s="236"/>
    </row>
    <row r="23" spans="2:4" s="134" customFormat="1" x14ac:dyDescent="0.25">
      <c r="B23" s="136"/>
      <c r="C23" s="137"/>
      <c r="D23" s="138"/>
    </row>
    <row r="24" spans="2:4" s="134" customFormat="1" x14ac:dyDescent="0.25">
      <c r="B24" s="206" t="s">
        <v>207</v>
      </c>
      <c r="C24" s="239" t="s">
        <v>149</v>
      </c>
      <c r="D24" s="239"/>
    </row>
    <row r="25" spans="2:4" s="134" customFormat="1" x14ac:dyDescent="0.25">
      <c r="B25" s="206" t="s">
        <v>210</v>
      </c>
      <c r="C25" s="239"/>
      <c r="D25" s="239"/>
    </row>
    <row r="26" spans="2:4" s="134" customFormat="1" ht="32.25" customHeight="1" x14ac:dyDescent="0.25">
      <c r="B26" s="142" t="s">
        <v>139</v>
      </c>
      <c r="C26" s="236" t="s">
        <v>244</v>
      </c>
      <c r="D26" s="236"/>
    </row>
    <row r="27" spans="2:4" s="134" customFormat="1" ht="36" customHeight="1" x14ac:dyDescent="0.25">
      <c r="B27" s="141" t="s">
        <v>140</v>
      </c>
      <c r="C27" s="238" t="s">
        <v>273</v>
      </c>
      <c r="D27" s="238"/>
    </row>
    <row r="28" spans="2:4" s="134" customFormat="1" x14ac:dyDescent="0.25">
      <c r="B28" s="142" t="s">
        <v>68</v>
      </c>
      <c r="C28" s="236" t="s">
        <v>245</v>
      </c>
      <c r="D28" s="236"/>
    </row>
    <row r="29" spans="2:4" s="134" customFormat="1" x14ac:dyDescent="0.25">
      <c r="B29" s="142" t="s">
        <v>211</v>
      </c>
      <c r="C29" s="236" t="s">
        <v>255</v>
      </c>
      <c r="D29" s="236"/>
    </row>
    <row r="30" spans="2:4" s="134" customFormat="1" x14ac:dyDescent="0.25">
      <c r="B30" s="142" t="s">
        <v>212</v>
      </c>
      <c r="C30" s="234" t="s">
        <v>367</v>
      </c>
      <c r="D30" s="234"/>
    </row>
    <row r="31" spans="2:4" s="134" customFormat="1" x14ac:dyDescent="0.25">
      <c r="B31" s="142" t="s">
        <v>72</v>
      </c>
      <c r="C31" s="238" t="s">
        <v>256</v>
      </c>
      <c r="D31" s="238"/>
    </row>
    <row r="32" spans="2:4" s="134" customFormat="1" x14ac:dyDescent="0.25">
      <c r="B32" s="142" t="s">
        <v>141</v>
      </c>
      <c r="C32" s="236" t="s">
        <v>246</v>
      </c>
      <c r="D32" s="236"/>
    </row>
    <row r="33" spans="2:4" s="134" customFormat="1" x14ac:dyDescent="0.25">
      <c r="B33" s="142" t="s">
        <v>73</v>
      </c>
      <c r="C33" s="236" t="s">
        <v>247</v>
      </c>
      <c r="D33" s="236"/>
    </row>
    <row r="34" spans="2:4" s="134" customFormat="1" x14ac:dyDescent="0.25">
      <c r="B34" s="139"/>
      <c r="C34" s="140"/>
      <c r="D34" s="141"/>
    </row>
    <row r="35" spans="2:4" s="134" customFormat="1" x14ac:dyDescent="0.25">
      <c r="B35" s="206" t="s">
        <v>207</v>
      </c>
      <c r="C35" s="237" t="s">
        <v>149</v>
      </c>
      <c r="D35" s="237"/>
    </row>
    <row r="36" spans="2:4" s="134" customFormat="1" x14ac:dyDescent="0.25">
      <c r="B36" s="206" t="s">
        <v>213</v>
      </c>
      <c r="C36" s="237"/>
      <c r="D36" s="237"/>
    </row>
    <row r="37" spans="2:4" s="134" customFormat="1" ht="52.5" customHeight="1" x14ac:dyDescent="0.25">
      <c r="B37" s="208" t="s">
        <v>98</v>
      </c>
      <c r="C37" s="236" t="s">
        <v>248</v>
      </c>
      <c r="D37" s="236"/>
    </row>
    <row r="38" spans="2:4" s="134" customFormat="1" ht="230.25" customHeight="1" x14ac:dyDescent="0.25">
      <c r="B38" s="208" t="s">
        <v>100</v>
      </c>
      <c r="C38" s="236" t="s">
        <v>249</v>
      </c>
      <c r="D38" s="236"/>
    </row>
    <row r="39" spans="2:4" s="134" customFormat="1" ht="12" customHeight="1" x14ac:dyDescent="0.25">
      <c r="B39" s="142"/>
      <c r="C39" s="141"/>
      <c r="D39" s="141"/>
    </row>
    <row r="40" spans="2:4" s="134" customFormat="1" x14ac:dyDescent="0.25">
      <c r="B40" s="206" t="s">
        <v>207</v>
      </c>
      <c r="C40" s="237" t="s">
        <v>149</v>
      </c>
      <c r="D40" s="237"/>
    </row>
    <row r="41" spans="2:4" s="134" customFormat="1" x14ac:dyDescent="0.25">
      <c r="B41" s="206" t="s">
        <v>214</v>
      </c>
      <c r="C41" s="237"/>
      <c r="D41" s="237"/>
    </row>
    <row r="42" spans="2:4" s="134" customFormat="1" ht="102" customHeight="1" x14ac:dyDescent="0.25">
      <c r="B42" s="136" t="s">
        <v>104</v>
      </c>
      <c r="C42" s="236" t="s">
        <v>368</v>
      </c>
      <c r="D42" s="236"/>
    </row>
    <row r="43" spans="2:4" s="134" customFormat="1" ht="32.25" customHeight="1" x14ac:dyDescent="0.25">
      <c r="B43" s="208" t="s">
        <v>105</v>
      </c>
      <c r="C43" s="236" t="s">
        <v>230</v>
      </c>
      <c r="D43" s="236"/>
    </row>
    <row r="44" spans="2:4" s="134" customFormat="1" x14ac:dyDescent="0.25">
      <c r="B44" s="208" t="s">
        <v>106</v>
      </c>
      <c r="C44" s="236" t="s">
        <v>229</v>
      </c>
      <c r="D44" s="236"/>
    </row>
    <row r="45" spans="2:4" s="134" customFormat="1" x14ac:dyDescent="0.25">
      <c r="B45" s="143"/>
      <c r="C45" s="144"/>
      <c r="D45" s="141"/>
    </row>
    <row r="46" spans="2:4" s="134" customFormat="1" x14ac:dyDescent="0.25">
      <c r="B46" s="206" t="s">
        <v>207</v>
      </c>
      <c r="C46" s="237" t="s">
        <v>376</v>
      </c>
      <c r="D46" s="237"/>
    </row>
    <row r="47" spans="2:4" s="134" customFormat="1" x14ac:dyDescent="0.25">
      <c r="B47" s="206" t="s">
        <v>215</v>
      </c>
      <c r="C47" s="237"/>
      <c r="D47" s="237"/>
    </row>
    <row r="48" spans="2:4" s="134" customFormat="1" x14ac:dyDescent="0.25">
      <c r="B48" s="140" t="s">
        <v>1</v>
      </c>
      <c r="C48" s="240" t="s">
        <v>369</v>
      </c>
      <c r="D48" s="240"/>
    </row>
    <row r="49" spans="2:4" s="134" customFormat="1" x14ac:dyDescent="0.25">
      <c r="B49" s="143" t="s">
        <v>2</v>
      </c>
      <c r="C49" s="240" t="s">
        <v>370</v>
      </c>
      <c r="D49" s="240"/>
    </row>
    <row r="50" spans="2:4" s="134" customFormat="1" ht="34.5" customHeight="1" x14ac:dyDescent="0.25">
      <c r="B50" s="143" t="s">
        <v>3</v>
      </c>
      <c r="C50" s="240" t="s">
        <v>371</v>
      </c>
      <c r="D50" s="240"/>
    </row>
    <row r="51" spans="2:4" s="134" customFormat="1" ht="34.5" customHeight="1" x14ac:dyDescent="0.25">
      <c r="B51" s="143" t="s">
        <v>4</v>
      </c>
      <c r="C51" s="240" t="s">
        <v>250</v>
      </c>
      <c r="D51" s="240"/>
    </row>
    <row r="52" spans="2:4" s="134" customFormat="1" x14ac:dyDescent="0.25">
      <c r="B52" s="143" t="s">
        <v>5</v>
      </c>
      <c r="C52" s="240" t="s">
        <v>251</v>
      </c>
      <c r="D52" s="240"/>
    </row>
    <row r="53" spans="2:4" s="134" customFormat="1" x14ac:dyDescent="0.25">
      <c r="B53" s="143" t="s">
        <v>6</v>
      </c>
      <c r="C53" s="240" t="s">
        <v>372</v>
      </c>
      <c r="D53" s="240"/>
    </row>
    <row r="54" spans="2:4" s="134" customFormat="1" x14ac:dyDescent="0.25">
      <c r="B54" s="143" t="s">
        <v>7</v>
      </c>
      <c r="C54" s="240" t="s">
        <v>373</v>
      </c>
      <c r="D54" s="240"/>
    </row>
    <row r="55" spans="2:4" s="134" customFormat="1" x14ac:dyDescent="0.25">
      <c r="B55" s="143" t="s">
        <v>52</v>
      </c>
      <c r="C55" s="240" t="s">
        <v>252</v>
      </c>
      <c r="D55" s="240"/>
    </row>
    <row r="56" spans="2:4" s="134" customFormat="1" ht="33" customHeight="1" x14ac:dyDescent="0.25">
      <c r="B56" s="143" t="s">
        <v>8</v>
      </c>
      <c r="C56" s="240" t="s">
        <v>374</v>
      </c>
      <c r="D56" s="240"/>
    </row>
    <row r="57" spans="2:4" s="134" customFormat="1" x14ac:dyDescent="0.25">
      <c r="B57" s="134" t="s">
        <v>9</v>
      </c>
      <c r="C57" s="240" t="s">
        <v>375</v>
      </c>
      <c r="D57" s="240"/>
    </row>
    <row r="58" spans="2:4" s="134" customFormat="1" x14ac:dyDescent="0.25"/>
    <row r="59" spans="2:4" s="134" customFormat="1" x14ac:dyDescent="0.25">
      <c r="B59" s="206" t="s">
        <v>207</v>
      </c>
      <c r="C59" s="210" t="s">
        <v>376</v>
      </c>
      <c r="D59" s="209"/>
    </row>
    <row r="60" spans="2:4" s="134" customFormat="1" x14ac:dyDescent="0.25">
      <c r="B60" s="206" t="s">
        <v>216</v>
      </c>
      <c r="C60" s="145"/>
      <c r="D60" s="209"/>
    </row>
    <row r="61" spans="2:4" s="134" customFormat="1" x14ac:dyDescent="0.25">
      <c r="B61" s="134" t="s">
        <v>36</v>
      </c>
      <c r="C61" s="240" t="s">
        <v>231</v>
      </c>
      <c r="D61" s="240"/>
    </row>
    <row r="62" spans="2:4" s="134" customFormat="1" x14ac:dyDescent="0.25">
      <c r="B62" s="134" t="s">
        <v>37</v>
      </c>
      <c r="C62" s="240" t="s">
        <v>232</v>
      </c>
      <c r="D62" s="240"/>
    </row>
    <row r="63" spans="2:4" s="134" customFormat="1" x14ac:dyDescent="0.25">
      <c r="B63" s="134" t="s">
        <v>253</v>
      </c>
      <c r="C63" s="240" t="s">
        <v>233</v>
      </c>
      <c r="D63" s="240"/>
    </row>
    <row r="64" spans="2:4" s="134" customFormat="1" ht="15" customHeight="1" x14ac:dyDescent="0.25">
      <c r="B64" s="134" t="s">
        <v>38</v>
      </c>
      <c r="C64" s="240" t="s">
        <v>234</v>
      </c>
      <c r="D64" s="240"/>
    </row>
    <row r="65" spans="1:4" s="134" customFormat="1" ht="15" customHeight="1" x14ac:dyDescent="0.25">
      <c r="B65" s="134" t="s">
        <v>39</v>
      </c>
      <c r="C65" s="240" t="s">
        <v>235</v>
      </c>
      <c r="D65" s="240"/>
    </row>
    <row r="66" spans="1:4" s="134" customFormat="1" ht="100.5" customHeight="1" x14ac:dyDescent="0.25">
      <c r="B66" s="134" t="s">
        <v>40</v>
      </c>
      <c r="C66" s="240" t="s">
        <v>236</v>
      </c>
      <c r="D66" s="240"/>
    </row>
    <row r="67" spans="1:4" s="134" customFormat="1" x14ac:dyDescent="0.25">
      <c r="B67" s="134" t="s">
        <v>9</v>
      </c>
      <c r="C67" s="240" t="s">
        <v>228</v>
      </c>
      <c r="D67" s="240"/>
    </row>
    <row r="68" spans="1:4" s="134" customFormat="1" x14ac:dyDescent="0.25"/>
    <row r="69" spans="1:4" s="134" customFormat="1" x14ac:dyDescent="0.25">
      <c r="B69" s="206" t="s">
        <v>207</v>
      </c>
      <c r="C69" s="237" t="s">
        <v>149</v>
      </c>
      <c r="D69" s="237"/>
    </row>
    <row r="70" spans="1:4" s="134" customFormat="1" x14ac:dyDescent="0.25">
      <c r="B70" s="206" t="s">
        <v>217</v>
      </c>
      <c r="C70" s="237"/>
      <c r="D70" s="237"/>
    </row>
    <row r="71" spans="1:4" s="134" customFormat="1" ht="30" customHeight="1" x14ac:dyDescent="0.25">
      <c r="B71" s="143" t="s">
        <v>218</v>
      </c>
      <c r="C71" s="240" t="s">
        <v>262</v>
      </c>
      <c r="D71" s="240"/>
    </row>
    <row r="72" spans="1:4" s="134" customFormat="1" x14ac:dyDescent="0.25">
      <c r="B72" s="143"/>
      <c r="C72" s="141"/>
      <c r="D72" s="141"/>
    </row>
    <row r="73" spans="1:4" s="134" customFormat="1" x14ac:dyDescent="0.25">
      <c r="B73" s="146"/>
      <c r="C73" s="147"/>
      <c r="D73" s="147"/>
    </row>
    <row r="74" spans="1:4" s="134" customFormat="1" x14ac:dyDescent="0.25">
      <c r="B74" s="146"/>
      <c r="C74" s="147"/>
      <c r="D74" s="148" t="s">
        <v>172</v>
      </c>
    </row>
    <row r="75" spans="1:4" s="134" customFormat="1" x14ac:dyDescent="0.25">
      <c r="B75" s="143"/>
      <c r="C75" s="147"/>
      <c r="D75" s="147"/>
    </row>
    <row r="76" spans="1:4" x14ac:dyDescent="0.25">
      <c r="A76" s="46"/>
      <c r="B76" s="6"/>
      <c r="C76" s="6"/>
      <c r="D76" s="6"/>
    </row>
    <row r="77" spans="1:4" x14ac:dyDescent="0.25">
      <c r="A77" s="46"/>
      <c r="B77" s="46"/>
      <c r="C77" s="46"/>
      <c r="D77" s="46"/>
    </row>
  </sheetData>
  <mergeCells count="51">
    <mergeCell ref="C67:D67"/>
    <mergeCell ref="C69:D70"/>
    <mergeCell ref="C71:D71"/>
    <mergeCell ref="C62:D62"/>
    <mergeCell ref="C63:D63"/>
    <mergeCell ref="C64:D64"/>
    <mergeCell ref="C65:D65"/>
    <mergeCell ref="C66:D66"/>
    <mergeCell ref="C61:D61"/>
    <mergeCell ref="C44:D44"/>
    <mergeCell ref="C46:D47"/>
    <mergeCell ref="C49:D49"/>
    <mergeCell ref="C50:D50"/>
    <mergeCell ref="C51:D51"/>
    <mergeCell ref="C52:D52"/>
    <mergeCell ref="C53:D53"/>
    <mergeCell ref="C54:D54"/>
    <mergeCell ref="C55:D55"/>
    <mergeCell ref="C56:D56"/>
    <mergeCell ref="C57:D57"/>
    <mergeCell ref="C48:D48"/>
    <mergeCell ref="C22:D22"/>
    <mergeCell ref="C24:D25"/>
    <mergeCell ref="C26:D26"/>
    <mergeCell ref="C43:D43"/>
    <mergeCell ref="C28:D28"/>
    <mergeCell ref="C29:D29"/>
    <mergeCell ref="C30:D30"/>
    <mergeCell ref="C31:D31"/>
    <mergeCell ref="C32:D32"/>
    <mergeCell ref="C33:D33"/>
    <mergeCell ref="C35:D36"/>
    <mergeCell ref="C37:D37"/>
    <mergeCell ref="C38:D38"/>
    <mergeCell ref="C40:D41"/>
    <mergeCell ref="C42:D42"/>
    <mergeCell ref="C27:D27"/>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4"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85" zoomScaleNormal="85" workbookViewId="0">
      <selection activeCell="D8" sqref="D8"/>
    </sheetView>
  </sheetViews>
  <sheetFormatPr defaultColWidth="15.85546875" defaultRowHeight="15.75" x14ac:dyDescent="0.25"/>
  <cols>
    <col min="1" max="1" width="3.42578125" style="3" customWidth="1"/>
    <col min="2" max="2" width="33.7109375" style="124" bestFit="1" customWidth="1"/>
    <col min="3" max="3" width="1.5703125" style="125" customWidth="1"/>
    <col min="4" max="4" width="71" style="124" customWidth="1"/>
    <col min="5" max="6" width="23.5703125" style="124" customWidth="1"/>
    <col min="7" max="7" width="1.85546875" style="124" customWidth="1"/>
    <col min="8" max="8" width="15.85546875" style="124"/>
    <col min="9" max="9" width="6.140625" style="124" customWidth="1"/>
    <col min="10" max="16384" width="15.85546875" style="124"/>
  </cols>
  <sheetData>
    <row r="1" spans="2:6" s="3" customFormat="1" ht="12" customHeight="1" x14ac:dyDescent="0.25">
      <c r="C1" s="120"/>
    </row>
    <row r="2" spans="2:6" s="3" customFormat="1" ht="12" customHeight="1" x14ac:dyDescent="0.25">
      <c r="C2" s="120"/>
    </row>
    <row r="3" spans="2:6" s="3" customFormat="1" ht="12" customHeight="1" x14ac:dyDescent="0.25">
      <c r="C3" s="120"/>
    </row>
    <row r="4" spans="2:6" s="3" customFormat="1" ht="15.75" customHeight="1" x14ac:dyDescent="0.25">
      <c r="C4" s="120"/>
    </row>
    <row r="5" spans="2:6" s="3" customFormat="1" ht="24" customHeight="1" x14ac:dyDescent="0.4">
      <c r="B5" s="214" t="s">
        <v>318</v>
      </c>
      <c r="C5" s="214"/>
      <c r="D5" s="214"/>
    </row>
    <row r="6" spans="2:6" s="3" customFormat="1" ht="6" customHeight="1" x14ac:dyDescent="0.25">
      <c r="C6" s="120"/>
    </row>
    <row r="7" spans="2:6" s="3" customFormat="1" ht="15.75" customHeight="1" x14ac:dyDescent="0.25">
      <c r="B7" s="121" t="s">
        <v>188</v>
      </c>
      <c r="C7" s="122"/>
      <c r="D7" s="123" t="s">
        <v>381</v>
      </c>
    </row>
    <row r="8" spans="2:6" ht="11.25" customHeight="1" x14ac:dyDescent="0.25"/>
    <row r="10" spans="2:6" x14ac:dyDescent="0.25">
      <c r="B10" s="150"/>
      <c r="C10" s="126"/>
      <c r="D10" s="127"/>
      <c r="E10" s="127"/>
      <c r="F10" s="127"/>
    </row>
    <row r="11" spans="2:6" x14ac:dyDescent="0.25">
      <c r="B11" s="129" t="s">
        <v>190</v>
      </c>
      <c r="C11" s="129"/>
      <c r="D11" s="129"/>
      <c r="E11" s="127"/>
      <c r="F11" s="127"/>
    </row>
    <row r="12" spans="2:6" x14ac:dyDescent="0.25">
      <c r="B12" s="128" t="s">
        <v>189</v>
      </c>
      <c r="C12" s="126"/>
      <c r="D12" s="131" t="s">
        <v>190</v>
      </c>
      <c r="E12" s="127"/>
      <c r="F12" s="127"/>
    </row>
    <row r="13" spans="2:6" x14ac:dyDescent="0.25">
      <c r="B13" s="128"/>
      <c r="C13" s="126"/>
      <c r="D13" s="127"/>
      <c r="E13" s="127"/>
      <c r="F13" s="127"/>
    </row>
    <row r="14" spans="2:6" x14ac:dyDescent="0.25">
      <c r="B14" s="129" t="s">
        <v>192</v>
      </c>
      <c r="C14" s="129"/>
      <c r="D14" s="127"/>
      <c r="E14" s="127"/>
      <c r="F14" s="127"/>
    </row>
    <row r="15" spans="2:6" x14ac:dyDescent="0.25">
      <c r="B15" s="128" t="s">
        <v>191</v>
      </c>
      <c r="C15" s="126"/>
      <c r="D15" s="131" t="s">
        <v>195</v>
      </c>
      <c r="E15" s="127"/>
      <c r="F15" s="127"/>
    </row>
    <row r="16" spans="2:6" x14ac:dyDescent="0.25">
      <c r="B16" s="128" t="s">
        <v>193</v>
      </c>
      <c r="C16" s="126"/>
      <c r="D16" s="131" t="s">
        <v>194</v>
      </c>
      <c r="E16" s="127"/>
      <c r="F16" s="127"/>
    </row>
    <row r="17" spans="2:6" x14ac:dyDescent="0.25">
      <c r="B17" s="128" t="s">
        <v>196</v>
      </c>
      <c r="C17" s="126"/>
      <c r="D17" s="131" t="s">
        <v>198</v>
      </c>
      <c r="E17" s="127"/>
      <c r="F17" s="127"/>
    </row>
    <row r="18" spans="2:6" x14ac:dyDescent="0.25">
      <c r="B18" s="128" t="s">
        <v>197</v>
      </c>
      <c r="C18" s="126"/>
      <c r="D18" s="131" t="s">
        <v>199</v>
      </c>
      <c r="E18" s="127"/>
      <c r="F18" s="127"/>
    </row>
    <row r="19" spans="2:6" x14ac:dyDescent="0.25">
      <c r="B19" s="128"/>
      <c r="C19" s="126"/>
      <c r="D19" s="127"/>
      <c r="E19" s="127"/>
      <c r="F19" s="127"/>
    </row>
    <row r="20" spans="2:6" x14ac:dyDescent="0.25">
      <c r="B20" s="128" t="s">
        <v>319</v>
      </c>
      <c r="C20" s="126"/>
      <c r="D20" s="131" t="s">
        <v>0</v>
      </c>
      <c r="E20" s="127"/>
      <c r="F20" s="127"/>
    </row>
    <row r="21" spans="2:6" x14ac:dyDescent="0.25">
      <c r="B21" s="128" t="s">
        <v>320</v>
      </c>
      <c r="C21" s="126"/>
      <c r="D21" s="131" t="s">
        <v>121</v>
      </c>
      <c r="E21" s="127"/>
      <c r="F21" s="127"/>
    </row>
    <row r="22" spans="2:6" x14ac:dyDescent="0.25">
      <c r="B22" s="128" t="s">
        <v>321</v>
      </c>
      <c r="C22" s="126"/>
      <c r="D22" s="131" t="s">
        <v>122</v>
      </c>
      <c r="E22" s="127"/>
      <c r="F22" s="127"/>
    </row>
    <row r="23" spans="2:6" x14ac:dyDescent="0.25">
      <c r="B23" s="128" t="s">
        <v>322</v>
      </c>
      <c r="C23" s="126"/>
      <c r="D23" s="131" t="s">
        <v>123</v>
      </c>
      <c r="E23" s="127"/>
      <c r="F23" s="127"/>
    </row>
    <row r="24" spans="2:6" x14ac:dyDescent="0.25">
      <c r="B24" s="128" t="s">
        <v>323</v>
      </c>
      <c r="C24" s="126"/>
      <c r="D24" s="131" t="s">
        <v>200</v>
      </c>
      <c r="E24" s="127"/>
      <c r="F24" s="127"/>
    </row>
    <row r="25" spans="2:6" x14ac:dyDescent="0.25">
      <c r="B25" s="128" t="s">
        <v>324</v>
      </c>
      <c r="C25" s="126"/>
      <c r="D25" s="131" t="s">
        <v>186</v>
      </c>
      <c r="E25" s="127"/>
      <c r="F25" s="127"/>
    </row>
    <row r="26" spans="2:6" x14ac:dyDescent="0.25">
      <c r="B26" s="128" t="s">
        <v>325</v>
      </c>
      <c r="C26" s="126"/>
      <c r="D26" s="131" t="s">
        <v>201</v>
      </c>
      <c r="E26" s="127"/>
      <c r="F26" s="127"/>
    </row>
    <row r="27" spans="2:6" x14ac:dyDescent="0.25">
      <c r="B27" s="128" t="s">
        <v>326</v>
      </c>
      <c r="C27" s="126"/>
      <c r="D27" s="131" t="s">
        <v>124</v>
      </c>
      <c r="E27" s="127"/>
      <c r="F27" s="127"/>
    </row>
    <row r="28" spans="2:6" x14ac:dyDescent="0.25">
      <c r="B28" s="128" t="s">
        <v>327</v>
      </c>
      <c r="C28" s="126"/>
      <c r="D28" s="131" t="s">
        <v>125</v>
      </c>
      <c r="E28" s="127"/>
      <c r="F28" s="127"/>
    </row>
    <row r="29" spans="2:6" x14ac:dyDescent="0.25">
      <c r="B29" s="128" t="s">
        <v>328</v>
      </c>
      <c r="C29" s="126"/>
      <c r="D29" s="131" t="s">
        <v>126</v>
      </c>
      <c r="E29" s="127"/>
      <c r="F29" s="127"/>
    </row>
    <row r="30" spans="2:6" x14ac:dyDescent="0.25">
      <c r="B30" s="128" t="s">
        <v>329</v>
      </c>
      <c r="C30" s="126"/>
      <c r="D30" s="131" t="s">
        <v>127</v>
      </c>
      <c r="E30" s="127"/>
      <c r="F30" s="127"/>
    </row>
    <row r="31" spans="2:6" x14ac:dyDescent="0.25">
      <c r="B31" s="128" t="s">
        <v>330</v>
      </c>
      <c r="C31" s="126"/>
      <c r="D31" s="131" t="s">
        <v>202</v>
      </c>
      <c r="E31" s="127"/>
      <c r="F31" s="127"/>
    </row>
    <row r="32" spans="2:6" x14ac:dyDescent="0.25">
      <c r="B32" s="128" t="s">
        <v>331</v>
      </c>
      <c r="C32" s="126"/>
      <c r="D32" s="131" t="s">
        <v>129</v>
      </c>
      <c r="E32" s="127"/>
      <c r="F32" s="127"/>
    </row>
    <row r="33" spans="2:6" x14ac:dyDescent="0.25">
      <c r="B33" s="128" t="s">
        <v>332</v>
      </c>
      <c r="C33" s="126"/>
      <c r="D33" s="131" t="s">
        <v>203</v>
      </c>
      <c r="E33" s="127"/>
      <c r="F33" s="127"/>
    </row>
    <row r="34" spans="2:6" x14ac:dyDescent="0.25">
      <c r="B34" s="128" t="s">
        <v>333</v>
      </c>
      <c r="C34" s="126"/>
      <c r="D34" s="131" t="s">
        <v>204</v>
      </c>
      <c r="E34" s="127"/>
      <c r="F34" s="127"/>
    </row>
    <row r="35" spans="2:6" x14ac:dyDescent="0.25">
      <c r="B35" s="128" t="s">
        <v>334</v>
      </c>
      <c r="C35" s="126"/>
      <c r="D35" s="131" t="s">
        <v>187</v>
      </c>
      <c r="E35" s="127"/>
      <c r="F35" s="127"/>
    </row>
    <row r="36" spans="2:6" x14ac:dyDescent="0.25">
      <c r="B36" s="128" t="s">
        <v>335</v>
      </c>
      <c r="C36" s="126"/>
      <c r="D36" s="131" t="s">
        <v>182</v>
      </c>
      <c r="E36" s="127"/>
      <c r="F36" s="127"/>
    </row>
    <row r="37" spans="2:6" x14ac:dyDescent="0.25">
      <c r="B37" s="128" t="s">
        <v>336</v>
      </c>
      <c r="C37" s="126"/>
      <c r="D37" s="131" t="s">
        <v>184</v>
      </c>
      <c r="E37" s="127"/>
      <c r="F37" s="127"/>
    </row>
    <row r="38" spans="2:6" x14ac:dyDescent="0.25">
      <c r="B38" s="128"/>
      <c r="C38" s="126"/>
      <c r="D38" s="131"/>
      <c r="E38" s="127"/>
      <c r="F38" s="127"/>
    </row>
    <row r="39" spans="2:6" x14ac:dyDescent="0.25">
      <c r="B39" s="128"/>
      <c r="C39" s="126"/>
      <c r="D39" s="149"/>
      <c r="E39" s="127"/>
      <c r="F39" s="127"/>
    </row>
    <row r="40" spans="2:6" x14ac:dyDescent="0.25">
      <c r="B40" s="128"/>
      <c r="C40" s="126"/>
      <c r="D40" s="131"/>
      <c r="E40" s="127"/>
      <c r="F40" s="127"/>
    </row>
    <row r="41" spans="2:6" x14ac:dyDescent="0.25">
      <c r="B41" s="150" t="s">
        <v>205</v>
      </c>
      <c r="C41" s="126"/>
      <c r="D41" s="127"/>
      <c r="E41" s="125"/>
    </row>
    <row r="42" spans="2:6" x14ac:dyDescent="0.25">
      <c r="B42" s="128" t="s">
        <v>220</v>
      </c>
      <c r="C42" s="126"/>
      <c r="D42" s="131" t="s">
        <v>148</v>
      </c>
      <c r="E42" s="125"/>
    </row>
    <row r="43" spans="2:6" x14ac:dyDescent="0.25">
      <c r="B43" s="128" t="s">
        <v>219</v>
      </c>
      <c r="C43" s="126"/>
      <c r="D43" s="131" t="s">
        <v>207</v>
      </c>
    </row>
    <row r="44" spans="2:6" x14ac:dyDescent="0.25">
      <c r="B44" s="127"/>
      <c r="C44" s="126"/>
      <c r="D44" s="12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7" location="'G1-G4 - Cover pool inform.'!B61" display="Legal ALM (balance principle) adherence"/>
    <hyperlink ref="D18" location="'G1-G4 - Cover pool inform.'!B70" display="Additional characteristics of ALM business model for issued CBs"/>
    <hyperlink ref="D20" location="'Table 1-3 - Lending'!B7" display="Number of loans by property category"/>
    <hyperlink ref="D21" location="'Table 1-3 - Lending'!B16" display="Lending by property category, DKKbn"/>
    <hyperlink ref="D22" location="'Table 1-3 - Lending'!B23" display="Lending, by loan size, DKKbn"/>
    <hyperlink ref="D23" location="'Table 4 - LTV'!B7" display="Lending, by-loan to-value (LTV), current property value, DKKbn"/>
    <hyperlink ref="D24" location="'Table 4 - LTV'!B29" display="Lending, by-loan to-value (LTV), current property value, Per cent"/>
    <hyperlink ref="D25" location="'Table 4 - LTV'!B51" display="Lending, by-loan to-value (LTV), current property value, DKKbn (&quot;Sidste krone&quot;)"/>
    <hyperlink ref="D26" location="'Table 4 - LTV'!B73" display="Lending, by-loan to-value (LTV), current property value, Per cent (&quot;Sidste krone&quot;)"/>
    <hyperlink ref="D27" location="'Table 5 - Lending by region'!B7" display="Lending by region, DKKbn"/>
    <hyperlink ref="D28" location="'Table 6-8 - Lending by loantype'!B6" display="Lending by loan type - IO Loans, DKKbn"/>
    <hyperlink ref="D29" location="'Table 6-8 - Lending by loantype'!B23" display="Lending by loan type - Repayment Loans / Amortizing Loans, DKKbn"/>
    <hyperlink ref="D30" location="'Table 6-8 - Lending by loantype'!B40" display="Lending by loan type - All loans, DKKbn"/>
    <hyperlink ref="D31" location="'Table 9-11 - Lending'!B6" display="Lending by Seasoning, DKKbn (Seasoning defined by duration of customer relationship)"/>
    <hyperlink ref="D32" location="'Table 9-11 - Lending'!B20" display="Lending by remaining maturity, DKKbn"/>
    <hyperlink ref="D33" location="'Table 9-11 - Lending'!B35" display="90 day Non-performing loans by property type, as percentage of instalments payments, %"/>
    <hyperlink ref="D34" location="'Table 9-11 - Lending'!B45" display="90 day Non-performing loans by property type, as percentage of lending, %"/>
    <hyperlink ref="D35" location="'Table 9-11 - Lending'!B55" display="90 day Non-performing loans by property type, as percentage of lending, by continous LTV bracket, %"/>
    <hyperlink ref="D36" location="'Table 9-11 - Lending'!B67" display="Realised losses (DKKm)"/>
    <hyperlink ref="D37"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H24" sqref="H24:H25"/>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268</v>
      </c>
      <c r="C4" s="215"/>
      <c r="D4" s="215"/>
    </row>
    <row r="5" spans="2:6" ht="15.75" x14ac:dyDescent="0.25">
      <c r="B5" s="44"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54</v>
      </c>
      <c r="C9" s="63" t="s">
        <v>382</v>
      </c>
      <c r="D9" s="63" t="s">
        <v>299</v>
      </c>
      <c r="E9" s="63" t="s">
        <v>300</v>
      </c>
      <c r="F9" s="63" t="s">
        <v>274</v>
      </c>
    </row>
    <row r="10" spans="2:6" x14ac:dyDescent="0.25">
      <c r="B10" s="10" t="s">
        <v>55</v>
      </c>
      <c r="C10" s="80">
        <v>141.4</v>
      </c>
      <c r="D10" s="80">
        <v>141.4</v>
      </c>
      <c r="E10" s="80">
        <v>146.9</v>
      </c>
      <c r="F10" s="80">
        <v>141.30000000000001</v>
      </c>
    </row>
    <row r="11" spans="2:6" x14ac:dyDescent="0.25">
      <c r="B11" s="10" t="s">
        <v>130</v>
      </c>
      <c r="C11" s="80">
        <v>134.1</v>
      </c>
      <c r="D11" s="80">
        <v>134.19999999999999</v>
      </c>
      <c r="E11" s="80">
        <v>133.9</v>
      </c>
      <c r="F11" s="80">
        <v>134.6</v>
      </c>
    </row>
    <row r="12" spans="2:6" x14ac:dyDescent="0.25">
      <c r="B12" s="13" t="s">
        <v>56</v>
      </c>
      <c r="C12" s="81">
        <v>134.1</v>
      </c>
      <c r="D12" s="81">
        <v>134.19999999999999</v>
      </c>
      <c r="E12" s="81">
        <v>133.9</v>
      </c>
      <c r="F12" s="81">
        <v>134.6</v>
      </c>
    </row>
    <row r="13" spans="2:6" x14ac:dyDescent="0.25">
      <c r="B13" s="14" t="s">
        <v>57</v>
      </c>
      <c r="C13" s="82">
        <v>0.128</v>
      </c>
      <c r="D13" s="82">
        <v>0.13600000000000001</v>
      </c>
      <c r="E13" s="82">
        <v>0.123</v>
      </c>
      <c r="F13" s="82">
        <v>0.123</v>
      </c>
    </row>
    <row r="14" spans="2:6" x14ac:dyDescent="0.25">
      <c r="B14" s="10" t="s">
        <v>58</v>
      </c>
      <c r="C14" s="83">
        <v>0.128</v>
      </c>
      <c r="D14" s="83">
        <v>0.13600000000000001</v>
      </c>
      <c r="E14" s="83">
        <v>0.123</v>
      </c>
      <c r="F14" s="83">
        <v>0.123</v>
      </c>
    </row>
    <row r="15" spans="2:6" x14ac:dyDescent="0.25">
      <c r="B15" s="10" t="s">
        <v>131</v>
      </c>
      <c r="C15" s="80">
        <v>136.69999999999999</v>
      </c>
      <c r="D15" s="80">
        <v>151.69999999999999</v>
      </c>
      <c r="E15" s="80">
        <v>185.2</v>
      </c>
      <c r="F15" s="80">
        <v>154.1</v>
      </c>
    </row>
    <row r="16" spans="2:6" x14ac:dyDescent="0.25">
      <c r="B16" s="10" t="s">
        <v>59</v>
      </c>
      <c r="C16" s="80">
        <v>0</v>
      </c>
      <c r="D16" s="80">
        <v>0</v>
      </c>
      <c r="E16" s="80">
        <v>0</v>
      </c>
      <c r="F16" s="80">
        <v>0</v>
      </c>
    </row>
    <row r="17" spans="2:6" x14ac:dyDescent="0.25">
      <c r="B17" s="157" t="s">
        <v>209</v>
      </c>
      <c r="C17" s="80">
        <v>6</v>
      </c>
      <c r="D17" s="80">
        <v>6</v>
      </c>
      <c r="E17" s="80">
        <v>6</v>
      </c>
      <c r="F17" s="80">
        <v>6</v>
      </c>
    </row>
    <row r="18" spans="2:6" x14ac:dyDescent="0.25">
      <c r="B18" s="15" t="s">
        <v>132</v>
      </c>
      <c r="C18" s="79">
        <v>18.5</v>
      </c>
      <c r="D18" s="79">
        <v>18.600000000000001</v>
      </c>
      <c r="E18" s="79">
        <v>18.7</v>
      </c>
      <c r="F18" s="79">
        <v>19.2</v>
      </c>
    </row>
    <row r="19" spans="2:6" x14ac:dyDescent="0.25">
      <c r="B19" s="16" t="s">
        <v>133</v>
      </c>
      <c r="C19" s="79">
        <v>0</v>
      </c>
      <c r="D19" s="79">
        <v>0</v>
      </c>
      <c r="E19" s="79">
        <v>0.1</v>
      </c>
      <c r="F19" s="79">
        <v>0</v>
      </c>
    </row>
    <row r="20" spans="2:6" x14ac:dyDescent="0.25">
      <c r="B20" s="10" t="s">
        <v>134</v>
      </c>
      <c r="C20" s="80">
        <v>0</v>
      </c>
      <c r="D20" s="80">
        <v>0</v>
      </c>
      <c r="E20" s="80">
        <v>0</v>
      </c>
      <c r="F20" s="80">
        <v>0.1</v>
      </c>
    </row>
    <row r="21" spans="2:6" s="6" customFormat="1" ht="9.75" customHeight="1" x14ac:dyDescent="0.25">
      <c r="B21" s="4"/>
      <c r="C21" s="5"/>
      <c r="D21" s="5"/>
      <c r="E21" s="5"/>
      <c r="F21" s="5"/>
    </row>
    <row r="22" spans="2:6" s="6" customFormat="1" ht="15.75" x14ac:dyDescent="0.25">
      <c r="B22" s="78"/>
      <c r="C22" s="5"/>
      <c r="D22" s="5"/>
      <c r="E22" s="5"/>
      <c r="F22" s="5"/>
    </row>
    <row r="23" spans="2:6" x14ac:dyDescent="0.25">
      <c r="B23" s="20" t="s">
        <v>60</v>
      </c>
      <c r="C23" s="2"/>
      <c r="D23" s="2"/>
      <c r="E23" s="2"/>
      <c r="F23" s="2"/>
    </row>
    <row r="24" spans="2:6" x14ac:dyDescent="0.25">
      <c r="B24" s="17" t="s">
        <v>135</v>
      </c>
      <c r="C24" s="89">
        <f>SUM(C28:C30)</f>
        <v>134.20772203141001</v>
      </c>
      <c r="D24" s="89">
        <f>SUM(D28:D30)</f>
        <v>134.20911392405998</v>
      </c>
      <c r="E24" s="89">
        <f>SUM(E28:E30)</f>
        <v>134.00674901752001</v>
      </c>
      <c r="F24" s="89">
        <f>SUM(F28:F30)</f>
        <v>134.69878412683002</v>
      </c>
    </row>
    <row r="25" spans="2:6" x14ac:dyDescent="0.25">
      <c r="B25" s="20" t="s">
        <v>61</v>
      </c>
      <c r="C25" s="2"/>
      <c r="D25" s="2"/>
      <c r="E25" s="2"/>
      <c r="F25" s="2"/>
    </row>
    <row r="26" spans="2:6" ht="3" customHeight="1" x14ac:dyDescent="0.25">
      <c r="B26" s="19"/>
      <c r="C26" s="2"/>
      <c r="D26" s="2"/>
      <c r="E26" s="2"/>
      <c r="F26" s="2"/>
    </row>
    <row r="27" spans="2:6" x14ac:dyDescent="0.25">
      <c r="B27" s="13" t="s">
        <v>62</v>
      </c>
      <c r="C27" s="12"/>
      <c r="D27" s="12"/>
      <c r="E27" s="12"/>
      <c r="F27" s="12"/>
    </row>
    <row r="28" spans="2:6" x14ac:dyDescent="0.25">
      <c r="B28" s="18" t="s">
        <v>111</v>
      </c>
      <c r="C28" s="22">
        <v>8.5425490670000007E-2</v>
      </c>
      <c r="D28" s="22">
        <v>6.4422626029999999E-2</v>
      </c>
      <c r="E28" s="22">
        <v>6.2697736919999997E-2</v>
      </c>
      <c r="F28" s="22">
        <v>6.3671520189999997E-2</v>
      </c>
    </row>
    <row r="29" spans="2:6" x14ac:dyDescent="0.25">
      <c r="B29" s="18" t="s">
        <v>112</v>
      </c>
      <c r="C29" s="21">
        <v>0.49121776845999998</v>
      </c>
      <c r="D29" s="21">
        <v>0.62631191600000002</v>
      </c>
      <c r="E29" s="21">
        <v>0.63494361309000003</v>
      </c>
      <c r="F29" s="21">
        <v>0.71793516659000001</v>
      </c>
    </row>
    <row r="30" spans="2:6" x14ac:dyDescent="0.25">
      <c r="B30" s="18" t="s">
        <v>113</v>
      </c>
      <c r="C30" s="21">
        <v>133.63107877228001</v>
      </c>
      <c r="D30" s="21">
        <v>133.51837938202999</v>
      </c>
      <c r="E30" s="21">
        <v>133.30910766751001</v>
      </c>
      <c r="F30" s="21">
        <v>133.91717744005001</v>
      </c>
    </row>
    <row r="31" spans="2:6" x14ac:dyDescent="0.25">
      <c r="B31" s="13" t="s">
        <v>63</v>
      </c>
      <c r="C31" s="23"/>
      <c r="D31" s="23"/>
      <c r="E31" s="23"/>
      <c r="F31" s="23"/>
    </row>
    <row r="32" spans="2:6" x14ac:dyDescent="0.25">
      <c r="B32" s="18" t="s">
        <v>114</v>
      </c>
      <c r="C32" s="21">
        <v>101.01903520732</v>
      </c>
      <c r="D32" s="21">
        <v>100.51939752345</v>
      </c>
      <c r="E32" s="21">
        <v>99.082716188700005</v>
      </c>
      <c r="F32" s="21">
        <v>98.967499440569995</v>
      </c>
    </row>
    <row r="33" spans="2:6" x14ac:dyDescent="0.25">
      <c r="B33" s="18" t="s">
        <v>115</v>
      </c>
      <c r="C33" s="21">
        <v>33.188686824100003</v>
      </c>
      <c r="D33" s="21">
        <v>33.689716400610003</v>
      </c>
      <c r="E33" s="21">
        <v>34.924032828820003</v>
      </c>
      <c r="F33" s="21">
        <v>35.73128468625</v>
      </c>
    </row>
    <row r="34" spans="2:6" x14ac:dyDescent="0.25">
      <c r="B34" s="18" t="s">
        <v>116</v>
      </c>
      <c r="C34" s="24"/>
      <c r="D34" s="24"/>
      <c r="E34" s="24"/>
      <c r="F34" s="24" t="s">
        <v>64</v>
      </c>
    </row>
    <row r="35" spans="2:6" x14ac:dyDescent="0.25">
      <c r="B35" s="18" t="s">
        <v>117</v>
      </c>
      <c r="C35" s="24"/>
      <c r="D35" s="24"/>
      <c r="E35" s="24"/>
      <c r="F35" s="24" t="s">
        <v>64</v>
      </c>
    </row>
    <row r="36" spans="2:6" x14ac:dyDescent="0.25">
      <c r="B36" s="13" t="s">
        <v>65</v>
      </c>
      <c r="C36" s="23"/>
      <c r="D36" s="23"/>
      <c r="E36" s="23"/>
      <c r="F36" s="23"/>
    </row>
    <row r="37" spans="2:6" ht="30" x14ac:dyDescent="0.25">
      <c r="B37" s="18" t="s">
        <v>136</v>
      </c>
      <c r="C37" s="21">
        <v>24.214082495540001</v>
      </c>
      <c r="D37" s="21">
        <v>24.159915842450001</v>
      </c>
      <c r="E37" s="21">
        <v>24.244974792859999</v>
      </c>
      <c r="F37" s="21">
        <v>24.172273020470001</v>
      </c>
    </row>
    <row r="38" spans="2:6" ht="30" x14ac:dyDescent="0.25">
      <c r="B38" s="18" t="s">
        <v>118</v>
      </c>
      <c r="C38" s="21">
        <v>109.30132742947001</v>
      </c>
      <c r="D38" s="21">
        <v>109.35455929664001</v>
      </c>
      <c r="E38" s="21">
        <v>109.06519092437</v>
      </c>
      <c r="F38" s="21">
        <v>109.82778390343</v>
      </c>
    </row>
    <row r="39" spans="2:6" x14ac:dyDescent="0.25">
      <c r="B39" s="18" t="s">
        <v>119</v>
      </c>
      <c r="C39" s="21">
        <v>0.69231210639999996</v>
      </c>
      <c r="D39" s="21">
        <v>0.69463878495999998</v>
      </c>
      <c r="E39" s="21">
        <v>0.69658330028000004</v>
      </c>
      <c r="F39" s="21">
        <v>0.69872720291000001</v>
      </c>
    </row>
    <row r="40" spans="2:6" x14ac:dyDescent="0.25">
      <c r="B40" s="13" t="s">
        <v>66</v>
      </c>
      <c r="C40" s="158">
        <f>SUM(C37:C39)</f>
        <v>134.20772203141001</v>
      </c>
      <c r="D40" s="158">
        <f>SUM(D37:D39)</f>
        <v>134.20911392405</v>
      </c>
      <c r="E40" s="158">
        <f t="shared" ref="E40:F40" si="0">SUM(E37:E39)</f>
        <v>134.00674901751</v>
      </c>
      <c r="F40" s="158">
        <f t="shared" si="0"/>
        <v>134.69878412680998</v>
      </c>
    </row>
    <row r="41" spans="2:6" x14ac:dyDescent="0.25">
      <c r="B41" s="10" t="s">
        <v>137</v>
      </c>
      <c r="C41" s="159">
        <v>1.71491352437</v>
      </c>
      <c r="D41" s="159">
        <v>1.74229071755</v>
      </c>
      <c r="E41" s="159">
        <v>2.1387346028100001</v>
      </c>
      <c r="F41" s="159">
        <v>2.6479657599699999</v>
      </c>
    </row>
    <row r="42" spans="2:6" ht="30" x14ac:dyDescent="0.25">
      <c r="B42" s="12" t="s">
        <v>138</v>
      </c>
      <c r="C42" s="160">
        <v>0.4</v>
      </c>
      <c r="D42" s="160">
        <v>0.4</v>
      </c>
      <c r="E42" s="160">
        <v>0.4</v>
      </c>
      <c r="F42" s="160">
        <v>0.4</v>
      </c>
    </row>
    <row r="46" spans="2:6" x14ac:dyDescent="0.25">
      <c r="F46" s="130" t="s">
        <v>267</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76"/>
  <sheetViews>
    <sheetView zoomScale="85" zoomScaleNormal="85" workbookViewId="0">
      <selection activeCell="F27" sqref="F27"/>
    </sheetView>
  </sheetViews>
  <sheetFormatPr defaultRowHeight="15" x14ac:dyDescent="0.25"/>
  <cols>
    <col min="1" max="1" width="3.28515625" style="3" customWidth="1"/>
    <col min="2" max="2" width="57.140625" style="3" customWidth="1"/>
    <col min="3" max="3" width="21.5703125" style="3" customWidth="1"/>
    <col min="4" max="4" width="19.42578125" style="3" customWidth="1"/>
    <col min="5" max="5" width="17.7109375" style="3" customWidth="1"/>
    <col min="6" max="8" width="10.7109375" style="3" customWidth="1"/>
    <col min="9" max="9" width="10.85546875" style="3" customWidth="1"/>
    <col min="10" max="10" width="3.140625" style="3" customWidth="1"/>
    <col min="11" max="11" width="9.140625" style="3"/>
    <col min="12" max="12" width="8.85546875" style="3" customWidth="1"/>
    <col min="13" max="16384" width="9.140625" style="3"/>
  </cols>
  <sheetData>
    <row r="3" spans="2:9" ht="12" customHeight="1" x14ac:dyDescent="0.25"/>
    <row r="4" spans="2:9" ht="36" x14ac:dyDescent="0.25">
      <c r="B4" s="7" t="s">
        <v>109</v>
      </c>
      <c r="C4" s="7"/>
      <c r="D4" s="7"/>
      <c r="E4" s="7"/>
      <c r="F4" s="7"/>
      <c r="G4" s="7"/>
      <c r="H4" s="7"/>
      <c r="I4" s="7"/>
    </row>
    <row r="5" spans="2:9" ht="4.5" customHeight="1" x14ac:dyDescent="0.25">
      <c r="B5" s="218"/>
      <c r="C5" s="218"/>
      <c r="D5" s="218"/>
      <c r="E5" s="218"/>
      <c r="F5" s="218"/>
      <c r="G5" s="218"/>
      <c r="H5" s="218"/>
      <c r="I5" s="218"/>
    </row>
    <row r="6" spans="2:9" ht="5.25" customHeight="1" x14ac:dyDescent="0.25">
      <c r="B6" s="25"/>
      <c r="C6" s="25"/>
      <c r="D6" s="25"/>
      <c r="E6" s="25"/>
      <c r="F6" s="25"/>
      <c r="G6" s="25"/>
      <c r="H6" s="25"/>
      <c r="I6" s="25"/>
    </row>
    <row r="7" spans="2:9" x14ac:dyDescent="0.25">
      <c r="B7" s="30" t="s">
        <v>67</v>
      </c>
      <c r="C7" s="29"/>
      <c r="D7" s="29"/>
      <c r="E7" s="29"/>
      <c r="F7" s="63" t="s">
        <v>382</v>
      </c>
      <c r="G7" s="63" t="s">
        <v>299</v>
      </c>
      <c r="H7" s="63" t="s">
        <v>300</v>
      </c>
      <c r="I7" s="63" t="s">
        <v>274</v>
      </c>
    </row>
    <row r="8" spans="2:9" x14ac:dyDescent="0.25">
      <c r="B8" s="27" t="s">
        <v>139</v>
      </c>
      <c r="C8" s="6"/>
      <c r="D8" s="6"/>
      <c r="E8" s="6"/>
      <c r="F8" s="80">
        <v>22.4</v>
      </c>
      <c r="G8" s="80">
        <v>23.4</v>
      </c>
      <c r="H8" s="80">
        <v>25.4</v>
      </c>
      <c r="I8" s="80">
        <v>26.4</v>
      </c>
    </row>
    <row r="9" spans="2:9" x14ac:dyDescent="0.25">
      <c r="B9" s="27" t="s">
        <v>378</v>
      </c>
      <c r="C9" s="6"/>
      <c r="D9" s="6"/>
      <c r="E9" s="6"/>
      <c r="F9" s="85">
        <v>1.2</v>
      </c>
      <c r="G9" s="85">
        <v>1.5</v>
      </c>
      <c r="H9" s="85">
        <v>2.1</v>
      </c>
      <c r="I9" s="85">
        <v>2.5</v>
      </c>
    </row>
    <row r="10" spans="2:9" x14ac:dyDescent="0.25">
      <c r="B10" s="27" t="s">
        <v>69</v>
      </c>
      <c r="C10" s="27" t="s">
        <v>379</v>
      </c>
      <c r="D10" s="27"/>
      <c r="E10" s="27"/>
      <c r="F10" s="87">
        <v>5.8999999999999997E-2</v>
      </c>
      <c r="G10" s="87">
        <v>6.8000000000000005E-2</v>
      </c>
      <c r="H10" s="87">
        <v>9.2999999999999999E-2</v>
      </c>
      <c r="I10" s="87">
        <v>9.4708333333333339E-2</v>
      </c>
    </row>
    <row r="11" spans="2:9" x14ac:dyDescent="0.25">
      <c r="B11" s="31"/>
      <c r="C11" s="32" t="s">
        <v>380</v>
      </c>
      <c r="D11" s="32"/>
      <c r="E11" s="32"/>
      <c r="F11" s="86">
        <v>0.08</v>
      </c>
      <c r="G11" s="86">
        <v>0.08</v>
      </c>
      <c r="H11" s="86">
        <v>0.08</v>
      </c>
      <c r="I11" s="86">
        <v>0.08</v>
      </c>
    </row>
    <row r="12" spans="2:9" x14ac:dyDescent="0.25">
      <c r="B12" s="27" t="s">
        <v>70</v>
      </c>
      <c r="C12" s="6"/>
      <c r="D12" s="6"/>
      <c r="E12" s="6"/>
      <c r="F12" s="84">
        <v>20.399999999999999</v>
      </c>
      <c r="G12" s="84">
        <v>22.6</v>
      </c>
      <c r="H12" s="84">
        <v>22.6</v>
      </c>
      <c r="I12" s="84">
        <v>24</v>
      </c>
    </row>
    <row r="13" spans="2:9" x14ac:dyDescent="0.25">
      <c r="B13" s="6"/>
      <c r="C13" s="27" t="s">
        <v>71</v>
      </c>
      <c r="D13" s="27"/>
      <c r="E13" s="27"/>
      <c r="F13" s="84">
        <v>0</v>
      </c>
      <c r="G13" s="84">
        <v>0</v>
      </c>
      <c r="H13" s="84">
        <v>0</v>
      </c>
      <c r="I13" s="84">
        <v>0</v>
      </c>
    </row>
    <row r="14" spans="2:9" x14ac:dyDescent="0.25">
      <c r="B14" s="27" t="s">
        <v>177</v>
      </c>
      <c r="C14" s="6"/>
      <c r="D14" s="6"/>
      <c r="E14" s="6"/>
      <c r="F14" s="84">
        <v>0</v>
      </c>
      <c r="G14" s="84">
        <v>0</v>
      </c>
      <c r="H14" s="84">
        <v>0</v>
      </c>
      <c r="I14" s="84">
        <v>0</v>
      </c>
    </row>
    <row r="15" spans="2:9" x14ac:dyDescent="0.25">
      <c r="B15" s="27" t="s">
        <v>178</v>
      </c>
      <c r="C15" s="6"/>
      <c r="D15" s="6"/>
      <c r="E15" s="6"/>
      <c r="F15" s="84">
        <v>0</v>
      </c>
      <c r="G15" s="84">
        <v>0</v>
      </c>
      <c r="H15" s="84">
        <v>0</v>
      </c>
      <c r="I15" s="84">
        <v>0</v>
      </c>
    </row>
    <row r="16" spans="2:9" x14ac:dyDescent="0.25">
      <c r="B16" s="27" t="s">
        <v>72</v>
      </c>
      <c r="C16" s="6"/>
      <c r="D16" s="6"/>
      <c r="E16" s="6"/>
      <c r="F16" s="84">
        <v>0</v>
      </c>
      <c r="G16" s="84">
        <v>0</v>
      </c>
      <c r="H16" s="84">
        <v>0</v>
      </c>
      <c r="I16" s="84">
        <v>0</v>
      </c>
    </row>
    <row r="17" spans="1:12" x14ac:dyDescent="0.25">
      <c r="A17" s="163"/>
      <c r="B17" s="161" t="s">
        <v>141</v>
      </c>
      <c r="C17" s="108"/>
      <c r="D17" s="108"/>
      <c r="E17" s="108"/>
      <c r="F17" s="162">
        <v>0.5</v>
      </c>
      <c r="G17" s="162">
        <v>0.5</v>
      </c>
      <c r="H17" s="162">
        <v>0.5</v>
      </c>
      <c r="I17" s="162">
        <v>0.5</v>
      </c>
    </row>
    <row r="18" spans="1:12" x14ac:dyDescent="0.25">
      <c r="B18" s="161" t="s">
        <v>269</v>
      </c>
      <c r="C18" s="108"/>
      <c r="D18" s="108"/>
      <c r="E18" s="108"/>
      <c r="F18" s="162">
        <v>0.8</v>
      </c>
      <c r="G18" s="162">
        <v>0.8</v>
      </c>
      <c r="H18" s="162">
        <v>1.1000000000000001</v>
      </c>
      <c r="I18" s="162">
        <v>1.2</v>
      </c>
    </row>
    <row r="19" spans="1:12" x14ac:dyDescent="0.25">
      <c r="A19" s="163"/>
      <c r="B19" s="196" t="s">
        <v>270</v>
      </c>
      <c r="C19" s="111"/>
      <c r="D19" s="111"/>
      <c r="E19" s="111"/>
      <c r="F19" s="211">
        <v>1.2</v>
      </c>
      <c r="G19" s="211">
        <v>1.5</v>
      </c>
      <c r="H19" s="211">
        <v>2.1</v>
      </c>
      <c r="I19" s="211">
        <v>2.2999999999999998</v>
      </c>
    </row>
    <row r="20" spans="1:12" x14ac:dyDescent="0.25">
      <c r="B20" s="110"/>
      <c r="C20" s="108"/>
      <c r="D20" s="108"/>
      <c r="E20" s="108"/>
      <c r="F20" s="109"/>
      <c r="G20" s="109"/>
      <c r="H20" s="109"/>
      <c r="I20" s="109"/>
    </row>
    <row r="21" spans="1:12" ht="7.5" customHeight="1" x14ac:dyDescent="0.25"/>
    <row r="22" spans="1:12" ht="18" x14ac:dyDescent="0.25">
      <c r="B22" s="7" t="s">
        <v>107</v>
      </c>
      <c r="C22" s="7"/>
      <c r="D22" s="7"/>
      <c r="E22" s="7"/>
      <c r="F22" s="7"/>
      <c r="G22" s="7"/>
      <c r="H22" s="7"/>
      <c r="I22" s="7"/>
    </row>
    <row r="23" spans="1:12" ht="5.25" customHeight="1" x14ac:dyDescent="0.25">
      <c r="B23" s="25"/>
      <c r="C23" s="25"/>
      <c r="D23" s="25"/>
      <c r="E23" s="25"/>
      <c r="F23" s="156"/>
      <c r="G23" s="156"/>
      <c r="H23" s="25"/>
      <c r="I23" s="25"/>
    </row>
    <row r="24" spans="1:12" x14ac:dyDescent="0.25">
      <c r="B24" s="30" t="s">
        <v>67</v>
      </c>
      <c r="C24" s="29"/>
      <c r="D24" s="29"/>
      <c r="E24" s="29"/>
      <c r="F24" s="63" t="s">
        <v>382</v>
      </c>
      <c r="G24" s="63" t="s">
        <v>299</v>
      </c>
      <c r="H24" s="63" t="s">
        <v>300</v>
      </c>
      <c r="I24" s="63" t="s">
        <v>274</v>
      </c>
      <c r="L24" s="88"/>
    </row>
    <row r="25" spans="1:12" x14ac:dyDescent="0.25">
      <c r="B25" s="27" t="s">
        <v>70</v>
      </c>
      <c r="C25" s="6"/>
      <c r="D25" s="6"/>
      <c r="E25" s="6"/>
      <c r="F25" s="88">
        <v>20.43189053103</v>
      </c>
      <c r="G25" s="88">
        <v>22.59258321331</v>
      </c>
      <c r="H25" s="88">
        <v>22.63777233491</v>
      </c>
      <c r="I25" s="88">
        <v>23.970350081919999</v>
      </c>
    </row>
    <row r="26" spans="1:12" x14ac:dyDescent="0.25">
      <c r="B26" s="27" t="s">
        <v>142</v>
      </c>
      <c r="C26" s="6"/>
      <c r="D26" s="6"/>
      <c r="E26" s="6"/>
      <c r="F26" s="88">
        <v>21.1</v>
      </c>
      <c r="G26" s="88">
        <v>23.28452032325</v>
      </c>
      <c r="H26" s="88">
        <v>23.17286295429</v>
      </c>
      <c r="I26" s="88">
        <v>24.530093258600001</v>
      </c>
    </row>
    <row r="27" spans="1:12" x14ac:dyDescent="0.25">
      <c r="B27" s="27" t="s">
        <v>74</v>
      </c>
      <c r="C27" s="27" t="s">
        <v>75</v>
      </c>
      <c r="D27" s="27"/>
      <c r="E27" s="27"/>
      <c r="F27" s="241">
        <v>0</v>
      </c>
      <c r="G27" s="88">
        <v>0</v>
      </c>
      <c r="H27" s="88">
        <v>0</v>
      </c>
      <c r="I27" s="88">
        <v>0</v>
      </c>
    </row>
    <row r="28" spans="1:12" x14ac:dyDescent="0.25">
      <c r="B28" s="6"/>
      <c r="C28" s="27" t="s">
        <v>176</v>
      </c>
      <c r="D28" s="27"/>
      <c r="E28" s="27"/>
      <c r="F28" s="88">
        <v>4.3147956379999998E-2</v>
      </c>
      <c r="G28" s="88">
        <v>5.637016073E-2</v>
      </c>
      <c r="H28" s="88">
        <v>5.4367376160000001E-2</v>
      </c>
      <c r="I28" s="88">
        <v>8.8773700000000004E-6</v>
      </c>
    </row>
    <row r="29" spans="1:12" x14ac:dyDescent="0.25">
      <c r="B29" s="6"/>
      <c r="C29" s="28" t="s">
        <v>175</v>
      </c>
      <c r="D29" s="28"/>
      <c r="E29" s="28"/>
      <c r="F29" s="242">
        <v>0</v>
      </c>
      <c r="G29" s="88">
        <v>4.0723000080000002E-2</v>
      </c>
      <c r="H29" s="88">
        <v>2.0194227100000001E-3</v>
      </c>
      <c r="I29" s="88">
        <v>1.39616365E-3</v>
      </c>
    </row>
    <row r="30" spans="1:12" x14ac:dyDescent="0.25">
      <c r="B30" s="6"/>
      <c r="C30" s="28" t="s">
        <v>301</v>
      </c>
      <c r="D30" s="28"/>
      <c r="E30" s="28"/>
      <c r="F30" s="242">
        <v>2.2642246250000001E-2</v>
      </c>
      <c r="G30" s="88">
        <v>5.6934134509999998E-2</v>
      </c>
      <c r="H30" s="88">
        <v>9.5758635689999996E-2</v>
      </c>
      <c r="I30" s="88">
        <v>0.22797288238999999</v>
      </c>
    </row>
    <row r="31" spans="1:12" x14ac:dyDescent="0.25">
      <c r="B31" s="6"/>
      <c r="C31" s="28" t="s">
        <v>302</v>
      </c>
      <c r="D31" s="28"/>
      <c r="E31" s="28"/>
      <c r="F31" s="242">
        <v>0.21463222736000001</v>
      </c>
      <c r="G31" s="88">
        <v>0.27307636887999998</v>
      </c>
      <c r="H31" s="88">
        <v>0.27702743524000001</v>
      </c>
      <c r="I31" s="88">
        <v>1.256537049E-2</v>
      </c>
    </row>
    <row r="32" spans="1:12" x14ac:dyDescent="0.25">
      <c r="B32" s="6"/>
      <c r="C32" s="28" t="s">
        <v>303</v>
      </c>
      <c r="D32" s="28"/>
      <c r="E32" s="28"/>
      <c r="F32" s="242">
        <v>11.565024063619999</v>
      </c>
      <c r="G32" s="88">
        <v>12.685940836509999</v>
      </c>
      <c r="H32" s="88">
        <v>12.67568015698</v>
      </c>
      <c r="I32" s="88">
        <v>0.32758522024999998</v>
      </c>
    </row>
    <row r="33" spans="2:9" x14ac:dyDescent="0.25">
      <c r="B33" s="6"/>
      <c r="C33" s="28" t="s">
        <v>304</v>
      </c>
      <c r="D33" s="28"/>
      <c r="E33" s="28"/>
      <c r="F33" s="242">
        <v>7.064728126E-2</v>
      </c>
      <c r="G33" s="88">
        <v>7.7116584990000001E-2</v>
      </c>
      <c r="H33" s="88">
        <v>0.11565191981</v>
      </c>
      <c r="I33" s="88">
        <v>12.860875202620001</v>
      </c>
    </row>
    <row r="34" spans="2:9" x14ac:dyDescent="0.25">
      <c r="B34" s="6"/>
      <c r="C34" s="27" t="s">
        <v>76</v>
      </c>
      <c r="D34" s="27"/>
      <c r="E34" s="27"/>
      <c r="F34" s="243">
        <v>0.14513355033</v>
      </c>
      <c r="G34" s="88">
        <v>0.17106948726000001</v>
      </c>
      <c r="H34" s="88">
        <v>0.17201162275000001</v>
      </c>
      <c r="I34" s="88">
        <v>0.28449491047999997</v>
      </c>
    </row>
    <row r="35" spans="2:9" x14ac:dyDescent="0.25">
      <c r="B35" s="6"/>
      <c r="C35" s="27" t="s">
        <v>77</v>
      </c>
      <c r="D35" s="27"/>
      <c r="E35" s="27"/>
      <c r="F35" s="243">
        <v>2.19251187322</v>
      </c>
      <c r="G35" s="88">
        <v>2.4722222847099999</v>
      </c>
      <c r="H35" s="88">
        <v>2.4763374858199998</v>
      </c>
      <c r="I35" s="88">
        <v>2.8229314329099999</v>
      </c>
    </row>
    <row r="36" spans="2:9" x14ac:dyDescent="0.25">
      <c r="B36" s="6"/>
      <c r="C36" s="27" t="s">
        <v>78</v>
      </c>
      <c r="D36" s="27"/>
      <c r="E36" s="27"/>
      <c r="F36" s="243">
        <v>6.1781513326099997</v>
      </c>
      <c r="G36" s="88">
        <v>6.75913035564</v>
      </c>
      <c r="H36" s="88">
        <v>6.7689182797500003</v>
      </c>
      <c r="I36" s="88">
        <v>7.4325200217600003</v>
      </c>
    </row>
    <row r="37" spans="2:9" x14ac:dyDescent="0.25">
      <c r="B37" s="27" t="s">
        <v>79</v>
      </c>
      <c r="C37" s="27" t="s">
        <v>271</v>
      </c>
      <c r="D37" s="27"/>
      <c r="E37" s="27"/>
      <c r="F37" s="241">
        <v>0</v>
      </c>
      <c r="G37" s="183">
        <v>0</v>
      </c>
      <c r="H37" s="183">
        <v>0</v>
      </c>
      <c r="I37" s="183">
        <v>0</v>
      </c>
    </row>
    <row r="38" spans="2:9" x14ac:dyDescent="0.25">
      <c r="B38" s="6"/>
      <c r="C38" s="164" t="s">
        <v>272</v>
      </c>
      <c r="D38" s="27"/>
      <c r="E38" s="27"/>
      <c r="F38" s="183" t="s">
        <v>307</v>
      </c>
      <c r="G38" s="183" t="s">
        <v>307</v>
      </c>
      <c r="H38" s="183" t="s">
        <v>307</v>
      </c>
      <c r="I38" s="183" t="s">
        <v>307</v>
      </c>
    </row>
    <row r="39" spans="2:9" x14ac:dyDescent="0.25">
      <c r="B39" s="6"/>
      <c r="C39" s="27" t="s">
        <v>80</v>
      </c>
      <c r="D39" s="27"/>
      <c r="E39" s="27"/>
      <c r="F39" s="195" t="s">
        <v>383</v>
      </c>
      <c r="G39" s="195" t="s">
        <v>308</v>
      </c>
      <c r="H39" s="195" t="s">
        <v>308</v>
      </c>
      <c r="I39" s="195" t="s">
        <v>311</v>
      </c>
    </row>
    <row r="40" spans="2:9" x14ac:dyDescent="0.25">
      <c r="B40" s="27" t="s">
        <v>81</v>
      </c>
      <c r="C40" s="27" t="s">
        <v>143</v>
      </c>
      <c r="D40" s="27"/>
      <c r="E40" s="27"/>
      <c r="F40" s="212" t="s">
        <v>384</v>
      </c>
      <c r="G40" s="212" t="s">
        <v>316</v>
      </c>
      <c r="H40" s="183" t="s">
        <v>316</v>
      </c>
      <c r="I40" s="183" t="s">
        <v>312</v>
      </c>
    </row>
    <row r="41" spans="2:9" x14ac:dyDescent="0.25">
      <c r="B41" s="6"/>
      <c r="C41" s="27" t="s">
        <v>144</v>
      </c>
      <c r="D41" s="27"/>
      <c r="E41" s="27"/>
      <c r="F41" s="212" t="s">
        <v>385</v>
      </c>
      <c r="G41" s="212" t="s">
        <v>317</v>
      </c>
      <c r="H41" s="183" t="s">
        <v>317</v>
      </c>
      <c r="I41" s="183" t="s">
        <v>315</v>
      </c>
    </row>
    <row r="42" spans="2:9" x14ac:dyDescent="0.25">
      <c r="B42" s="6"/>
      <c r="C42" s="27" t="s">
        <v>82</v>
      </c>
      <c r="D42" s="27"/>
      <c r="E42" s="27"/>
      <c r="F42" s="241" t="s">
        <v>386</v>
      </c>
      <c r="G42" s="212" t="s">
        <v>377</v>
      </c>
      <c r="H42" s="183" t="s">
        <v>377</v>
      </c>
      <c r="I42" s="183" t="s">
        <v>377</v>
      </c>
    </row>
    <row r="43" spans="2:9" x14ac:dyDescent="0.25">
      <c r="B43" s="27" t="s">
        <v>83</v>
      </c>
      <c r="C43" s="27" t="s">
        <v>84</v>
      </c>
      <c r="D43" s="27"/>
      <c r="E43" s="27"/>
      <c r="F43" s="183" t="s">
        <v>387</v>
      </c>
      <c r="G43" s="183" t="s">
        <v>309</v>
      </c>
      <c r="H43" s="183" t="s">
        <v>309</v>
      </c>
      <c r="I43" s="183" t="s">
        <v>313</v>
      </c>
    </row>
    <row r="44" spans="2:9" x14ac:dyDescent="0.25">
      <c r="B44" s="6"/>
      <c r="C44" s="27" t="s">
        <v>85</v>
      </c>
      <c r="D44" s="27"/>
      <c r="E44" s="27"/>
      <c r="F44" s="183" t="s">
        <v>388</v>
      </c>
      <c r="G44" s="183" t="s">
        <v>310</v>
      </c>
      <c r="H44" s="183" t="s">
        <v>310</v>
      </c>
      <c r="I44" s="183" t="s">
        <v>314</v>
      </c>
    </row>
    <row r="45" spans="2:9" x14ac:dyDescent="0.25">
      <c r="B45" s="6"/>
      <c r="C45" s="27" t="s">
        <v>86</v>
      </c>
      <c r="D45" s="27"/>
      <c r="E45" s="27"/>
      <c r="F45" s="34">
        <v>0</v>
      </c>
      <c r="G45" s="34">
        <v>0</v>
      </c>
      <c r="H45" s="34">
        <v>0</v>
      </c>
      <c r="I45" s="34">
        <v>0</v>
      </c>
    </row>
    <row r="46" spans="2:9" x14ac:dyDescent="0.25">
      <c r="B46" s="6"/>
      <c r="C46" s="27" t="s">
        <v>87</v>
      </c>
      <c r="D46" s="27"/>
      <c r="E46" s="27"/>
      <c r="F46" s="34">
        <v>0</v>
      </c>
      <c r="G46" s="34">
        <v>0</v>
      </c>
      <c r="H46" s="34">
        <v>0</v>
      </c>
      <c r="I46" s="34">
        <v>0</v>
      </c>
    </row>
    <row r="47" spans="2:9" x14ac:dyDescent="0.25">
      <c r="B47" s="6"/>
      <c r="C47" s="27" t="s">
        <v>88</v>
      </c>
      <c r="D47" s="27"/>
      <c r="E47" s="27"/>
      <c r="F47" s="34">
        <v>0</v>
      </c>
      <c r="G47" s="34">
        <v>0</v>
      </c>
      <c r="H47" s="34">
        <v>0</v>
      </c>
      <c r="I47" s="34">
        <v>0</v>
      </c>
    </row>
    <row r="48" spans="2:9" x14ac:dyDescent="0.25">
      <c r="B48" s="6"/>
      <c r="C48" s="27" t="s">
        <v>237</v>
      </c>
      <c r="D48" s="27"/>
      <c r="E48" s="27"/>
      <c r="F48" s="34">
        <v>0</v>
      </c>
      <c r="G48" s="34">
        <v>0</v>
      </c>
      <c r="H48" s="34">
        <v>0</v>
      </c>
      <c r="I48" s="34">
        <v>0</v>
      </c>
    </row>
    <row r="49" spans="2:9" x14ac:dyDescent="0.25">
      <c r="B49" s="6"/>
      <c r="C49" s="27" t="s">
        <v>9</v>
      </c>
      <c r="D49" s="27"/>
      <c r="E49" s="27"/>
      <c r="F49" s="34">
        <v>0</v>
      </c>
      <c r="G49" s="34">
        <v>0</v>
      </c>
      <c r="H49" s="34">
        <v>0</v>
      </c>
      <c r="I49" s="34">
        <v>0</v>
      </c>
    </row>
    <row r="50" spans="2:9" x14ac:dyDescent="0.25">
      <c r="B50" s="27" t="s">
        <v>89</v>
      </c>
      <c r="C50" s="6"/>
      <c r="D50" s="6"/>
      <c r="E50" s="6"/>
      <c r="F50" s="90">
        <v>1</v>
      </c>
      <c r="G50" s="90">
        <v>1</v>
      </c>
      <c r="H50" s="90">
        <v>1</v>
      </c>
      <c r="I50" s="90">
        <v>1</v>
      </c>
    </row>
    <row r="51" spans="2:9" x14ac:dyDescent="0.25">
      <c r="B51" s="27" t="s">
        <v>90</v>
      </c>
      <c r="C51" s="6"/>
      <c r="D51" s="6"/>
      <c r="E51" s="6"/>
      <c r="F51" s="90">
        <v>1</v>
      </c>
      <c r="G51" s="90">
        <v>1</v>
      </c>
      <c r="H51" s="90">
        <v>1</v>
      </c>
      <c r="I51" s="90">
        <v>1</v>
      </c>
    </row>
    <row r="52" spans="2:9" x14ac:dyDescent="0.25">
      <c r="B52" s="27" t="s">
        <v>91</v>
      </c>
      <c r="C52" s="6"/>
      <c r="D52" s="6"/>
      <c r="E52" s="6"/>
      <c r="F52" s="90">
        <v>1</v>
      </c>
      <c r="G52" s="90">
        <v>1</v>
      </c>
      <c r="H52" s="90">
        <v>1</v>
      </c>
      <c r="I52" s="90">
        <v>1</v>
      </c>
    </row>
    <row r="53" spans="2:9" x14ac:dyDescent="0.25">
      <c r="B53" s="27" t="s">
        <v>92</v>
      </c>
      <c r="C53" s="27" t="s">
        <v>93</v>
      </c>
      <c r="D53" s="27"/>
      <c r="E53" s="27"/>
      <c r="F53" s="37" t="s">
        <v>64</v>
      </c>
      <c r="G53" s="38" t="s">
        <v>64</v>
      </c>
      <c r="H53" s="38" t="s">
        <v>64</v>
      </c>
      <c r="I53" s="37" t="s">
        <v>64</v>
      </c>
    </row>
    <row r="54" spans="2:9" x14ac:dyDescent="0.25">
      <c r="B54" s="6"/>
      <c r="C54" s="27" t="s">
        <v>94</v>
      </c>
      <c r="D54" s="27"/>
      <c r="E54" s="27"/>
      <c r="F54" s="37" t="s">
        <v>95</v>
      </c>
      <c r="G54" s="38" t="s">
        <v>95</v>
      </c>
      <c r="H54" s="38" t="s">
        <v>95</v>
      </c>
      <c r="I54" s="37" t="s">
        <v>95</v>
      </c>
    </row>
    <row r="55" spans="2:9" x14ac:dyDescent="0.25">
      <c r="B55" s="31"/>
      <c r="C55" s="32" t="s">
        <v>96</v>
      </c>
      <c r="D55" s="32"/>
      <c r="E55" s="32"/>
      <c r="F55" s="197" t="s">
        <v>64</v>
      </c>
      <c r="G55" s="198" t="s">
        <v>64</v>
      </c>
      <c r="H55" s="198" t="s">
        <v>64</v>
      </c>
      <c r="I55" s="197" t="s">
        <v>64</v>
      </c>
    </row>
    <row r="56" spans="2:9" x14ac:dyDescent="0.25">
      <c r="B56" s="6"/>
      <c r="C56" s="27"/>
      <c r="D56" s="27"/>
      <c r="E56" s="27"/>
      <c r="F56" s="37"/>
      <c r="G56" s="38"/>
      <c r="H56" s="38"/>
      <c r="I56" s="37"/>
    </row>
    <row r="57" spans="2:9" x14ac:dyDescent="0.25">
      <c r="B57" s="6"/>
      <c r="C57" s="6"/>
      <c r="D57" s="6"/>
      <c r="E57" s="6"/>
      <c r="F57" s="6"/>
      <c r="G57" s="6"/>
      <c r="H57" s="6"/>
      <c r="I57" s="6"/>
    </row>
    <row r="58" spans="2:9" ht="18" x14ac:dyDescent="0.25">
      <c r="B58" s="217" t="s">
        <v>110</v>
      </c>
      <c r="C58" s="217"/>
      <c r="D58" s="217"/>
      <c r="E58" s="217"/>
      <c r="F58" s="217"/>
      <c r="G58" s="6"/>
      <c r="H58" s="6"/>
      <c r="I58" s="6"/>
    </row>
    <row r="59" spans="2:9" ht="18" x14ac:dyDescent="0.25">
      <c r="B59" s="41"/>
      <c r="C59" s="219" t="s">
        <v>97</v>
      </c>
      <c r="D59" s="219"/>
      <c r="E59" s="219"/>
      <c r="F59" s="219"/>
      <c r="G59" s="6"/>
      <c r="H59" s="6"/>
      <c r="I59" s="6"/>
    </row>
    <row r="60" spans="2:9" x14ac:dyDescent="0.25">
      <c r="B60" s="28" t="s">
        <v>98</v>
      </c>
      <c r="C60" s="220"/>
      <c r="D60" s="220"/>
      <c r="E60" s="220"/>
      <c r="F60" s="220"/>
      <c r="G60" s="6"/>
      <c r="H60" s="6"/>
      <c r="I60" s="6"/>
    </row>
    <row r="61" spans="2:9" ht="9.75" customHeight="1" x14ac:dyDescent="0.25">
      <c r="B61" s="28"/>
      <c r="C61" s="36"/>
      <c r="D61" s="36"/>
      <c r="E61" s="36"/>
      <c r="F61" s="36"/>
      <c r="G61" s="6"/>
      <c r="H61" s="6"/>
      <c r="I61" s="6"/>
    </row>
    <row r="62" spans="2:9" x14ac:dyDescent="0.25">
      <c r="B62" s="33" t="s">
        <v>100</v>
      </c>
      <c r="C62" s="221" t="s">
        <v>99</v>
      </c>
      <c r="D62" s="221"/>
      <c r="E62" s="221"/>
      <c r="F62" s="221"/>
      <c r="G62" s="6"/>
      <c r="H62" s="6"/>
      <c r="I62" s="6"/>
    </row>
    <row r="63" spans="2:9" s="39" customFormat="1" ht="12.75" x14ac:dyDescent="0.2">
      <c r="B63" s="40" t="s">
        <v>101</v>
      </c>
    </row>
    <row r="64" spans="2:9" x14ac:dyDescent="0.25">
      <c r="B64" s="28"/>
      <c r="C64" s="6"/>
      <c r="D64" s="6"/>
      <c r="E64" s="6"/>
      <c r="F64" s="6"/>
      <c r="G64" s="6"/>
      <c r="H64" s="6"/>
      <c r="I64" s="6"/>
    </row>
    <row r="65" spans="2:9" x14ac:dyDescent="0.25">
      <c r="B65" s="28"/>
      <c r="C65" s="6"/>
      <c r="D65" s="6"/>
      <c r="E65" s="6"/>
      <c r="F65" s="6"/>
      <c r="G65" s="6"/>
      <c r="H65" s="6"/>
      <c r="I65" s="6"/>
    </row>
    <row r="66" spans="2:9" ht="15.75" x14ac:dyDescent="0.25">
      <c r="B66" s="35"/>
      <c r="G66" s="6"/>
      <c r="H66" s="6"/>
      <c r="I66" s="6"/>
    </row>
    <row r="67" spans="2:9" ht="18" x14ac:dyDescent="0.25">
      <c r="B67" s="217" t="s">
        <v>108</v>
      </c>
      <c r="C67" s="217"/>
      <c r="D67" s="217"/>
      <c r="E67" s="217"/>
      <c r="F67" s="217"/>
      <c r="G67" s="6"/>
      <c r="H67" s="6"/>
      <c r="I67" s="6"/>
    </row>
    <row r="68" spans="2:9" ht="18" x14ac:dyDescent="0.25">
      <c r="B68" s="41"/>
      <c r="C68" s="219" t="s">
        <v>97</v>
      </c>
      <c r="D68" s="219"/>
      <c r="E68" s="219"/>
      <c r="F68" s="219"/>
      <c r="G68" s="6"/>
      <c r="H68" s="6"/>
      <c r="I68" s="6"/>
    </row>
    <row r="69" spans="2:9" x14ac:dyDescent="0.25">
      <c r="B69" s="43"/>
      <c r="C69" s="216" t="s">
        <v>102</v>
      </c>
      <c r="D69" s="216"/>
      <c r="E69" s="216" t="s">
        <v>103</v>
      </c>
      <c r="F69" s="216"/>
      <c r="G69" s="6"/>
      <c r="H69" s="6"/>
      <c r="I69" s="6"/>
    </row>
    <row r="70" spans="2:9" ht="30" x14ac:dyDescent="0.25">
      <c r="B70" s="11" t="s">
        <v>104</v>
      </c>
      <c r="C70" s="220" t="s">
        <v>99</v>
      </c>
      <c r="D70" s="220"/>
      <c r="E70" s="220"/>
      <c r="F70" s="220"/>
      <c r="G70" s="6"/>
      <c r="H70" s="6"/>
      <c r="I70" s="6"/>
    </row>
    <row r="71" spans="2:9" x14ac:dyDescent="0.25">
      <c r="B71" s="28" t="s">
        <v>105</v>
      </c>
      <c r="C71" s="220" t="s">
        <v>99</v>
      </c>
      <c r="D71" s="220"/>
      <c r="E71" s="220"/>
      <c r="F71" s="220"/>
      <c r="G71" s="6"/>
      <c r="H71" s="6"/>
      <c r="I71" s="6"/>
    </row>
    <row r="72" spans="2:9" x14ac:dyDescent="0.25">
      <c r="B72" s="33" t="s">
        <v>106</v>
      </c>
      <c r="C72" s="221"/>
      <c r="D72" s="221"/>
      <c r="E72" s="221" t="s">
        <v>99</v>
      </c>
      <c r="F72" s="221"/>
      <c r="G72" s="6"/>
      <c r="H72" s="6"/>
      <c r="I72" s="6"/>
    </row>
    <row r="73" spans="2:9" x14ac:dyDescent="0.25">
      <c r="B73" s="91"/>
      <c r="C73" s="6"/>
      <c r="D73" s="6"/>
      <c r="E73" s="6"/>
      <c r="F73" s="6"/>
      <c r="G73" s="6"/>
      <c r="H73" s="6"/>
      <c r="I73" s="6"/>
    </row>
    <row r="74" spans="2:9" x14ac:dyDescent="0.25">
      <c r="B74" s="6"/>
      <c r="C74" s="6"/>
      <c r="D74" s="6"/>
      <c r="E74" s="6"/>
      <c r="F74" s="6"/>
      <c r="G74" s="6"/>
      <c r="H74" s="6"/>
      <c r="I74" s="6"/>
    </row>
    <row r="75" spans="2:9" x14ac:dyDescent="0.25">
      <c r="B75" s="6"/>
      <c r="C75" s="6"/>
      <c r="D75" s="6"/>
      <c r="E75" s="6"/>
      <c r="F75" s="6"/>
      <c r="G75" s="6"/>
      <c r="H75" s="6"/>
      <c r="I75" s="6"/>
    </row>
    <row r="76" spans="2:9" x14ac:dyDescent="0.25">
      <c r="I76" s="130" t="s">
        <v>267</v>
      </c>
    </row>
  </sheetData>
  <mergeCells count="15">
    <mergeCell ref="C70:D70"/>
    <mergeCell ref="C71:D71"/>
    <mergeCell ref="C72:D72"/>
    <mergeCell ref="E70:F70"/>
    <mergeCell ref="E71:F71"/>
    <mergeCell ref="E72:F72"/>
    <mergeCell ref="C69:D69"/>
    <mergeCell ref="E69:F69"/>
    <mergeCell ref="B58:F58"/>
    <mergeCell ref="B67:F67"/>
    <mergeCell ref="B5:I5"/>
    <mergeCell ref="C68:F68"/>
    <mergeCell ref="C59:F59"/>
    <mergeCell ref="C60:F60"/>
    <mergeCell ref="C62:F62"/>
  </mergeCells>
  <hyperlinks>
    <hyperlink ref="I76" location="Contents!A1" display="To Frontpage"/>
  </hyperlinks>
  <pageMargins left="0.70866141732283472" right="0.70866141732283472" top="0.74803149606299213" bottom="0.74803149606299213"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85" zoomScaleNormal="85" workbookViewId="0">
      <selection activeCell="K29" sqref="K29"/>
    </sheetView>
  </sheetViews>
  <sheetFormatPr defaultRowHeight="15" x14ac:dyDescent="0.25"/>
  <cols>
    <col min="1" max="1" width="4.7109375" style="47" customWidth="1"/>
    <col min="2" max="2" width="7.7109375" style="47" customWidth="1"/>
    <col min="3" max="13" width="15.7109375" style="47" customWidth="1"/>
    <col min="14" max="16384" width="9.140625" style="47"/>
  </cols>
  <sheetData>
    <row r="4" spans="2:13" ht="18" x14ac:dyDescent="0.25">
      <c r="B4" s="42" t="s">
        <v>337</v>
      </c>
      <c r="K4" s="48" t="s">
        <v>30</v>
      </c>
      <c r="L4" s="49">
        <v>41820</v>
      </c>
    </row>
    <row r="5" spans="2:13" x14ac:dyDescent="0.25">
      <c r="B5" s="50" t="s">
        <v>120</v>
      </c>
    </row>
    <row r="7" spans="2:13" ht="15.75" x14ac:dyDescent="0.25">
      <c r="B7" s="45" t="s">
        <v>281</v>
      </c>
      <c r="C7" s="46"/>
      <c r="D7" s="46"/>
      <c r="E7" s="46"/>
      <c r="F7" s="46"/>
      <c r="G7" s="46"/>
      <c r="H7" s="46"/>
      <c r="I7" s="46"/>
      <c r="J7" s="46"/>
      <c r="K7" s="46"/>
      <c r="L7" s="46"/>
      <c r="M7" s="46"/>
    </row>
    <row r="8" spans="2:13" ht="3.75" customHeight="1" x14ac:dyDescent="0.25">
      <c r="B8" s="45"/>
      <c r="C8" s="46"/>
      <c r="D8" s="46"/>
      <c r="E8" s="46"/>
      <c r="F8" s="46"/>
      <c r="G8" s="46"/>
      <c r="H8" s="46"/>
      <c r="I8" s="46"/>
      <c r="J8" s="46"/>
      <c r="K8" s="46"/>
      <c r="L8" s="46"/>
      <c r="M8" s="46"/>
    </row>
    <row r="9" spans="2:13" x14ac:dyDescent="0.25">
      <c r="B9" s="59" t="s">
        <v>0</v>
      </c>
      <c r="C9" s="1"/>
      <c r="D9" s="1"/>
      <c r="E9" s="1"/>
      <c r="F9" s="1"/>
      <c r="G9" s="1"/>
      <c r="H9" s="1"/>
      <c r="I9" s="1"/>
      <c r="J9" s="1"/>
      <c r="K9" s="1"/>
      <c r="L9" s="1"/>
      <c r="M9" s="1"/>
    </row>
    <row r="10" spans="2:13" ht="45" x14ac:dyDescent="0.25">
      <c r="B10" s="51"/>
      <c r="C10" s="52" t="s">
        <v>1</v>
      </c>
      <c r="D10" s="52" t="s">
        <v>2</v>
      </c>
      <c r="E10" s="52" t="s">
        <v>3</v>
      </c>
      <c r="F10" s="52" t="s">
        <v>4</v>
      </c>
      <c r="G10" s="52" t="s">
        <v>5</v>
      </c>
      <c r="H10" s="52" t="s">
        <v>6</v>
      </c>
      <c r="I10" s="52" t="s">
        <v>7</v>
      </c>
      <c r="J10" s="52" t="s">
        <v>52</v>
      </c>
      <c r="K10" s="52" t="s">
        <v>8</v>
      </c>
      <c r="L10" s="52" t="s">
        <v>9</v>
      </c>
      <c r="M10" s="53" t="s">
        <v>10</v>
      </c>
    </row>
    <row r="11" spans="2:13" x14ac:dyDescent="0.25">
      <c r="B11" s="54" t="s">
        <v>10</v>
      </c>
      <c r="C11" s="165">
        <v>1816</v>
      </c>
      <c r="D11" s="165">
        <v>0</v>
      </c>
      <c r="E11" s="165">
        <v>9</v>
      </c>
      <c r="F11" s="165">
        <v>111</v>
      </c>
      <c r="G11" s="165">
        <v>869</v>
      </c>
      <c r="H11" s="165">
        <v>49</v>
      </c>
      <c r="I11" s="165">
        <v>1999</v>
      </c>
      <c r="J11" s="165">
        <v>12474</v>
      </c>
      <c r="K11" s="165">
        <v>2</v>
      </c>
      <c r="L11" s="165">
        <v>7</v>
      </c>
      <c r="M11" s="55">
        <f>SUM(C11:L11)</f>
        <v>17336</v>
      </c>
    </row>
    <row r="12" spans="2:13" x14ac:dyDescent="0.25">
      <c r="B12" s="166" t="s">
        <v>174</v>
      </c>
      <c r="C12" s="167">
        <f>+C11/$M$11</f>
        <v>0.10475311490539917</v>
      </c>
      <c r="D12" s="167">
        <f t="shared" ref="D12:M12" si="0">+D11/$M$11</f>
        <v>0</v>
      </c>
      <c r="E12" s="167">
        <f t="shared" si="0"/>
        <v>5.1915089986155974E-4</v>
      </c>
      <c r="F12" s="167">
        <f t="shared" si="0"/>
        <v>6.4028610982925704E-3</v>
      </c>
      <c r="G12" s="167">
        <f t="shared" si="0"/>
        <v>5.012690355329949E-2</v>
      </c>
      <c r="H12" s="167">
        <f t="shared" si="0"/>
        <v>2.826488232579603E-3</v>
      </c>
      <c r="I12" s="167">
        <f t="shared" si="0"/>
        <v>0.11530918320258422</v>
      </c>
      <c r="J12" s="167">
        <f t="shared" si="0"/>
        <v>0.71954314720812185</v>
      </c>
      <c r="K12" s="167">
        <f t="shared" si="0"/>
        <v>1.1536686663590217E-4</v>
      </c>
      <c r="L12" s="167">
        <f t="shared" si="0"/>
        <v>4.037840332256576E-4</v>
      </c>
      <c r="M12" s="167">
        <f t="shared" si="0"/>
        <v>1</v>
      </c>
    </row>
    <row r="13" spans="2:13" x14ac:dyDescent="0.25">
      <c r="B13" s="46"/>
      <c r="C13" s="46"/>
      <c r="D13" s="46"/>
      <c r="E13" s="46"/>
      <c r="F13" s="46"/>
      <c r="G13" s="46"/>
      <c r="H13" s="46"/>
      <c r="I13" s="46"/>
      <c r="J13" s="46"/>
      <c r="K13" s="46"/>
      <c r="L13" s="46"/>
      <c r="M13" s="46"/>
    </row>
    <row r="14" spans="2:13" ht="15.75" x14ac:dyDescent="0.25">
      <c r="B14" s="45" t="s">
        <v>282</v>
      </c>
      <c r="C14" s="46"/>
      <c r="D14" s="46"/>
      <c r="E14" s="46"/>
      <c r="F14" s="46"/>
      <c r="G14" s="46"/>
      <c r="H14" s="46"/>
      <c r="I14" s="46"/>
      <c r="J14" s="46"/>
      <c r="K14" s="46"/>
      <c r="L14" s="46"/>
      <c r="M14" s="46"/>
    </row>
    <row r="15" spans="2:13" ht="3.75" customHeight="1" x14ac:dyDescent="0.25">
      <c r="B15" s="45"/>
      <c r="C15" s="46"/>
      <c r="D15" s="46"/>
      <c r="E15" s="46"/>
      <c r="F15" s="46"/>
      <c r="G15" s="46"/>
      <c r="H15" s="46"/>
      <c r="I15" s="46"/>
      <c r="J15" s="46"/>
      <c r="K15" s="46"/>
      <c r="L15" s="46"/>
      <c r="M15" s="46"/>
    </row>
    <row r="16" spans="2:13" x14ac:dyDescent="0.25">
      <c r="B16" s="59" t="s">
        <v>121</v>
      </c>
      <c r="C16" s="1"/>
      <c r="D16" s="1"/>
      <c r="E16" s="1"/>
      <c r="F16" s="1"/>
      <c r="G16" s="1"/>
      <c r="H16" s="1"/>
      <c r="I16" s="1"/>
      <c r="J16" s="1"/>
      <c r="K16" s="1"/>
      <c r="L16" s="1"/>
      <c r="M16" s="1"/>
    </row>
    <row r="17" spans="2:14" ht="45" x14ac:dyDescent="0.25">
      <c r="B17" s="51"/>
      <c r="C17" s="52" t="s">
        <v>1</v>
      </c>
      <c r="D17" s="52" t="s">
        <v>2</v>
      </c>
      <c r="E17" s="52" t="s">
        <v>3</v>
      </c>
      <c r="F17" s="52" t="s">
        <v>4</v>
      </c>
      <c r="G17" s="52" t="s">
        <v>5</v>
      </c>
      <c r="H17" s="52" t="s">
        <v>6</v>
      </c>
      <c r="I17" s="52" t="s">
        <v>7</v>
      </c>
      <c r="J17" s="52" t="s">
        <v>52</v>
      </c>
      <c r="K17" s="52" t="s">
        <v>8</v>
      </c>
      <c r="L17" s="52" t="s">
        <v>9</v>
      </c>
      <c r="M17" s="53" t="s">
        <v>10</v>
      </c>
    </row>
    <row r="18" spans="2:14" x14ac:dyDescent="0.25">
      <c r="B18" s="54" t="s">
        <v>10</v>
      </c>
      <c r="C18" s="56">
        <v>1.1416733645399999</v>
      </c>
      <c r="D18" s="56">
        <v>0</v>
      </c>
      <c r="E18" s="56">
        <v>5.8069553599999997E-2</v>
      </c>
      <c r="F18" s="56">
        <v>0.53481363021999995</v>
      </c>
      <c r="G18" s="56">
        <v>1.27877265737</v>
      </c>
      <c r="H18" s="56">
        <v>0.12252419086000001</v>
      </c>
      <c r="I18" s="56">
        <v>2.4335090410900002</v>
      </c>
      <c r="J18" s="56">
        <v>15.315448909300001</v>
      </c>
      <c r="K18" s="56">
        <v>5.3594332100000003E-3</v>
      </c>
      <c r="L18" s="56">
        <v>8.0904444200000005E-3</v>
      </c>
      <c r="M18" s="57">
        <f>SUM(C18:L18)</f>
        <v>20.89826122461</v>
      </c>
    </row>
    <row r="19" spans="2:14" x14ac:dyDescent="0.25">
      <c r="B19" s="166" t="s">
        <v>174</v>
      </c>
      <c r="C19" s="167">
        <f>+C18/$M$18</f>
        <v>5.4630064782401802E-2</v>
      </c>
      <c r="D19" s="167">
        <f t="shared" ref="D19:M19" si="1">+D18/$M$18</f>
        <v>0</v>
      </c>
      <c r="E19" s="167">
        <f t="shared" si="1"/>
        <v>2.7786787128307455E-3</v>
      </c>
      <c r="F19" s="167">
        <f t="shared" si="1"/>
        <v>2.559129797794843E-2</v>
      </c>
      <c r="G19" s="167">
        <f t="shared" si="1"/>
        <v>6.1190385344791494E-2</v>
      </c>
      <c r="H19" s="167">
        <f t="shared" si="1"/>
        <v>5.862889239594455E-3</v>
      </c>
      <c r="I19" s="167">
        <f t="shared" si="1"/>
        <v>0.11644552697160641</v>
      </c>
      <c r="J19" s="167">
        <f t="shared" si="1"/>
        <v>0.73285756861266416</v>
      </c>
      <c r="K19" s="167">
        <f t="shared" si="1"/>
        <v>2.5645354665624904E-4</v>
      </c>
      <c r="L19" s="167">
        <f t="shared" si="1"/>
        <v>3.8713481150635693E-4</v>
      </c>
      <c r="M19" s="167">
        <f t="shared" si="1"/>
        <v>1</v>
      </c>
    </row>
    <row r="20" spans="2:14" x14ac:dyDescent="0.25">
      <c r="B20" s="46"/>
      <c r="C20" s="46"/>
      <c r="D20" s="46"/>
      <c r="E20" s="46"/>
      <c r="F20" s="46"/>
      <c r="G20" s="46"/>
      <c r="H20" s="46"/>
      <c r="I20" s="46"/>
      <c r="J20" s="46"/>
      <c r="K20" s="46"/>
      <c r="L20" s="46"/>
      <c r="M20" s="46"/>
    </row>
    <row r="21" spans="2:14" ht="15.75" x14ac:dyDescent="0.25">
      <c r="B21" s="45" t="s">
        <v>283</v>
      </c>
      <c r="C21" s="46"/>
      <c r="D21" s="46"/>
      <c r="E21" s="46"/>
      <c r="F21" s="46"/>
      <c r="G21" s="46"/>
      <c r="H21" s="46"/>
      <c r="I21" s="46"/>
      <c r="J21" s="46"/>
      <c r="K21" s="46"/>
      <c r="L21" s="46"/>
      <c r="M21" s="46"/>
    </row>
    <row r="22" spans="2:14" ht="3.75" customHeight="1" x14ac:dyDescent="0.25">
      <c r="B22" s="45"/>
      <c r="C22" s="46"/>
      <c r="D22" s="46"/>
      <c r="E22" s="46"/>
      <c r="F22" s="46"/>
      <c r="G22" s="46"/>
      <c r="H22" s="46"/>
      <c r="I22" s="46"/>
      <c r="J22" s="46"/>
      <c r="K22" s="46"/>
      <c r="L22" s="46"/>
      <c r="M22" s="46"/>
    </row>
    <row r="23" spans="2:14" x14ac:dyDescent="0.25">
      <c r="B23" s="59" t="s">
        <v>122</v>
      </c>
      <c r="C23" s="1"/>
      <c r="D23" s="1"/>
      <c r="E23" s="1"/>
      <c r="F23" s="1"/>
      <c r="G23" s="1"/>
      <c r="H23" s="1"/>
      <c r="I23" s="1"/>
      <c r="J23" s="1"/>
      <c r="K23" s="1"/>
      <c r="L23" s="1"/>
      <c r="M23" s="1"/>
    </row>
    <row r="24" spans="2:14" x14ac:dyDescent="0.25">
      <c r="B24" s="46"/>
      <c r="C24" s="58"/>
      <c r="D24" s="46"/>
      <c r="E24" s="46"/>
      <c r="F24" s="46"/>
      <c r="G24" s="46"/>
      <c r="H24" s="46"/>
      <c r="I24" s="46"/>
      <c r="J24" s="46"/>
      <c r="K24" s="46"/>
      <c r="L24" s="46"/>
      <c r="M24" s="46"/>
    </row>
    <row r="25" spans="2:14" x14ac:dyDescent="0.25">
      <c r="B25" s="51"/>
      <c r="C25" s="52" t="s">
        <v>11</v>
      </c>
      <c r="D25" s="52" t="s">
        <v>12</v>
      </c>
      <c r="E25" s="52" t="s">
        <v>13</v>
      </c>
      <c r="F25" s="52" t="s">
        <v>14</v>
      </c>
      <c r="G25" s="52" t="s">
        <v>15</v>
      </c>
      <c r="H25" s="52" t="s">
        <v>16</v>
      </c>
      <c r="I25" s="53" t="s">
        <v>10</v>
      </c>
    </row>
    <row r="26" spans="2:14" x14ac:dyDescent="0.25">
      <c r="B26" s="54" t="s">
        <v>10</v>
      </c>
      <c r="C26" s="56">
        <v>6.9030481564899997</v>
      </c>
      <c r="D26" s="56">
        <v>4.7664919912999997</v>
      </c>
      <c r="E26" s="56">
        <v>7.8858561495100004</v>
      </c>
      <c r="F26" s="56">
        <v>1.1051733371000001</v>
      </c>
      <c r="G26" s="56">
        <v>0.23769159021</v>
      </c>
      <c r="H26" s="56">
        <v>0</v>
      </c>
      <c r="I26" s="57">
        <f>SUM(C26:H26)</f>
        <v>20.89826122461</v>
      </c>
    </row>
    <row r="27" spans="2:14" x14ac:dyDescent="0.25">
      <c r="B27" s="166" t="s">
        <v>174</v>
      </c>
      <c r="C27" s="167">
        <f>+C26/$I$26</f>
        <v>0.33031686618793443</v>
      </c>
      <c r="D27" s="167">
        <f t="shared" ref="D27:I27" si="2">+D26/$I$26</f>
        <v>0.22808079294591893</v>
      </c>
      <c r="E27" s="167">
        <f t="shared" si="2"/>
        <v>0.377345084586441</v>
      </c>
      <c r="F27" s="167">
        <f t="shared" si="2"/>
        <v>5.2883506681337539E-2</v>
      </c>
      <c r="G27" s="167">
        <f t="shared" si="2"/>
        <v>1.1373749598368118E-2</v>
      </c>
      <c r="H27" s="167">
        <f t="shared" si="2"/>
        <v>0</v>
      </c>
      <c r="I27" s="168">
        <f t="shared" si="2"/>
        <v>1</v>
      </c>
    </row>
    <row r="30" spans="2:14" x14ac:dyDescent="0.25">
      <c r="N30" s="130" t="s">
        <v>267</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showGridLines="0" zoomScale="70" zoomScaleNormal="70" workbookViewId="0">
      <selection activeCell="N77" sqref="N77:N88"/>
    </sheetView>
  </sheetViews>
  <sheetFormatPr defaultRowHeight="15" x14ac:dyDescent="0.25"/>
  <cols>
    <col min="1" max="1" width="4.7109375" style="47" customWidth="1"/>
    <col min="2" max="2" width="31" style="47" customWidth="1"/>
    <col min="3" max="12" width="15.7109375" style="47" customWidth="1"/>
    <col min="13" max="13" width="3.42578125" style="47" customWidth="1"/>
    <col min="14" max="16384" width="9.140625" style="47"/>
  </cols>
  <sheetData>
    <row r="4" spans="2:14" x14ac:dyDescent="0.25">
      <c r="B4" s="46"/>
      <c r="C4" s="46"/>
      <c r="D4" s="46"/>
      <c r="E4" s="46"/>
      <c r="F4" s="46"/>
      <c r="G4" s="46"/>
      <c r="H4" s="46"/>
      <c r="I4" s="46"/>
      <c r="J4" s="48" t="s">
        <v>30</v>
      </c>
      <c r="K4" s="49">
        <f>'Table 1-3 - Lending'!L4</f>
        <v>41820</v>
      </c>
      <c r="L4" s="46"/>
    </row>
    <row r="5" spans="2:14" ht="15.75" x14ac:dyDescent="0.25">
      <c r="B5" s="45" t="s">
        <v>284</v>
      </c>
      <c r="C5" s="46"/>
      <c r="D5" s="46"/>
      <c r="E5" s="46"/>
      <c r="F5" s="46"/>
      <c r="G5" s="46"/>
      <c r="H5" s="46"/>
      <c r="I5" s="46"/>
      <c r="J5" s="46"/>
      <c r="K5" s="46"/>
      <c r="L5" s="46"/>
    </row>
    <row r="6" spans="2:14" ht="3.75" customHeight="1" x14ac:dyDescent="0.25">
      <c r="B6" s="45"/>
      <c r="C6" s="46"/>
      <c r="D6" s="46"/>
      <c r="E6" s="46"/>
      <c r="F6" s="46"/>
      <c r="G6" s="46"/>
      <c r="H6" s="46"/>
      <c r="I6" s="46"/>
      <c r="J6" s="46"/>
      <c r="K6" s="46"/>
      <c r="L6" s="46"/>
    </row>
    <row r="7" spans="2:14" x14ac:dyDescent="0.25">
      <c r="B7" s="151" t="s">
        <v>123</v>
      </c>
      <c r="C7" s="151"/>
      <c r="D7" s="64"/>
      <c r="E7" s="152"/>
      <c r="F7" s="152"/>
      <c r="G7" s="152"/>
      <c r="H7" s="152"/>
      <c r="I7" s="152"/>
      <c r="J7" s="152"/>
      <c r="K7" s="60"/>
      <c r="L7" s="60"/>
      <c r="M7" s="60"/>
      <c r="N7" s="60"/>
    </row>
    <row r="8" spans="2:14" x14ac:dyDescent="0.25">
      <c r="B8" s="51"/>
      <c r="C8" s="222" t="s">
        <v>27</v>
      </c>
      <c r="D8" s="222"/>
      <c r="E8" s="222"/>
      <c r="F8" s="222"/>
      <c r="G8" s="222"/>
      <c r="H8" s="222"/>
      <c r="I8" s="222"/>
      <c r="J8" s="222"/>
      <c r="K8" s="222"/>
      <c r="L8" s="222"/>
      <c r="N8" s="51"/>
    </row>
    <row r="9" spans="2:14" x14ac:dyDescent="0.25">
      <c r="B9" s="51"/>
      <c r="C9" s="69" t="s">
        <v>17</v>
      </c>
      <c r="D9" s="69" t="s">
        <v>18</v>
      </c>
      <c r="E9" s="69" t="s">
        <v>19</v>
      </c>
      <c r="F9" s="69" t="s">
        <v>20</v>
      </c>
      <c r="G9" s="69" t="s">
        <v>21</v>
      </c>
      <c r="H9" s="69" t="s">
        <v>22</v>
      </c>
      <c r="I9" s="69" t="s">
        <v>23</v>
      </c>
      <c r="J9" s="69" t="s">
        <v>24</v>
      </c>
      <c r="K9" s="69" t="s">
        <v>25</v>
      </c>
      <c r="L9" s="69" t="s">
        <v>26</v>
      </c>
      <c r="N9" s="69" t="s">
        <v>173</v>
      </c>
    </row>
    <row r="10" spans="2:14" x14ac:dyDescent="0.25">
      <c r="C10" s="66"/>
      <c r="D10" s="66"/>
      <c r="E10" s="66"/>
      <c r="F10" s="66"/>
      <c r="G10" s="66"/>
      <c r="H10" s="66"/>
      <c r="I10" s="66"/>
      <c r="J10" s="66"/>
      <c r="K10" s="66"/>
      <c r="L10" s="66"/>
    </row>
    <row r="11" spans="2:14" x14ac:dyDescent="0.25">
      <c r="B11" s="61" t="s">
        <v>1</v>
      </c>
      <c r="C11" s="182">
        <v>0.47203171371000002</v>
      </c>
      <c r="D11" s="182">
        <v>0.38245573101000002</v>
      </c>
      <c r="E11" s="182">
        <v>0.21560599250000001</v>
      </c>
      <c r="F11" s="182">
        <v>4.362708086E-2</v>
      </c>
      <c r="G11" s="182">
        <v>1.6440679159999999E-2</v>
      </c>
      <c r="H11" s="182">
        <v>3.1699001799999999E-3</v>
      </c>
      <c r="I11" s="182">
        <v>1.9474756099999999E-3</v>
      </c>
      <c r="J11" s="182">
        <v>1.3290429199999999E-3</v>
      </c>
      <c r="K11" s="182">
        <v>1.1494783999999999E-3</v>
      </c>
      <c r="L11" s="182">
        <v>3.9162609999999999E-3</v>
      </c>
      <c r="N11" s="193">
        <v>54.94</v>
      </c>
    </row>
    <row r="12" spans="2:14" x14ac:dyDescent="0.25">
      <c r="B12" s="61" t="s">
        <v>2</v>
      </c>
      <c r="C12" s="67">
        <v>0</v>
      </c>
      <c r="D12" s="67">
        <v>0</v>
      </c>
      <c r="E12" s="67">
        <v>0</v>
      </c>
      <c r="F12" s="67">
        <v>0</v>
      </c>
      <c r="G12" s="67">
        <v>0</v>
      </c>
      <c r="H12" s="67">
        <v>0</v>
      </c>
      <c r="I12" s="67">
        <v>0</v>
      </c>
      <c r="J12" s="67">
        <v>0</v>
      </c>
      <c r="K12" s="67">
        <v>0</v>
      </c>
      <c r="L12" s="67">
        <v>0</v>
      </c>
      <c r="N12" s="67">
        <v>0</v>
      </c>
    </row>
    <row r="13" spans="2:14" x14ac:dyDescent="0.25">
      <c r="B13" s="61" t="s">
        <v>3</v>
      </c>
      <c r="C13" s="67">
        <v>1.705713763E-2</v>
      </c>
      <c r="D13" s="67">
        <v>1.6178193680000001E-2</v>
      </c>
      <c r="E13" s="67">
        <v>8.0606892099999994E-3</v>
      </c>
      <c r="F13" s="67">
        <v>3.6795057799999999E-3</v>
      </c>
      <c r="G13" s="67">
        <v>3.1086380700000001E-3</v>
      </c>
      <c r="H13" s="67">
        <v>1.52625745E-3</v>
      </c>
      <c r="I13" s="67">
        <v>1.52625744E-3</v>
      </c>
      <c r="J13" s="67">
        <v>1.52625745E-3</v>
      </c>
      <c r="K13" s="67">
        <v>1.5262574300000001E-3</v>
      </c>
      <c r="L13" s="67">
        <v>3.8803589999999999E-3</v>
      </c>
      <c r="N13" s="193">
        <v>85.78</v>
      </c>
    </row>
    <row r="14" spans="2:14" x14ac:dyDescent="0.25">
      <c r="B14" s="61" t="s">
        <v>4</v>
      </c>
      <c r="C14" s="67">
        <v>0.20185816725</v>
      </c>
      <c r="D14" s="67">
        <v>0.15479935285999999</v>
      </c>
      <c r="E14" s="67">
        <v>8.7865818030000001E-2</v>
      </c>
      <c r="F14" s="67">
        <v>3.3044384009999997E-2</v>
      </c>
      <c r="G14" s="67">
        <v>2.906963014E-2</v>
      </c>
      <c r="H14" s="67">
        <v>8.3666419800000006E-3</v>
      </c>
      <c r="I14" s="67">
        <v>5.21891243E-3</v>
      </c>
      <c r="J14" s="67">
        <v>4.2825522100000003E-3</v>
      </c>
      <c r="K14" s="67">
        <v>3.2548729499999999E-3</v>
      </c>
      <c r="L14" s="67">
        <v>7.0532930000000004E-3</v>
      </c>
      <c r="N14" s="193">
        <v>66.349999999999994</v>
      </c>
    </row>
    <row r="15" spans="2:14" x14ac:dyDescent="0.25">
      <c r="B15" s="61" t="s">
        <v>5</v>
      </c>
      <c r="C15" s="67">
        <v>0.40173124763000001</v>
      </c>
      <c r="D15" s="67">
        <v>0.35989861765999998</v>
      </c>
      <c r="E15" s="67">
        <v>0.29217796703999999</v>
      </c>
      <c r="F15" s="67">
        <v>0.1012642254</v>
      </c>
      <c r="G15" s="67">
        <v>6.1960708679999997E-2</v>
      </c>
      <c r="H15" s="67">
        <v>1.8293029490000001E-2</v>
      </c>
      <c r="I15" s="67">
        <v>1.3409267779999999E-2</v>
      </c>
      <c r="J15" s="67">
        <v>1.109984812E-2</v>
      </c>
      <c r="K15" s="67">
        <v>9.6057577599999999E-3</v>
      </c>
      <c r="L15" s="67">
        <v>9.3319760000000005E-3</v>
      </c>
      <c r="N15" s="193">
        <v>71.92</v>
      </c>
    </row>
    <row r="16" spans="2:14" ht="30" x14ac:dyDescent="0.25">
      <c r="B16" s="61" t="s">
        <v>6</v>
      </c>
      <c r="C16" s="67">
        <v>5.477723692E-2</v>
      </c>
      <c r="D16" s="67">
        <v>4.523101861E-2</v>
      </c>
      <c r="E16" s="67">
        <v>2.2489560929999999E-2</v>
      </c>
      <c r="F16" s="67">
        <v>2.637441E-5</v>
      </c>
      <c r="G16" s="67"/>
      <c r="H16" s="67"/>
      <c r="I16" s="67"/>
      <c r="J16" s="67"/>
      <c r="K16" s="67"/>
      <c r="L16" s="67"/>
      <c r="N16" s="193">
        <v>48.3</v>
      </c>
    </row>
    <row r="17" spans="2:14" x14ac:dyDescent="0.25">
      <c r="B17" s="61" t="s">
        <v>7</v>
      </c>
      <c r="C17" s="67">
        <v>1.07680137754</v>
      </c>
      <c r="D17" s="67">
        <v>0.80840925260999996</v>
      </c>
      <c r="E17" s="67">
        <v>0.39031014991000001</v>
      </c>
      <c r="F17" s="67">
        <v>8.3780796569999996E-2</v>
      </c>
      <c r="G17" s="67">
        <v>4.0166445670000002E-2</v>
      </c>
      <c r="H17" s="67">
        <v>6.15899381E-3</v>
      </c>
      <c r="I17" s="67">
        <v>4.1906778099999997E-3</v>
      </c>
      <c r="J17" s="67">
        <v>3.4288583399999998E-3</v>
      </c>
      <c r="K17" s="67">
        <v>3.3472026999999999E-3</v>
      </c>
      <c r="L17" s="67">
        <v>1.6915270999999999E-2</v>
      </c>
      <c r="N17" s="193">
        <v>53.49</v>
      </c>
    </row>
    <row r="18" spans="2:14" x14ac:dyDescent="0.25">
      <c r="B18" s="61" t="s">
        <v>28</v>
      </c>
      <c r="C18" s="67">
        <v>7.8195876607499999</v>
      </c>
      <c r="D18" s="67">
        <v>4.5728956224199999</v>
      </c>
      <c r="E18" s="67">
        <v>2.1317127120400001</v>
      </c>
      <c r="F18" s="67">
        <v>0.46258163434999999</v>
      </c>
      <c r="G18" s="67">
        <v>0.20291062705999999</v>
      </c>
      <c r="H18" s="67">
        <v>4.6826627830000002E-2</v>
      </c>
      <c r="I18" s="67">
        <v>3.2135809449999997E-2</v>
      </c>
      <c r="J18" s="67">
        <v>1.2534065610000001E-2</v>
      </c>
      <c r="K18" s="67">
        <v>6.6988170599999999E-3</v>
      </c>
      <c r="L18" s="67">
        <v>2.7565293000000001E-2</v>
      </c>
      <c r="N18" s="193">
        <v>47.52</v>
      </c>
    </row>
    <row r="19" spans="2:14" ht="30" x14ac:dyDescent="0.25">
      <c r="B19" s="61" t="s">
        <v>29</v>
      </c>
      <c r="C19" s="67">
        <v>1.56320517E-3</v>
      </c>
      <c r="D19" s="67">
        <v>1.5632051899999999E-3</v>
      </c>
      <c r="E19" s="67">
        <v>1.56320517E-3</v>
      </c>
      <c r="F19" s="67">
        <v>5.7749915000000003E-4</v>
      </c>
      <c r="G19" s="67">
        <v>9.2318530000000003E-5</v>
      </c>
      <c r="H19" s="67"/>
      <c r="I19" s="67"/>
      <c r="J19" s="67"/>
      <c r="K19" s="67"/>
      <c r="L19" s="67"/>
      <c r="N19" s="193">
        <v>68.78</v>
      </c>
    </row>
    <row r="20" spans="2:14" x14ac:dyDescent="0.25">
      <c r="B20" s="61" t="s">
        <v>9</v>
      </c>
      <c r="C20" s="67">
        <v>4.6431176800000003E-3</v>
      </c>
      <c r="D20" s="67">
        <v>2.2793169899999999E-3</v>
      </c>
      <c r="E20" s="67">
        <v>5.9004591000000003E-4</v>
      </c>
      <c r="F20" s="67">
        <v>1.1387369999999999E-4</v>
      </c>
      <c r="G20" s="67">
        <v>3.7363649999999999E-5</v>
      </c>
      <c r="H20" s="67">
        <v>1.8681819999999999E-5</v>
      </c>
      <c r="I20" s="67">
        <v>1.868183E-5</v>
      </c>
      <c r="J20" s="67">
        <v>1.8681819999999999E-5</v>
      </c>
      <c r="K20" s="67">
        <v>1.8681819999999999E-5</v>
      </c>
      <c r="L20" s="67">
        <v>3.5199899999999998E-4</v>
      </c>
      <c r="N20" s="193">
        <v>50.92</v>
      </c>
    </row>
    <row r="21" spans="2:14" x14ac:dyDescent="0.25">
      <c r="C21" s="67"/>
      <c r="D21" s="67"/>
      <c r="E21" s="67"/>
      <c r="F21" s="67"/>
      <c r="G21" s="67"/>
      <c r="H21" s="67"/>
      <c r="I21" s="67"/>
      <c r="J21" s="67"/>
      <c r="K21" s="67"/>
      <c r="L21" s="67"/>
      <c r="N21" s="3"/>
    </row>
    <row r="22" spans="2:14" x14ac:dyDescent="0.25">
      <c r="B22" s="54" t="s">
        <v>10</v>
      </c>
      <c r="C22" s="68">
        <f>SUM(C11:C20)</f>
        <v>10.050050864279999</v>
      </c>
      <c r="D22" s="68">
        <f t="shared" ref="D22:L22" si="0">SUM(D11:D20)</f>
        <v>6.3437103110300006</v>
      </c>
      <c r="E22" s="68">
        <f t="shared" si="0"/>
        <v>3.1503761407400002</v>
      </c>
      <c r="F22" s="68">
        <f t="shared" si="0"/>
        <v>0.72869537423000008</v>
      </c>
      <c r="G22" s="68">
        <f t="shared" si="0"/>
        <v>0.35378641096000002</v>
      </c>
      <c r="H22" s="68">
        <f t="shared" si="0"/>
        <v>8.4360132560000009E-2</v>
      </c>
      <c r="I22" s="68">
        <f t="shared" si="0"/>
        <v>5.8447082349999999E-2</v>
      </c>
      <c r="J22" s="68">
        <f t="shared" si="0"/>
        <v>3.4219306470000002E-2</v>
      </c>
      <c r="K22" s="68">
        <f t="shared" si="0"/>
        <v>2.5601068120000001E-2</v>
      </c>
      <c r="L22" s="68">
        <f t="shared" si="0"/>
        <v>6.9014452000000004E-2</v>
      </c>
      <c r="N22" s="68">
        <v>50.06</v>
      </c>
    </row>
    <row r="27" spans="2:14" ht="15.75" x14ac:dyDescent="0.25">
      <c r="B27" s="45" t="s">
        <v>285</v>
      </c>
      <c r="C27" s="46"/>
      <c r="D27" s="46"/>
      <c r="E27" s="46"/>
      <c r="F27" s="46"/>
      <c r="G27" s="46"/>
      <c r="H27" s="46"/>
      <c r="I27" s="46"/>
      <c r="J27" s="46"/>
      <c r="K27" s="46"/>
      <c r="L27" s="46"/>
    </row>
    <row r="28" spans="2:14" ht="3.75" customHeight="1" x14ac:dyDescent="0.25">
      <c r="B28" s="45"/>
      <c r="C28" s="46"/>
      <c r="D28" s="46"/>
      <c r="E28" s="46"/>
      <c r="F28" s="46"/>
      <c r="G28" s="46"/>
      <c r="H28" s="46"/>
      <c r="I28" s="46"/>
      <c r="J28" s="46"/>
      <c r="K28" s="46"/>
      <c r="L28" s="46"/>
    </row>
    <row r="29" spans="2:14" x14ac:dyDescent="0.25">
      <c r="B29" s="151" t="s">
        <v>275</v>
      </c>
      <c r="C29" s="64"/>
      <c r="D29" s="60"/>
      <c r="E29" s="60"/>
      <c r="F29" s="60"/>
      <c r="G29" s="60"/>
      <c r="H29" s="60"/>
      <c r="I29" s="60"/>
      <c r="J29" s="60"/>
      <c r="K29" s="60"/>
      <c r="L29" s="60"/>
      <c r="N29" s="60"/>
    </row>
    <row r="30" spans="2:14" x14ac:dyDescent="0.25">
      <c r="B30" s="51"/>
      <c r="C30" s="222" t="s">
        <v>27</v>
      </c>
      <c r="D30" s="222"/>
      <c r="E30" s="222"/>
      <c r="F30" s="222"/>
      <c r="G30" s="222"/>
      <c r="H30" s="222"/>
      <c r="I30" s="222"/>
      <c r="J30" s="222"/>
      <c r="K30" s="222"/>
      <c r="L30" s="222"/>
      <c r="N30" s="51"/>
    </row>
    <row r="31" spans="2:14" x14ac:dyDescent="0.25">
      <c r="B31" s="51"/>
      <c r="C31" s="69" t="s">
        <v>17</v>
      </c>
      <c r="D31" s="69" t="s">
        <v>18</v>
      </c>
      <c r="E31" s="69" t="s">
        <v>19</v>
      </c>
      <c r="F31" s="69" t="s">
        <v>20</v>
      </c>
      <c r="G31" s="69" t="s">
        <v>21</v>
      </c>
      <c r="H31" s="69" t="s">
        <v>22</v>
      </c>
      <c r="I31" s="69" t="s">
        <v>23</v>
      </c>
      <c r="J31" s="69" t="s">
        <v>24</v>
      </c>
      <c r="K31" s="69" t="s">
        <v>25</v>
      </c>
      <c r="L31" s="69" t="s">
        <v>26</v>
      </c>
      <c r="N31" s="69" t="s">
        <v>173</v>
      </c>
    </row>
    <row r="32" spans="2:14" x14ac:dyDescent="0.25">
      <c r="C32" s="66"/>
      <c r="D32" s="66"/>
      <c r="E32" s="66"/>
      <c r="F32" s="66"/>
      <c r="G32" s="66"/>
      <c r="H32" s="66"/>
      <c r="I32" s="66"/>
      <c r="J32" s="66"/>
      <c r="K32" s="66"/>
      <c r="L32" s="66"/>
    </row>
    <row r="33" spans="2:14" x14ac:dyDescent="0.25">
      <c r="B33" s="61" t="s">
        <v>1</v>
      </c>
      <c r="C33" s="169">
        <f>C11/SUM($C11:$L11)</f>
        <v>0.41345601305137791</v>
      </c>
      <c r="D33" s="169">
        <f t="shared" ref="D33:L33" si="1">D11/SUM($C11:$L11)</f>
        <v>0.33499575795280911</v>
      </c>
      <c r="E33" s="169">
        <f t="shared" si="1"/>
        <v>0.18885085781291813</v>
      </c>
      <c r="F33" s="169">
        <f t="shared" si="1"/>
        <v>3.8213277603054291E-2</v>
      </c>
      <c r="G33" s="169">
        <f t="shared" si="1"/>
        <v>1.4400510516390057E-2</v>
      </c>
      <c r="H33" s="169">
        <f t="shared" si="1"/>
        <v>2.7765386352808516E-3</v>
      </c>
      <c r="I33" s="169">
        <f t="shared" si="1"/>
        <v>1.7058080587358255E-3</v>
      </c>
      <c r="J33" s="169">
        <f t="shared" si="1"/>
        <v>1.1641183651803439E-3</v>
      </c>
      <c r="K33" s="169">
        <f t="shared" si="1"/>
        <v>1.0068364954068734E-3</v>
      </c>
      <c r="L33" s="169">
        <f t="shared" si="1"/>
        <v>3.4302815088466361E-3</v>
      </c>
      <c r="M33" s="112"/>
      <c r="N33" s="193">
        <v>54.94</v>
      </c>
    </row>
    <row r="34" spans="2:14" x14ac:dyDescent="0.25">
      <c r="B34" s="61" t="s">
        <v>2</v>
      </c>
      <c r="C34" s="67">
        <v>0</v>
      </c>
      <c r="D34" s="67">
        <v>0</v>
      </c>
      <c r="E34" s="67">
        <v>0</v>
      </c>
      <c r="F34" s="67">
        <v>0</v>
      </c>
      <c r="G34" s="67">
        <v>0</v>
      </c>
      <c r="H34" s="67">
        <v>0</v>
      </c>
      <c r="I34" s="67">
        <v>0</v>
      </c>
      <c r="J34" s="67">
        <v>0</v>
      </c>
      <c r="K34" s="67">
        <v>0</v>
      </c>
      <c r="L34" s="67">
        <v>0</v>
      </c>
      <c r="M34" s="112"/>
      <c r="N34" s="67">
        <v>0</v>
      </c>
    </row>
    <row r="35" spans="2:14" x14ac:dyDescent="0.25">
      <c r="B35" s="61" t="s">
        <v>3</v>
      </c>
      <c r="C35" s="169">
        <f t="shared" ref="C35:L44" si="2">C13/SUM($C13:$L13)</f>
        <v>0.29373633354603079</v>
      </c>
      <c r="D35" s="169">
        <f t="shared" si="2"/>
        <v>0.27860027854865632</v>
      </c>
      <c r="E35" s="169">
        <f t="shared" si="2"/>
        <v>0.13881093919504542</v>
      </c>
      <c r="F35" s="169">
        <f t="shared" si="2"/>
        <v>6.3363769497744749E-2</v>
      </c>
      <c r="G35" s="169">
        <f t="shared" si="2"/>
        <v>5.3533011740341419E-2</v>
      </c>
      <c r="H35" s="169">
        <f t="shared" si="2"/>
        <v>2.628326493782969E-2</v>
      </c>
      <c r="I35" s="169">
        <f t="shared" si="2"/>
        <v>2.6283264765622406E-2</v>
      </c>
      <c r="J35" s="169">
        <f t="shared" si="2"/>
        <v>2.628326493782969E-2</v>
      </c>
      <c r="K35" s="169">
        <f t="shared" si="2"/>
        <v>2.6283264593415123E-2</v>
      </c>
      <c r="L35" s="169">
        <f t="shared" si="2"/>
        <v>6.6822608237484357E-2</v>
      </c>
      <c r="M35" s="112"/>
      <c r="N35" s="184">
        <v>85.78</v>
      </c>
    </row>
    <row r="36" spans="2:14" x14ac:dyDescent="0.25">
      <c r="B36" s="61" t="s">
        <v>4</v>
      </c>
      <c r="C36" s="169">
        <f t="shared" si="2"/>
        <v>0.37743647107502382</v>
      </c>
      <c r="D36" s="169">
        <f t="shared" si="2"/>
        <v>0.28944541736482943</v>
      </c>
      <c r="E36" s="169">
        <f t="shared" si="2"/>
        <v>0.16429240757095698</v>
      </c>
      <c r="F36" s="169">
        <f t="shared" si="2"/>
        <v>6.1786728074944133E-2</v>
      </c>
      <c r="G36" s="169">
        <f t="shared" si="2"/>
        <v>5.4354692529775511E-2</v>
      </c>
      <c r="H36" s="169">
        <f t="shared" si="2"/>
        <v>1.564403296978488E-2</v>
      </c>
      <c r="I36" s="169">
        <f t="shared" si="2"/>
        <v>9.7583759788583795E-3</v>
      </c>
      <c r="J36" s="169">
        <f t="shared" si="2"/>
        <v>8.0075600376132133E-3</v>
      </c>
      <c r="K36" s="169">
        <f t="shared" si="2"/>
        <v>6.0859948189465806E-3</v>
      </c>
      <c r="L36" s="169">
        <f t="shared" si="2"/>
        <v>1.3188319579267199E-2</v>
      </c>
      <c r="M36" s="112"/>
      <c r="N36" s="184">
        <v>66.349999999999994</v>
      </c>
    </row>
    <row r="37" spans="2:14" x14ac:dyDescent="0.25">
      <c r="B37" s="61" t="s">
        <v>5</v>
      </c>
      <c r="C37" s="169">
        <f t="shared" si="2"/>
        <v>0.31415377004258166</v>
      </c>
      <c r="D37" s="169">
        <f t="shared" si="2"/>
        <v>0.28144066023745234</v>
      </c>
      <c r="E37" s="169">
        <f t="shared" si="2"/>
        <v>0.22848312251162478</v>
      </c>
      <c r="F37" s="169">
        <f t="shared" si="2"/>
        <v>7.9188607726007776E-2</v>
      </c>
      <c r="G37" s="169">
        <f t="shared" si="2"/>
        <v>4.8453264069365648E-2</v>
      </c>
      <c r="H37" s="169">
        <f t="shared" si="2"/>
        <v>1.4305146073866102E-2</v>
      </c>
      <c r="I37" s="169">
        <f t="shared" si="2"/>
        <v>1.0486045214180988E-2</v>
      </c>
      <c r="J37" s="169">
        <f t="shared" si="2"/>
        <v>8.6800794171970706E-3</v>
      </c>
      <c r="K37" s="169">
        <f t="shared" si="2"/>
        <v>7.5117009996671048E-3</v>
      </c>
      <c r="L37" s="169">
        <f t="shared" si="2"/>
        <v>7.2976037080565975E-3</v>
      </c>
      <c r="M37" s="112"/>
      <c r="N37" s="184">
        <v>71.92</v>
      </c>
    </row>
    <row r="38" spans="2:14" ht="30" x14ac:dyDescent="0.25">
      <c r="B38" s="61" t="s">
        <v>6</v>
      </c>
      <c r="C38" s="169">
        <f t="shared" si="2"/>
        <v>0.44707283134086939</v>
      </c>
      <c r="D38" s="169">
        <f t="shared" si="2"/>
        <v>0.36915990457746245</v>
      </c>
      <c r="E38" s="169">
        <f t="shared" si="2"/>
        <v>0.1835520052840974</v>
      </c>
      <c r="F38" s="169">
        <f t="shared" si="2"/>
        <v>2.1525879757070701E-4</v>
      </c>
      <c r="G38" s="169">
        <f t="shared" si="2"/>
        <v>0</v>
      </c>
      <c r="H38" s="169">
        <f t="shared" si="2"/>
        <v>0</v>
      </c>
      <c r="I38" s="169">
        <f t="shared" si="2"/>
        <v>0</v>
      </c>
      <c r="J38" s="169">
        <f t="shared" si="2"/>
        <v>0</v>
      </c>
      <c r="K38" s="169">
        <f t="shared" si="2"/>
        <v>0</v>
      </c>
      <c r="L38" s="169">
        <f t="shared" si="2"/>
        <v>0</v>
      </c>
      <c r="M38" s="112"/>
      <c r="N38" s="184">
        <v>48.3</v>
      </c>
    </row>
    <row r="39" spans="2:14" x14ac:dyDescent="0.25">
      <c r="B39" s="61" t="s">
        <v>7</v>
      </c>
      <c r="C39" s="169">
        <f t="shared" si="2"/>
        <v>0.44248916525600734</v>
      </c>
      <c r="D39" s="169">
        <f t="shared" si="2"/>
        <v>0.33219899494356253</v>
      </c>
      <c r="E39" s="169">
        <f t="shared" si="2"/>
        <v>0.16038985092978059</v>
      </c>
      <c r="F39" s="169">
        <f t="shared" si="2"/>
        <v>3.4427978559458651E-2</v>
      </c>
      <c r="G39" s="169">
        <f t="shared" si="2"/>
        <v>1.6505566752173708E-2</v>
      </c>
      <c r="H39" s="169">
        <f t="shared" si="2"/>
        <v>2.5309106086304017E-3</v>
      </c>
      <c r="I39" s="169">
        <f t="shared" si="2"/>
        <v>1.722072022456054E-3</v>
      </c>
      <c r="J39" s="169">
        <f t="shared" si="2"/>
        <v>1.4090181311932229E-3</v>
      </c>
      <c r="K39" s="169">
        <f t="shared" si="2"/>
        <v>1.3754634415952308E-3</v>
      </c>
      <c r="L39" s="169">
        <f t="shared" si="2"/>
        <v>6.9509793551421313E-3</v>
      </c>
      <c r="M39" s="112"/>
      <c r="N39" s="184">
        <v>53.49</v>
      </c>
    </row>
    <row r="40" spans="2:14" x14ac:dyDescent="0.25">
      <c r="B40" s="61" t="s">
        <v>28</v>
      </c>
      <c r="C40" s="169">
        <f t="shared" si="2"/>
        <v>0.51056862435723982</v>
      </c>
      <c r="D40" s="169">
        <f t="shared" si="2"/>
        <v>0.29858058104361579</v>
      </c>
      <c r="E40" s="169">
        <f t="shared" si="2"/>
        <v>0.13918708685551248</v>
      </c>
      <c r="F40" s="169">
        <f t="shared" si="2"/>
        <v>3.020359626997909E-2</v>
      </c>
      <c r="G40" s="169">
        <f t="shared" si="2"/>
        <v>1.3248754821881818E-2</v>
      </c>
      <c r="H40" s="169">
        <f t="shared" si="2"/>
        <v>3.0574766844110599E-3</v>
      </c>
      <c r="I40" s="169">
        <f t="shared" si="2"/>
        <v>2.0982610254309999E-3</v>
      </c>
      <c r="J40" s="169">
        <f t="shared" si="2"/>
        <v>8.1839361789152109E-4</v>
      </c>
      <c r="K40" s="169">
        <f t="shared" si="2"/>
        <v>4.373895350406453E-4</v>
      </c>
      <c r="L40" s="169">
        <f t="shared" si="2"/>
        <v>1.7998357889966255E-3</v>
      </c>
      <c r="M40" s="112"/>
      <c r="N40" s="184">
        <v>47.52</v>
      </c>
    </row>
    <row r="41" spans="2:14" ht="30" x14ac:dyDescent="0.25">
      <c r="B41" s="61" t="s">
        <v>29</v>
      </c>
      <c r="C41" s="169">
        <f t="shared" si="2"/>
        <v>0.29167359844754931</v>
      </c>
      <c r="D41" s="169">
        <f t="shared" si="2"/>
        <v>0.29167360217928717</v>
      </c>
      <c r="E41" s="169">
        <f t="shared" si="2"/>
        <v>0.29167359844754931</v>
      </c>
      <c r="F41" s="169">
        <f t="shared" si="2"/>
        <v>0.10775377308974807</v>
      </c>
      <c r="G41" s="169">
        <f t="shared" si="2"/>
        <v>1.7225427835866249E-2</v>
      </c>
      <c r="H41" s="169">
        <f t="shared" si="2"/>
        <v>0</v>
      </c>
      <c r="I41" s="169">
        <f t="shared" si="2"/>
        <v>0</v>
      </c>
      <c r="J41" s="169">
        <f t="shared" si="2"/>
        <v>0</v>
      </c>
      <c r="K41" s="169">
        <f t="shared" si="2"/>
        <v>0</v>
      </c>
      <c r="L41" s="169">
        <f t="shared" si="2"/>
        <v>0</v>
      </c>
      <c r="M41" s="112"/>
      <c r="N41" s="184">
        <v>68.78</v>
      </c>
    </row>
    <row r="42" spans="2:14" x14ac:dyDescent="0.25">
      <c r="B42" s="61" t="s">
        <v>9</v>
      </c>
      <c r="C42" s="169">
        <f t="shared" si="2"/>
        <v>0.57390145135936688</v>
      </c>
      <c r="D42" s="169">
        <f t="shared" si="2"/>
        <v>0.28172952288150133</v>
      </c>
      <c r="E42" s="169">
        <f t="shared" si="2"/>
        <v>7.2931212916761204E-2</v>
      </c>
      <c r="F42" s="169">
        <f t="shared" si="2"/>
        <v>1.4075086225611478E-2</v>
      </c>
      <c r="G42" s="169">
        <f t="shared" si="2"/>
        <v>4.6182445591349741E-3</v>
      </c>
      <c r="H42" s="169">
        <f t="shared" si="2"/>
        <v>2.3091216615544505E-3</v>
      </c>
      <c r="I42" s="169">
        <f t="shared" si="2"/>
        <v>2.3091228975805236E-3</v>
      </c>
      <c r="J42" s="169">
        <f t="shared" si="2"/>
        <v>2.3091216615544505E-3</v>
      </c>
      <c r="K42" s="169">
        <f t="shared" si="2"/>
        <v>2.3091216615544505E-3</v>
      </c>
      <c r="L42" s="169">
        <f t="shared" si="2"/>
        <v>4.3507994175380399E-2</v>
      </c>
      <c r="M42" s="112"/>
      <c r="N42" s="184">
        <v>50.92</v>
      </c>
    </row>
    <row r="43" spans="2:14" x14ac:dyDescent="0.25">
      <c r="C43" s="169"/>
      <c r="D43" s="169"/>
      <c r="E43" s="169"/>
      <c r="F43" s="169"/>
      <c r="G43" s="169"/>
      <c r="H43" s="169"/>
      <c r="I43" s="169"/>
      <c r="J43" s="169"/>
      <c r="K43" s="169"/>
      <c r="L43" s="169"/>
      <c r="M43" s="112"/>
      <c r="N43" s="3"/>
    </row>
    <row r="44" spans="2:14" x14ac:dyDescent="0.25">
      <c r="B44" s="54" t="s">
        <v>10</v>
      </c>
      <c r="C44" s="170">
        <f t="shared" si="2"/>
        <v>0.48090368838037789</v>
      </c>
      <c r="D44" s="170">
        <f t="shared" si="2"/>
        <v>0.30355206434166832</v>
      </c>
      <c r="E44" s="170">
        <f t="shared" si="2"/>
        <v>0.15074824260364034</v>
      </c>
      <c r="F44" s="170">
        <f t="shared" si="2"/>
        <v>3.4868708418027722E-2</v>
      </c>
      <c r="G44" s="170">
        <f t="shared" si="2"/>
        <v>1.692898794514798E-2</v>
      </c>
      <c r="H44" s="170">
        <f t="shared" si="2"/>
        <v>4.036705828480207E-3</v>
      </c>
      <c r="I44" s="170">
        <f t="shared" si="2"/>
        <v>2.7967438032663471E-3</v>
      </c>
      <c r="J44" s="170">
        <f t="shared" si="2"/>
        <v>1.6374236227729257E-3</v>
      </c>
      <c r="K44" s="170">
        <f t="shared" si="2"/>
        <v>1.2250334104420807E-3</v>
      </c>
      <c r="L44" s="170">
        <f t="shared" si="2"/>
        <v>3.3024016461759751E-3</v>
      </c>
      <c r="M44" s="112"/>
      <c r="N44" s="68">
        <v>50.06</v>
      </c>
    </row>
    <row r="49" spans="2:14" ht="15.75" x14ac:dyDescent="0.25">
      <c r="B49" s="45" t="s">
        <v>286</v>
      </c>
      <c r="C49" s="46"/>
      <c r="D49" s="46"/>
      <c r="E49" s="46"/>
      <c r="F49" s="46"/>
      <c r="G49" s="46"/>
      <c r="H49" s="46"/>
      <c r="I49" s="46"/>
      <c r="J49" s="46"/>
      <c r="K49" s="46"/>
      <c r="L49" s="46"/>
    </row>
    <row r="50" spans="2:14" ht="3.75" customHeight="1" x14ac:dyDescent="0.25">
      <c r="B50" s="45"/>
      <c r="C50" s="46"/>
      <c r="D50" s="46"/>
      <c r="E50" s="46"/>
      <c r="F50" s="46"/>
      <c r="G50" s="46"/>
      <c r="H50" s="46"/>
      <c r="I50" s="46"/>
      <c r="J50" s="46"/>
      <c r="K50" s="46"/>
      <c r="L50" s="46"/>
    </row>
    <row r="51" spans="2:14" x14ac:dyDescent="0.25">
      <c r="B51" s="171" t="s">
        <v>186</v>
      </c>
      <c r="C51" s="64"/>
      <c r="D51" s="64"/>
      <c r="E51" s="60"/>
      <c r="F51" s="60"/>
      <c r="G51" s="60"/>
      <c r="H51" s="60"/>
      <c r="I51" s="60"/>
      <c r="J51" s="60"/>
      <c r="K51" s="60"/>
      <c r="L51" s="60"/>
      <c r="M51" s="60"/>
      <c r="N51" s="60"/>
    </row>
    <row r="52" spans="2:14" x14ac:dyDescent="0.25">
      <c r="B52" s="51"/>
      <c r="C52" s="222" t="s">
        <v>27</v>
      </c>
      <c r="D52" s="222"/>
      <c r="E52" s="222"/>
      <c r="F52" s="222"/>
      <c r="G52" s="222"/>
      <c r="H52" s="222"/>
      <c r="I52" s="222"/>
      <c r="J52" s="222"/>
      <c r="K52" s="222"/>
      <c r="L52" s="222"/>
      <c r="N52" s="51"/>
    </row>
    <row r="53" spans="2:14" x14ac:dyDescent="0.25">
      <c r="B53" s="51"/>
      <c r="C53" s="69" t="s">
        <v>17</v>
      </c>
      <c r="D53" s="69" t="s">
        <v>18</v>
      </c>
      <c r="E53" s="69" t="s">
        <v>19</v>
      </c>
      <c r="F53" s="69" t="s">
        <v>20</v>
      </c>
      <c r="G53" s="69" t="s">
        <v>21</v>
      </c>
      <c r="H53" s="69" t="s">
        <v>22</v>
      </c>
      <c r="I53" s="69" t="s">
        <v>23</v>
      </c>
      <c r="J53" s="69" t="s">
        <v>24</v>
      </c>
      <c r="K53" s="69" t="s">
        <v>25</v>
      </c>
      <c r="L53" s="69" t="s">
        <v>26</v>
      </c>
      <c r="N53" s="69" t="s">
        <v>173</v>
      </c>
    </row>
    <row r="54" spans="2:14" x14ac:dyDescent="0.25">
      <c r="C54" s="66"/>
      <c r="D54" s="66"/>
      <c r="E54" s="66"/>
      <c r="F54" s="66"/>
      <c r="G54" s="66"/>
      <c r="H54" s="66"/>
      <c r="I54" s="66"/>
      <c r="J54" s="66"/>
      <c r="K54" s="66"/>
      <c r="L54" s="66"/>
    </row>
    <row r="55" spans="2:14" x14ac:dyDescent="0.25">
      <c r="B55" s="61" t="s">
        <v>1</v>
      </c>
      <c r="C55" s="180">
        <v>3.4991932050000001E-2</v>
      </c>
      <c r="D55" s="180">
        <v>0.20332163653999999</v>
      </c>
      <c r="E55" s="180">
        <v>0.44705337724999999</v>
      </c>
      <c r="F55" s="180">
        <v>0.23627946499999999</v>
      </c>
      <c r="G55" s="180">
        <v>0.13979681209</v>
      </c>
      <c r="H55" s="180">
        <v>3.1109930970000001E-2</v>
      </c>
      <c r="I55" s="180">
        <v>1.4598950479999999E-2</v>
      </c>
      <c r="J55" s="180">
        <v>5.6361085700000002E-3</v>
      </c>
      <c r="K55" s="180">
        <v>2.79570606E-3</v>
      </c>
      <c r="L55" s="180">
        <v>2.608944551E-2</v>
      </c>
      <c r="N55" s="184">
        <v>54.94</v>
      </c>
    </row>
    <row r="56" spans="2:14" x14ac:dyDescent="0.25">
      <c r="B56" s="61" t="s">
        <v>2</v>
      </c>
      <c r="C56" s="180">
        <v>0</v>
      </c>
      <c r="D56" s="180">
        <v>0</v>
      </c>
      <c r="E56" s="180">
        <v>0</v>
      </c>
      <c r="F56" s="180">
        <v>0</v>
      </c>
      <c r="G56" s="180">
        <v>0</v>
      </c>
      <c r="H56" s="180">
        <v>0</v>
      </c>
      <c r="I56" s="180">
        <v>0</v>
      </c>
      <c r="J56" s="180">
        <v>0</v>
      </c>
      <c r="K56" s="180">
        <v>0</v>
      </c>
      <c r="L56" s="180">
        <v>0</v>
      </c>
      <c r="N56" s="67">
        <v>0</v>
      </c>
    </row>
    <row r="57" spans="2:14" x14ac:dyDescent="0.25">
      <c r="B57" s="61" t="s">
        <v>3</v>
      </c>
      <c r="C57" s="180">
        <v>0</v>
      </c>
      <c r="D57" s="180">
        <v>9.5222459999999998E-3</v>
      </c>
      <c r="E57" s="180">
        <v>9.4714466499999997E-3</v>
      </c>
      <c r="F57" s="180">
        <v>2.86037946E-3</v>
      </c>
      <c r="G57" s="180">
        <v>1.8099731999999999E-3</v>
      </c>
      <c r="H57" s="180">
        <v>0</v>
      </c>
      <c r="I57" s="180">
        <v>0</v>
      </c>
      <c r="J57" s="180">
        <v>0</v>
      </c>
      <c r="K57" s="180">
        <v>0</v>
      </c>
      <c r="L57" s="180">
        <v>3.4405508279999997E-2</v>
      </c>
      <c r="N57" s="184">
        <v>85.78</v>
      </c>
    </row>
    <row r="58" spans="2:14" x14ac:dyDescent="0.25">
      <c r="B58" s="61" t="s">
        <v>4</v>
      </c>
      <c r="C58" s="180">
        <v>1.7975747800000001E-2</v>
      </c>
      <c r="D58" s="180">
        <v>0.10438903604999999</v>
      </c>
      <c r="E58" s="180">
        <v>0.10914471940000001</v>
      </c>
      <c r="F58" s="180">
        <v>2.7699559580000001E-2</v>
      </c>
      <c r="G58" s="180">
        <v>7.4535751499999997E-2</v>
      </c>
      <c r="H58" s="180">
        <v>7.4786196190000001E-2</v>
      </c>
      <c r="I58" s="180">
        <v>2.488577455E-2</v>
      </c>
      <c r="J58" s="180">
        <v>2.5515505019999999E-2</v>
      </c>
      <c r="K58" s="180">
        <v>1.440309754E-2</v>
      </c>
      <c r="L58" s="180">
        <v>6.1478242580000002E-2</v>
      </c>
      <c r="N58" s="184">
        <v>66.349999999999994</v>
      </c>
    </row>
    <row r="59" spans="2:14" x14ac:dyDescent="0.25">
      <c r="B59" s="61" t="s">
        <v>5</v>
      </c>
      <c r="C59" s="180">
        <v>2.1156168159999999E-2</v>
      </c>
      <c r="D59" s="180">
        <v>7.542986787E-2</v>
      </c>
      <c r="E59" s="180">
        <v>0.24102850875000001</v>
      </c>
      <c r="F59" s="180">
        <v>0.27186662281000001</v>
      </c>
      <c r="G59" s="180">
        <v>0.21454674761</v>
      </c>
      <c r="H59" s="180">
        <v>0.14581536312999999</v>
      </c>
      <c r="I59" s="180">
        <v>7.3411278410000003E-2</v>
      </c>
      <c r="J59" s="180">
        <v>1.569695712E-2</v>
      </c>
      <c r="K59" s="180">
        <v>2.8790096750000001E-2</v>
      </c>
      <c r="L59" s="180">
        <v>0.19103104675999999</v>
      </c>
      <c r="N59" s="184">
        <v>71.92</v>
      </c>
    </row>
    <row r="60" spans="2:14" ht="30" x14ac:dyDescent="0.25">
      <c r="B60" s="61" t="s">
        <v>6</v>
      </c>
      <c r="C60" s="180">
        <v>3.3802983399999998E-3</v>
      </c>
      <c r="D60" s="180">
        <v>2.205634419E-2</v>
      </c>
      <c r="E60" s="180">
        <v>5.4786208740000002E-2</v>
      </c>
      <c r="F60" s="180">
        <v>4.2301339600000001E-2</v>
      </c>
      <c r="G60" s="180">
        <v>0</v>
      </c>
      <c r="H60" s="180">
        <v>0</v>
      </c>
      <c r="I60" s="180">
        <v>0</v>
      </c>
      <c r="J60" s="180">
        <v>0</v>
      </c>
      <c r="K60" s="180">
        <v>0</v>
      </c>
      <c r="L60" s="180">
        <v>0</v>
      </c>
      <c r="N60" s="184">
        <v>48.3</v>
      </c>
    </row>
    <row r="61" spans="2:14" x14ac:dyDescent="0.25">
      <c r="B61" s="61" t="s">
        <v>7</v>
      </c>
      <c r="C61" s="180">
        <v>0.11740485663</v>
      </c>
      <c r="D61" s="180">
        <v>0.57939204395999999</v>
      </c>
      <c r="E61" s="180">
        <v>0.86873303292000004</v>
      </c>
      <c r="F61" s="180">
        <v>0.39982729290000002</v>
      </c>
      <c r="G61" s="180">
        <v>0.30925128494999998</v>
      </c>
      <c r="H61" s="180">
        <v>5.6787357900000002E-2</v>
      </c>
      <c r="I61" s="180">
        <v>1.5874333729999999E-2</v>
      </c>
      <c r="J61" s="180">
        <v>1.5348623199999999E-3</v>
      </c>
      <c r="K61" s="180">
        <v>1.69424393E-3</v>
      </c>
      <c r="L61" s="180">
        <v>8.3009731860000005E-2</v>
      </c>
      <c r="N61" s="184">
        <v>53.49</v>
      </c>
    </row>
    <row r="62" spans="2:14" x14ac:dyDescent="0.25">
      <c r="B62" s="61" t="s">
        <v>28</v>
      </c>
      <c r="C62" s="180">
        <v>1.6948070281400001</v>
      </c>
      <c r="D62" s="180">
        <v>4.3622029691800002</v>
      </c>
      <c r="E62" s="180">
        <v>4.7195717783699997</v>
      </c>
      <c r="F62" s="180">
        <v>2.0233975182999999</v>
      </c>
      <c r="G62" s="180">
        <v>1.46676362191</v>
      </c>
      <c r="H62" s="180">
        <v>0.32333040637999999</v>
      </c>
      <c r="I62" s="180">
        <v>0.29715294863000002</v>
      </c>
      <c r="J62" s="180">
        <v>0.22971788504000001</v>
      </c>
      <c r="K62" s="180">
        <v>6.7664679239999997E-2</v>
      </c>
      <c r="L62" s="180">
        <v>0.13084007413000001</v>
      </c>
      <c r="N62" s="184">
        <v>47.52</v>
      </c>
    </row>
    <row r="63" spans="2:14" ht="30" x14ac:dyDescent="0.25">
      <c r="B63" s="61" t="s">
        <v>29</v>
      </c>
      <c r="C63" s="180">
        <v>0</v>
      </c>
      <c r="D63" s="180">
        <v>0</v>
      </c>
      <c r="E63" s="180">
        <v>0</v>
      </c>
      <c r="F63" s="180">
        <v>2.4744193800000001E-3</v>
      </c>
      <c r="G63" s="180">
        <v>2.8850138299999998E-3</v>
      </c>
      <c r="H63" s="180">
        <v>0</v>
      </c>
      <c r="I63" s="180">
        <v>0</v>
      </c>
      <c r="J63" s="180">
        <v>0</v>
      </c>
      <c r="K63" s="180">
        <v>0</v>
      </c>
      <c r="L63" s="180">
        <v>0</v>
      </c>
      <c r="N63" s="184">
        <v>68.78</v>
      </c>
    </row>
    <row r="64" spans="2:14" x14ac:dyDescent="0.25">
      <c r="B64" s="61" t="s">
        <v>9</v>
      </c>
      <c r="C64" s="180">
        <v>2.25492013E-3</v>
      </c>
      <c r="D64" s="180">
        <v>8.4270600999999999E-4</v>
      </c>
      <c r="E64" s="180">
        <v>3.6694869500000001E-3</v>
      </c>
      <c r="F64" s="180">
        <v>5.9769564999999998E-4</v>
      </c>
      <c r="G64" s="180" t="s">
        <v>389</v>
      </c>
      <c r="H64" s="180">
        <v>0</v>
      </c>
      <c r="I64" s="180">
        <v>0</v>
      </c>
      <c r="J64" s="180">
        <v>0</v>
      </c>
      <c r="K64" s="180">
        <v>0</v>
      </c>
      <c r="L64" s="180">
        <v>7.2563567999999997E-4</v>
      </c>
      <c r="N64" s="184">
        <v>50.92</v>
      </c>
    </row>
    <row r="65" spans="2:14" x14ac:dyDescent="0.25">
      <c r="C65" s="180"/>
      <c r="D65" s="180"/>
      <c r="E65" s="180"/>
      <c r="F65" s="180"/>
      <c r="G65" s="180"/>
      <c r="H65" s="180"/>
      <c r="I65" s="180"/>
      <c r="J65" s="180"/>
      <c r="K65" s="180"/>
      <c r="L65" s="180"/>
      <c r="N65" s="3"/>
    </row>
    <row r="66" spans="2:14" x14ac:dyDescent="0.25">
      <c r="B66" s="54" t="s">
        <v>10</v>
      </c>
      <c r="C66" s="181">
        <f>SUM(C55:C64)</f>
        <v>1.89197095125</v>
      </c>
      <c r="D66" s="181">
        <f t="shared" ref="D66:L66" si="3">SUM(D55:D64)</f>
        <v>5.3571568498</v>
      </c>
      <c r="E66" s="181">
        <f t="shared" si="3"/>
        <v>6.4534585590299995</v>
      </c>
      <c r="F66" s="181">
        <f t="shared" si="3"/>
        <v>3.0073042926799998</v>
      </c>
      <c r="G66" s="181">
        <f t="shared" si="3"/>
        <v>2.2095892050899999</v>
      </c>
      <c r="H66" s="181">
        <f t="shared" si="3"/>
        <v>0.63182925456999994</v>
      </c>
      <c r="I66" s="181">
        <f t="shared" si="3"/>
        <v>0.42592328580000005</v>
      </c>
      <c r="J66" s="181">
        <f t="shared" si="3"/>
        <v>0.27810131806999999</v>
      </c>
      <c r="K66" s="181">
        <f t="shared" si="3"/>
        <v>0.11534782352</v>
      </c>
      <c r="L66" s="181">
        <f t="shared" si="3"/>
        <v>0.52757968479999995</v>
      </c>
      <c r="N66" s="68">
        <v>50.06</v>
      </c>
    </row>
    <row r="71" spans="2:14" ht="15.75" x14ac:dyDescent="0.25">
      <c r="B71" s="45" t="s">
        <v>254</v>
      </c>
      <c r="C71" s="46"/>
      <c r="D71" s="46"/>
      <c r="E71" s="46"/>
      <c r="F71" s="46"/>
      <c r="G71" s="46"/>
      <c r="H71" s="46"/>
      <c r="I71" s="46"/>
      <c r="J71" s="46"/>
      <c r="K71" s="46"/>
      <c r="L71" s="46"/>
    </row>
    <row r="72" spans="2:14" ht="3.75" customHeight="1" x14ac:dyDescent="0.25">
      <c r="B72" s="45"/>
      <c r="C72" s="46"/>
      <c r="D72" s="46"/>
      <c r="E72" s="46"/>
      <c r="F72" s="46"/>
      <c r="G72" s="46"/>
      <c r="H72" s="46"/>
      <c r="I72" s="46"/>
      <c r="J72" s="46"/>
      <c r="K72" s="46"/>
      <c r="L72" s="46"/>
    </row>
    <row r="73" spans="2:14" x14ac:dyDescent="0.25">
      <c r="B73" s="171" t="s">
        <v>276</v>
      </c>
      <c r="C73" s="64"/>
      <c r="D73" s="64"/>
      <c r="E73" s="60"/>
      <c r="F73" s="60"/>
      <c r="G73" s="60"/>
      <c r="H73" s="60"/>
      <c r="I73" s="60"/>
      <c r="J73" s="60"/>
      <c r="K73" s="60"/>
      <c r="L73" s="60"/>
      <c r="N73" s="60"/>
    </row>
    <row r="74" spans="2:14" x14ac:dyDescent="0.25">
      <c r="B74" s="51"/>
      <c r="C74" s="222" t="s">
        <v>27</v>
      </c>
      <c r="D74" s="222"/>
      <c r="E74" s="222"/>
      <c r="F74" s="222"/>
      <c r="G74" s="222"/>
      <c r="H74" s="222"/>
      <c r="I74" s="222"/>
      <c r="J74" s="222"/>
      <c r="K74" s="222"/>
      <c r="L74" s="222"/>
      <c r="N74" s="51"/>
    </row>
    <row r="75" spans="2:14" x14ac:dyDescent="0.25">
      <c r="B75" s="51"/>
      <c r="C75" s="69" t="s">
        <v>17</v>
      </c>
      <c r="D75" s="69" t="s">
        <v>18</v>
      </c>
      <c r="E75" s="69" t="s">
        <v>19</v>
      </c>
      <c r="F75" s="69" t="s">
        <v>20</v>
      </c>
      <c r="G75" s="69" t="s">
        <v>21</v>
      </c>
      <c r="H75" s="69" t="s">
        <v>22</v>
      </c>
      <c r="I75" s="69" t="s">
        <v>23</v>
      </c>
      <c r="J75" s="69" t="s">
        <v>24</v>
      </c>
      <c r="K75" s="69" t="s">
        <v>25</v>
      </c>
      <c r="L75" s="69" t="s">
        <v>26</v>
      </c>
      <c r="N75" s="69" t="s">
        <v>173</v>
      </c>
    </row>
    <row r="76" spans="2:14" x14ac:dyDescent="0.25">
      <c r="C76" s="66"/>
      <c r="D76" s="66"/>
      <c r="E76" s="66"/>
      <c r="F76" s="66"/>
      <c r="G76" s="66"/>
      <c r="H76" s="66"/>
      <c r="I76" s="66"/>
      <c r="J76" s="66"/>
      <c r="K76" s="66"/>
      <c r="L76" s="66"/>
    </row>
    <row r="77" spans="2:14" x14ac:dyDescent="0.25">
      <c r="B77" s="61" t="s">
        <v>1</v>
      </c>
      <c r="C77" s="169">
        <f>C55/SUM($C55:$L55)</f>
        <v>3.0649687675521672E-2</v>
      </c>
      <c r="D77" s="169">
        <f t="shared" ref="D77:L77" si="4">D55/SUM($C55:$L55)</f>
        <v>0.17809089960286814</v>
      </c>
      <c r="E77" s="169">
        <f t="shared" si="4"/>
        <v>0.39157730323152201</v>
      </c>
      <c r="F77" s="169">
        <f t="shared" si="4"/>
        <v>0.20695890115588383</v>
      </c>
      <c r="G77" s="169">
        <f t="shared" si="4"/>
        <v>0.12244904403876984</v>
      </c>
      <c r="H77" s="169">
        <f t="shared" si="4"/>
        <v>2.7249414707226461E-2</v>
      </c>
      <c r="I77" s="169">
        <f t="shared" si="4"/>
        <v>1.2787326860461457E-2</v>
      </c>
      <c r="J77" s="169">
        <f t="shared" si="4"/>
        <v>4.9367084712269001E-3</v>
      </c>
      <c r="K77" s="169">
        <f t="shared" si="4"/>
        <v>2.4487792628633447E-3</v>
      </c>
      <c r="L77" s="169">
        <f t="shared" si="4"/>
        <v>2.2851934993656377E-2</v>
      </c>
      <c r="M77" s="112"/>
      <c r="N77" s="184">
        <v>54.94</v>
      </c>
    </row>
    <row r="78" spans="2:14" x14ac:dyDescent="0.25">
      <c r="B78" s="61" t="s">
        <v>2</v>
      </c>
      <c r="C78" s="169">
        <v>0</v>
      </c>
      <c r="D78" s="169">
        <v>0</v>
      </c>
      <c r="E78" s="169">
        <v>0</v>
      </c>
      <c r="F78" s="169">
        <v>0</v>
      </c>
      <c r="G78" s="169">
        <v>0</v>
      </c>
      <c r="H78" s="169">
        <v>0</v>
      </c>
      <c r="I78" s="169">
        <v>0</v>
      </c>
      <c r="J78" s="169">
        <v>0</v>
      </c>
      <c r="K78" s="169">
        <v>0</v>
      </c>
      <c r="L78" s="169">
        <v>0</v>
      </c>
      <c r="M78" s="112"/>
      <c r="N78" s="67">
        <v>0</v>
      </c>
    </row>
    <row r="79" spans="2:14" x14ac:dyDescent="0.25">
      <c r="B79" s="61" t="s">
        <v>3</v>
      </c>
      <c r="C79" s="169">
        <f t="shared" ref="C79:L79" si="5">C57/SUM($C57:$L57)</f>
        <v>0</v>
      </c>
      <c r="D79" s="169">
        <f t="shared" si="5"/>
        <v>0.16398001037224783</v>
      </c>
      <c r="E79" s="169">
        <f t="shared" si="5"/>
        <v>0.16310520857234648</v>
      </c>
      <c r="F79" s="169">
        <f t="shared" si="5"/>
        <v>4.9257817275395396E-2</v>
      </c>
      <c r="G79" s="169">
        <f t="shared" si="5"/>
        <v>3.1169056555511231E-2</v>
      </c>
      <c r="H79" s="169">
        <f t="shared" si="5"/>
        <v>0</v>
      </c>
      <c r="I79" s="169">
        <f t="shared" si="5"/>
        <v>0</v>
      </c>
      <c r="J79" s="169">
        <f t="shared" si="5"/>
        <v>0</v>
      </c>
      <c r="K79" s="169">
        <f t="shared" si="5"/>
        <v>0</v>
      </c>
      <c r="L79" s="169">
        <f t="shared" si="5"/>
        <v>0.59248790722449918</v>
      </c>
      <c r="M79" s="112"/>
      <c r="N79" s="184">
        <v>85.78</v>
      </c>
    </row>
    <row r="80" spans="2:14" x14ac:dyDescent="0.25">
      <c r="B80" s="61" t="s">
        <v>4</v>
      </c>
      <c r="C80" s="169">
        <f t="shared" ref="C80:L80" si="6">C58/SUM($C58:$L58)</f>
        <v>3.3611237232195522E-2</v>
      </c>
      <c r="D80" s="169">
        <f t="shared" si="6"/>
        <v>0.19518768810924017</v>
      </c>
      <c r="E80" s="169">
        <f t="shared" si="6"/>
        <v>0.20407991351518698</v>
      </c>
      <c r="F80" s="169">
        <f t="shared" si="6"/>
        <v>5.17929200292137E-2</v>
      </c>
      <c r="G80" s="169">
        <f t="shared" si="6"/>
        <v>0.13936771108607079</v>
      </c>
      <c r="H80" s="169">
        <f t="shared" si="6"/>
        <v>0.13983599513092895</v>
      </c>
      <c r="I80" s="169">
        <f t="shared" si="6"/>
        <v>4.6531675978842099E-2</v>
      </c>
      <c r="J80" s="169">
        <f t="shared" si="6"/>
        <v>4.7709152457429092E-2</v>
      </c>
      <c r="K80" s="169">
        <f t="shared" si="6"/>
        <v>2.6931059207194245E-2</v>
      </c>
      <c r="L80" s="169">
        <f t="shared" si="6"/>
        <v>0.11495264725369835</v>
      </c>
      <c r="M80" s="112"/>
      <c r="N80" s="184">
        <v>66.349999999999994</v>
      </c>
    </row>
    <row r="81" spans="2:14" x14ac:dyDescent="0.25">
      <c r="B81" s="61" t="s">
        <v>5</v>
      </c>
      <c r="C81" s="169">
        <f t="shared" ref="C81:L81" si="7">C59/SUM($C59:$L59)</f>
        <v>1.6544119893453956E-2</v>
      </c>
      <c r="D81" s="169">
        <f t="shared" si="7"/>
        <v>5.8986143811624453E-2</v>
      </c>
      <c r="E81" s="169">
        <f t="shared" si="7"/>
        <v>0.18848425274099428</v>
      </c>
      <c r="F81" s="169">
        <f t="shared" si="7"/>
        <v>0.21259965267722963</v>
      </c>
      <c r="G81" s="169">
        <f t="shared" si="7"/>
        <v>0.1677755200453297</v>
      </c>
      <c r="H81" s="169">
        <f t="shared" si="7"/>
        <v>0.11402758910242304</v>
      </c>
      <c r="I81" s="169">
        <f t="shared" si="7"/>
        <v>5.7407607198125425E-2</v>
      </c>
      <c r="J81" s="169">
        <f t="shared" si="7"/>
        <v>1.227501779110862E-2</v>
      </c>
      <c r="K81" s="169">
        <f t="shared" si="7"/>
        <v>2.2513850749054504E-2</v>
      </c>
      <c r="L81" s="169">
        <f t="shared" si="7"/>
        <v>0.14938624599065622</v>
      </c>
      <c r="M81" s="112"/>
      <c r="N81" s="184">
        <v>71.92</v>
      </c>
    </row>
    <row r="82" spans="2:14" ht="30" x14ac:dyDescent="0.25">
      <c r="B82" s="61" t="s">
        <v>6</v>
      </c>
      <c r="C82" s="169">
        <f t="shared" ref="C82:L82" si="8">C60/SUM($C60:$L60)</f>
        <v>2.7588824019140406E-2</v>
      </c>
      <c r="D82" s="169">
        <f t="shared" si="8"/>
        <v>0.18001624033087565</v>
      </c>
      <c r="E82" s="169">
        <f t="shared" si="8"/>
        <v>0.44714605622761455</v>
      </c>
      <c r="F82" s="169">
        <f t="shared" si="8"/>
        <v>0.34524887942236937</v>
      </c>
      <c r="G82" s="169">
        <f t="shared" si="8"/>
        <v>0</v>
      </c>
      <c r="H82" s="169">
        <f t="shared" si="8"/>
        <v>0</v>
      </c>
      <c r="I82" s="169">
        <f t="shared" si="8"/>
        <v>0</v>
      </c>
      <c r="J82" s="169">
        <f t="shared" si="8"/>
        <v>0</v>
      </c>
      <c r="K82" s="169">
        <v>0</v>
      </c>
      <c r="L82" s="169">
        <f t="shared" si="8"/>
        <v>0</v>
      </c>
      <c r="M82" s="112"/>
      <c r="N82" s="184">
        <v>48.3</v>
      </c>
    </row>
    <row r="83" spans="2:14" x14ac:dyDescent="0.25">
      <c r="B83" s="61" t="s">
        <v>7</v>
      </c>
      <c r="C83" s="169">
        <f t="shared" ref="C83:L83" si="9">C61/SUM($C61:$L61)</f>
        <v>4.8245087504146029E-2</v>
      </c>
      <c r="D83" s="169">
        <f t="shared" si="9"/>
        <v>0.23808912733609647</v>
      </c>
      <c r="E83" s="169">
        <f t="shared" si="9"/>
        <v>0.35698779755809468</v>
      </c>
      <c r="F83" s="169">
        <f t="shared" si="9"/>
        <v>0.16430072218645597</v>
      </c>
      <c r="G83" s="169">
        <f t="shared" si="9"/>
        <v>0.12708039285122669</v>
      </c>
      <c r="H83" s="169">
        <f t="shared" si="9"/>
        <v>2.3335585338253296E-2</v>
      </c>
      <c r="I83" s="169">
        <f t="shared" si="9"/>
        <v>6.5232277595420182E-3</v>
      </c>
      <c r="J83" s="169">
        <f t="shared" si="9"/>
        <v>6.3071979354808886E-4</v>
      </c>
      <c r="K83" s="169">
        <f t="shared" si="9"/>
        <v>6.9621435605357932E-4</v>
      </c>
      <c r="L83" s="169">
        <f t="shared" si="9"/>
        <v>3.4111125316583071E-2</v>
      </c>
      <c r="M83" s="112"/>
      <c r="N83" s="184">
        <v>53.49</v>
      </c>
    </row>
    <row r="84" spans="2:14" x14ac:dyDescent="0.25">
      <c r="B84" s="61" t="s">
        <v>28</v>
      </c>
      <c r="C84" s="169">
        <f t="shared" ref="C84:L84" si="10">C62/SUM($C62:$L62)</f>
        <v>0.11065996420833929</v>
      </c>
      <c r="D84" s="169">
        <f t="shared" si="10"/>
        <v>0.28482370938049639</v>
      </c>
      <c r="E84" s="169">
        <f t="shared" si="10"/>
        <v>0.30815758691199518</v>
      </c>
      <c r="F84" s="169">
        <f t="shared" si="10"/>
        <v>0.1321148031820791</v>
      </c>
      <c r="G84" s="169">
        <f t="shared" si="10"/>
        <v>9.5770201095275884E-2</v>
      </c>
      <c r="H84" s="169">
        <f t="shared" si="10"/>
        <v>2.1111389440451978E-2</v>
      </c>
      <c r="I84" s="169">
        <f t="shared" si="10"/>
        <v>1.940217034377437E-2</v>
      </c>
      <c r="J84" s="169">
        <f t="shared" si="10"/>
        <v>1.4999095775782874E-2</v>
      </c>
      <c r="K84" s="169">
        <f t="shared" si="10"/>
        <v>4.418066988478778E-3</v>
      </c>
      <c r="L84" s="169">
        <f t="shared" si="10"/>
        <v>8.5430126733261561E-3</v>
      </c>
      <c r="M84" s="112"/>
      <c r="N84" s="184">
        <v>47.52</v>
      </c>
    </row>
    <row r="85" spans="2:14" ht="30" x14ac:dyDescent="0.25">
      <c r="B85" s="61" t="s">
        <v>29</v>
      </c>
      <c r="C85" s="169">
        <f t="shared" ref="C85:L85" si="11">C63/SUM($C63:$L63)</f>
        <v>0</v>
      </c>
      <c r="D85" s="169">
        <f t="shared" si="11"/>
        <v>0</v>
      </c>
      <c r="E85" s="169">
        <f t="shared" si="11"/>
        <v>0</v>
      </c>
      <c r="F85" s="169">
        <f t="shared" si="11"/>
        <v>0.46169422829695084</v>
      </c>
      <c r="G85" s="169">
        <f t="shared" si="11"/>
        <v>0.53830577170304905</v>
      </c>
      <c r="H85" s="169">
        <f t="shared" si="11"/>
        <v>0</v>
      </c>
      <c r="I85" s="169">
        <f t="shared" si="11"/>
        <v>0</v>
      </c>
      <c r="J85" s="169">
        <f t="shared" si="11"/>
        <v>0</v>
      </c>
      <c r="K85" s="169">
        <f t="shared" si="11"/>
        <v>0</v>
      </c>
      <c r="L85" s="169">
        <f t="shared" si="11"/>
        <v>0</v>
      </c>
      <c r="M85" s="112"/>
      <c r="N85" s="184">
        <v>68.78</v>
      </c>
    </row>
    <row r="86" spans="2:14" x14ac:dyDescent="0.25">
      <c r="B86" s="61" t="s">
        <v>9</v>
      </c>
      <c r="C86" s="169">
        <f t="shared" ref="C86:L86" si="12">C64/SUM($C64:$L64)</f>
        <v>0.27871400048503142</v>
      </c>
      <c r="D86" s="169">
        <f t="shared" si="12"/>
        <v>0.10416065746855473</v>
      </c>
      <c r="E86" s="169">
        <f t="shared" si="12"/>
        <v>0.4535581433485702</v>
      </c>
      <c r="F86" s="169">
        <f t="shared" si="12"/>
        <v>7.3876738899839076E-2</v>
      </c>
      <c r="G86" s="169" t="e">
        <f t="shared" si="12"/>
        <v>#VALUE!</v>
      </c>
      <c r="H86" s="169">
        <f t="shared" si="12"/>
        <v>0</v>
      </c>
      <c r="I86" s="169">
        <f t="shared" si="12"/>
        <v>0</v>
      </c>
      <c r="J86" s="169">
        <f t="shared" si="12"/>
        <v>0</v>
      </c>
      <c r="K86" s="169">
        <f t="shared" si="12"/>
        <v>0</v>
      </c>
      <c r="L86" s="169">
        <f t="shared" si="12"/>
        <v>8.969045979800451E-2</v>
      </c>
      <c r="M86" s="112"/>
      <c r="N86" s="184">
        <v>50.92</v>
      </c>
    </row>
    <row r="87" spans="2:14" x14ac:dyDescent="0.25">
      <c r="C87" s="113"/>
      <c r="D87" s="113"/>
      <c r="E87" s="113"/>
      <c r="F87" s="113"/>
      <c r="G87" s="113"/>
      <c r="H87" s="113"/>
      <c r="I87" s="113"/>
      <c r="J87" s="113"/>
      <c r="K87" s="113"/>
      <c r="L87" s="113"/>
      <c r="M87" s="112"/>
      <c r="N87" s="3"/>
    </row>
    <row r="88" spans="2:14" x14ac:dyDescent="0.25">
      <c r="B88" s="54" t="s">
        <v>10</v>
      </c>
      <c r="C88" s="170">
        <f t="shared" ref="C88:L88" si="13">C66/SUM($C66:$L66)</f>
        <v>9.0532457744474756E-2</v>
      </c>
      <c r="D88" s="170">
        <f t="shared" si="13"/>
        <v>0.25634462083818527</v>
      </c>
      <c r="E88" s="170">
        <f t="shared" si="13"/>
        <v>0.3088036123995973</v>
      </c>
      <c r="F88" s="170">
        <f t="shared" si="13"/>
        <v>0.14390212948140244</v>
      </c>
      <c r="G88" s="170">
        <f t="shared" si="13"/>
        <v>0.10573076780607785</v>
      </c>
      <c r="H88" s="170">
        <f t="shared" si="13"/>
        <v>3.0233580094498558E-2</v>
      </c>
      <c r="I88" s="170">
        <f t="shared" si="13"/>
        <v>2.0380800164294461E-2</v>
      </c>
      <c r="J88" s="170">
        <f t="shared" si="13"/>
        <v>1.3307390269507452E-2</v>
      </c>
      <c r="K88" s="170">
        <f t="shared" si="13"/>
        <v>5.5194938124404945E-3</v>
      </c>
      <c r="L88" s="170">
        <f t="shared" si="13"/>
        <v>2.5245147389521425E-2</v>
      </c>
      <c r="M88" s="112"/>
      <c r="N88" s="68">
        <v>50.06</v>
      </c>
    </row>
    <row r="95" spans="2:14" x14ac:dyDescent="0.25">
      <c r="N95" s="130" t="s">
        <v>267</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C11" sqref="C11:H21"/>
    </sheetView>
  </sheetViews>
  <sheetFormatPr defaultRowHeight="15" x14ac:dyDescent="0.25"/>
  <cols>
    <col min="1" max="1" width="4.7109375" style="47" customWidth="1"/>
    <col min="2" max="2" width="30.28515625" style="47" customWidth="1"/>
    <col min="3" max="8" width="27.42578125" style="47" customWidth="1"/>
    <col min="9" max="9" width="25.7109375" style="47" customWidth="1"/>
    <col min="10" max="16384" width="9.140625" style="47"/>
  </cols>
  <sheetData>
    <row r="4" spans="2:10" x14ac:dyDescent="0.25">
      <c r="B4" s="46"/>
      <c r="C4" s="46"/>
      <c r="D4" s="46"/>
      <c r="E4" s="46"/>
      <c r="F4" s="46"/>
      <c r="G4" s="48" t="s">
        <v>30</v>
      </c>
      <c r="H4" s="176">
        <f>'Table 1-3 - Lending'!L4</f>
        <v>41820</v>
      </c>
      <c r="I4" s="46"/>
      <c r="J4" s="46"/>
    </row>
    <row r="5" spans="2:10" ht="15.75" x14ac:dyDescent="0.25">
      <c r="B5" s="45" t="s">
        <v>287</v>
      </c>
      <c r="C5" s="46"/>
      <c r="D5" s="46"/>
      <c r="E5" s="46"/>
      <c r="F5" s="46"/>
      <c r="G5" s="46"/>
      <c r="H5" s="46"/>
      <c r="I5" s="46"/>
      <c r="J5" s="46"/>
    </row>
    <row r="6" spans="2:10" ht="3.75" customHeight="1" x14ac:dyDescent="0.25">
      <c r="B6" s="45"/>
      <c r="C6" s="46"/>
      <c r="D6" s="46"/>
      <c r="E6" s="46"/>
      <c r="F6" s="46"/>
      <c r="G6" s="46"/>
      <c r="H6" s="46"/>
      <c r="I6" s="46"/>
    </row>
    <row r="7" spans="2:10" x14ac:dyDescent="0.25">
      <c r="B7" s="71" t="s">
        <v>124</v>
      </c>
      <c r="C7" s="71"/>
      <c r="D7" s="72"/>
      <c r="E7" s="72"/>
      <c r="F7" s="72"/>
      <c r="G7" s="72"/>
      <c r="H7" s="72"/>
      <c r="I7" s="72"/>
    </row>
    <row r="8" spans="2:10" x14ac:dyDescent="0.25">
      <c r="B8" s="51"/>
      <c r="C8" s="51"/>
      <c r="D8" s="51"/>
      <c r="E8" s="51"/>
      <c r="F8" s="51"/>
      <c r="G8" s="51"/>
      <c r="H8" s="51"/>
      <c r="I8" s="51"/>
    </row>
    <row r="9" spans="2:10" ht="30" x14ac:dyDescent="0.25">
      <c r="B9" s="51"/>
      <c r="C9" s="69" t="s">
        <v>31</v>
      </c>
      <c r="D9" s="69" t="s">
        <v>32</v>
      </c>
      <c r="E9" s="69" t="s">
        <v>33</v>
      </c>
      <c r="F9" s="69" t="s">
        <v>34</v>
      </c>
      <c r="G9" s="69" t="s">
        <v>35</v>
      </c>
      <c r="H9" s="69" t="s">
        <v>277</v>
      </c>
      <c r="I9" s="69" t="s">
        <v>10</v>
      </c>
    </row>
    <row r="11" spans="2:10" x14ac:dyDescent="0.25">
      <c r="B11" s="61" t="s">
        <v>1</v>
      </c>
      <c r="C11" s="65">
        <v>6.1837430530000001E-2</v>
      </c>
      <c r="D11" s="65">
        <v>0.21187907557999999</v>
      </c>
      <c r="E11" s="65">
        <v>0.21093659744000001</v>
      </c>
      <c r="F11" s="65">
        <v>0.29378295489</v>
      </c>
      <c r="G11" s="65">
        <v>0.33903594385000002</v>
      </c>
      <c r="H11" s="65">
        <v>2.420136224E-2</v>
      </c>
      <c r="I11" s="65">
        <f>SUM(C11:H11)</f>
        <v>1.1416733645299999</v>
      </c>
    </row>
    <row r="12" spans="2:10" x14ac:dyDescent="0.25">
      <c r="B12" s="61" t="s">
        <v>2</v>
      </c>
      <c r="C12" s="65">
        <v>0</v>
      </c>
      <c r="D12" s="65">
        <v>0</v>
      </c>
      <c r="E12" s="65">
        <v>0</v>
      </c>
      <c r="F12" s="65">
        <v>0</v>
      </c>
      <c r="G12" s="65">
        <v>0</v>
      </c>
      <c r="H12" s="65">
        <v>0</v>
      </c>
      <c r="I12" s="65">
        <f t="shared" ref="I12:I20" si="0">SUM(C12:H12)</f>
        <v>0</v>
      </c>
    </row>
    <row r="13" spans="2:10" x14ac:dyDescent="0.25">
      <c r="B13" s="61" t="s">
        <v>3</v>
      </c>
      <c r="C13" s="65" t="s">
        <v>389</v>
      </c>
      <c r="D13" s="65">
        <v>1.3691871899999999E-3</v>
      </c>
      <c r="E13" s="65">
        <v>4.3257174949999998E-2</v>
      </c>
      <c r="F13" s="65">
        <v>1.3443191469999999E-2</v>
      </c>
      <c r="G13" s="65" t="s">
        <v>389</v>
      </c>
      <c r="H13" s="65" t="s">
        <v>389</v>
      </c>
      <c r="I13" s="65">
        <f t="shared" si="0"/>
        <v>5.8069553609999998E-2</v>
      </c>
    </row>
    <row r="14" spans="2:10" x14ac:dyDescent="0.25">
      <c r="B14" s="61" t="s">
        <v>4</v>
      </c>
      <c r="C14" s="65">
        <v>0.13022544233</v>
      </c>
      <c r="D14" s="65">
        <v>0.10778923192000001</v>
      </c>
      <c r="E14" s="65">
        <v>0.11031106419</v>
      </c>
      <c r="F14" s="65">
        <v>8.5896980430000006E-2</v>
      </c>
      <c r="G14" s="65">
        <v>9.3994813270000005E-2</v>
      </c>
      <c r="H14" s="65">
        <v>6.5960980799999996E-3</v>
      </c>
      <c r="I14" s="65">
        <f t="shared" si="0"/>
        <v>0.53481363021999995</v>
      </c>
    </row>
    <row r="15" spans="2:10" x14ac:dyDescent="0.25">
      <c r="B15" s="61" t="s">
        <v>5</v>
      </c>
      <c r="C15" s="65">
        <v>0.15406895497</v>
      </c>
      <c r="D15" s="65">
        <v>0.19002652072000001</v>
      </c>
      <c r="E15" s="65">
        <v>0.26663584551000002</v>
      </c>
      <c r="F15" s="65">
        <v>0.32106530542</v>
      </c>
      <c r="G15" s="65">
        <v>0.34475944000999997</v>
      </c>
      <c r="H15" s="65">
        <v>2.2165907500000001E-3</v>
      </c>
      <c r="I15" s="65">
        <f t="shared" si="0"/>
        <v>1.27877265738</v>
      </c>
    </row>
    <row r="16" spans="2:10" ht="30" x14ac:dyDescent="0.25">
      <c r="B16" s="61" t="s">
        <v>6</v>
      </c>
      <c r="C16" s="65">
        <v>1.4217756100000001E-3</v>
      </c>
      <c r="D16" s="65">
        <v>1.585812646E-2</v>
      </c>
      <c r="E16" s="65">
        <v>7.2991614689999998E-2</v>
      </c>
      <c r="F16" s="65">
        <v>1.6097858909999999E-2</v>
      </c>
      <c r="G16" s="65">
        <v>1.615481518E-2</v>
      </c>
      <c r="H16" s="65" t="s">
        <v>389</v>
      </c>
      <c r="I16" s="65">
        <f t="shared" si="0"/>
        <v>0.12252419085000001</v>
      </c>
    </row>
    <row r="17" spans="2:9" x14ac:dyDescent="0.25">
      <c r="B17" s="61" t="s">
        <v>7</v>
      </c>
      <c r="C17" s="65">
        <v>0.35677641001999999</v>
      </c>
      <c r="D17" s="65">
        <v>0.39428264652</v>
      </c>
      <c r="E17" s="65">
        <v>0.33269887063999998</v>
      </c>
      <c r="F17" s="65">
        <v>0.71924976106000005</v>
      </c>
      <c r="G17" s="65">
        <v>0.62947548965</v>
      </c>
      <c r="H17" s="65">
        <v>1.0258632E-3</v>
      </c>
      <c r="I17" s="65">
        <f t="shared" si="0"/>
        <v>2.4335090410900002</v>
      </c>
    </row>
    <row r="18" spans="2:9" x14ac:dyDescent="0.25">
      <c r="B18" s="61" t="s">
        <v>28</v>
      </c>
      <c r="C18" s="65">
        <v>0.21068315258</v>
      </c>
      <c r="D18" s="65">
        <v>1.20848515583</v>
      </c>
      <c r="E18" s="65">
        <v>3.8233213256399998</v>
      </c>
      <c r="F18" s="65">
        <v>4.7373145277899997</v>
      </c>
      <c r="G18" s="65">
        <v>5.3356447474599999</v>
      </c>
      <c r="H18" s="65" t="s">
        <v>389</v>
      </c>
      <c r="I18" s="65">
        <f t="shared" si="0"/>
        <v>15.315448909300001</v>
      </c>
    </row>
    <row r="19" spans="2:9" ht="30" x14ac:dyDescent="0.25">
      <c r="B19" s="61" t="s">
        <v>29</v>
      </c>
      <c r="C19" s="65" t="s">
        <v>389</v>
      </c>
      <c r="D19" s="65" t="s">
        <v>389</v>
      </c>
      <c r="E19" s="65" t="s">
        <v>389</v>
      </c>
      <c r="F19" s="65" t="s">
        <v>389</v>
      </c>
      <c r="G19" s="65">
        <v>5.3594332100000003E-3</v>
      </c>
      <c r="H19" s="65" t="s">
        <v>389</v>
      </c>
      <c r="I19" s="65">
        <f t="shared" si="0"/>
        <v>5.3594332100000003E-3</v>
      </c>
    </row>
    <row r="20" spans="2:9" x14ac:dyDescent="0.25">
      <c r="B20" s="61" t="s">
        <v>9</v>
      </c>
      <c r="C20" s="65" t="s">
        <v>389</v>
      </c>
      <c r="D20" s="65" t="s">
        <v>389</v>
      </c>
      <c r="E20" s="65">
        <v>6.19619799E-3</v>
      </c>
      <c r="F20" s="65" t="s">
        <v>389</v>
      </c>
      <c r="G20" s="65">
        <v>1.8942464300000001E-3</v>
      </c>
      <c r="H20" s="65" t="s">
        <v>389</v>
      </c>
      <c r="I20" s="65">
        <f t="shared" si="0"/>
        <v>8.0904444200000005E-3</v>
      </c>
    </row>
    <row r="21" spans="2:9" x14ac:dyDescent="0.25">
      <c r="C21" s="65"/>
      <c r="D21" s="65"/>
      <c r="E21" s="65"/>
      <c r="F21" s="65"/>
      <c r="G21" s="65"/>
      <c r="H21" s="65"/>
      <c r="I21" s="65"/>
    </row>
    <row r="22" spans="2:9" x14ac:dyDescent="0.25">
      <c r="B22" s="54" t="s">
        <v>10</v>
      </c>
      <c r="C22" s="57">
        <f>SUM(C11:C20)</f>
        <v>0.91501316604000005</v>
      </c>
      <c r="D22" s="57">
        <f t="shared" ref="D22:I22" si="1">SUM(D11:D20)</f>
        <v>2.1296899442199999</v>
      </c>
      <c r="E22" s="57">
        <f t="shared" si="1"/>
        <v>4.8663486910499998</v>
      </c>
      <c r="F22" s="57">
        <f t="shared" si="1"/>
        <v>6.1868505799699998</v>
      </c>
      <c r="G22" s="57">
        <f t="shared" si="1"/>
        <v>6.7663189290599997</v>
      </c>
      <c r="H22" s="57">
        <f t="shared" si="1"/>
        <v>3.4039914269999992E-2</v>
      </c>
      <c r="I22" s="57">
        <f t="shared" si="1"/>
        <v>20.89826122461</v>
      </c>
    </row>
    <row r="23" spans="2:9" x14ac:dyDescent="0.25">
      <c r="B23" s="47" t="s">
        <v>278</v>
      </c>
    </row>
    <row r="31" spans="2:9" x14ac:dyDescent="0.25">
      <c r="I31" s="130" t="s">
        <v>267</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9"/>
  <sheetViews>
    <sheetView topLeftCell="A10" zoomScale="70" zoomScaleNormal="70" workbookViewId="0">
      <selection activeCell="C50" sqref="C50:M60"/>
    </sheetView>
  </sheetViews>
  <sheetFormatPr defaultRowHeight="15" x14ac:dyDescent="0.25"/>
  <cols>
    <col min="1" max="1" width="4.7109375" style="47" customWidth="1"/>
    <col min="2" max="2" width="26.28515625" style="47" customWidth="1"/>
    <col min="3" max="12" width="17.7109375" style="47" customWidth="1"/>
    <col min="13" max="13" width="18" style="47" customWidth="1"/>
    <col min="14" max="16384" width="9.140625" style="47"/>
  </cols>
  <sheetData>
    <row r="4" spans="2:13" x14ac:dyDescent="0.25">
      <c r="B4" s="46"/>
      <c r="C4" s="46"/>
      <c r="D4" s="46"/>
      <c r="E4" s="46"/>
      <c r="F4" s="46"/>
      <c r="G4" s="46"/>
      <c r="H4" s="46"/>
      <c r="I4" s="46"/>
      <c r="J4" s="46"/>
      <c r="K4" s="48" t="s">
        <v>30</v>
      </c>
      <c r="L4" s="176">
        <f>'Table 1-3 - Lending'!L4</f>
        <v>41820</v>
      </c>
      <c r="M4" s="46"/>
    </row>
    <row r="5" spans="2:13" ht="15.75" x14ac:dyDescent="0.25">
      <c r="B5" s="45" t="s">
        <v>338</v>
      </c>
      <c r="C5" s="46"/>
      <c r="D5" s="46"/>
      <c r="E5" s="46"/>
      <c r="F5" s="46"/>
      <c r="G5" s="46"/>
      <c r="H5" s="46"/>
      <c r="I5" s="46"/>
      <c r="J5" s="46"/>
      <c r="K5" s="46"/>
      <c r="L5" s="46"/>
      <c r="M5" s="46"/>
    </row>
    <row r="6" spans="2:13" x14ac:dyDescent="0.25">
      <c r="B6" s="71" t="s">
        <v>125</v>
      </c>
      <c r="C6" s="72"/>
      <c r="D6" s="72"/>
      <c r="E6" s="72"/>
      <c r="F6" s="72"/>
      <c r="G6" s="72"/>
      <c r="H6" s="72"/>
      <c r="I6" s="72"/>
      <c r="J6" s="72"/>
      <c r="K6" s="72"/>
      <c r="L6" s="72"/>
      <c r="M6" s="72"/>
    </row>
    <row r="7" spans="2:13"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52</v>
      </c>
      <c r="K8" s="52" t="s">
        <v>8</v>
      </c>
      <c r="L8" s="52" t="s">
        <v>9</v>
      </c>
      <c r="M8" s="53" t="s">
        <v>10</v>
      </c>
    </row>
    <row r="9" spans="2:13" x14ac:dyDescent="0.25">
      <c r="B9" s="47" t="s">
        <v>36</v>
      </c>
      <c r="C9" s="65">
        <v>0</v>
      </c>
      <c r="D9" s="65">
        <v>0</v>
      </c>
      <c r="E9" s="65">
        <v>0</v>
      </c>
      <c r="F9" s="65">
        <v>0</v>
      </c>
      <c r="G9" s="65">
        <v>0</v>
      </c>
      <c r="H9" s="65">
        <v>0</v>
      </c>
      <c r="I9" s="65">
        <v>0</v>
      </c>
      <c r="J9" s="65">
        <v>0</v>
      </c>
      <c r="K9" s="65">
        <v>0</v>
      </c>
      <c r="L9" s="65">
        <v>0</v>
      </c>
      <c r="M9" s="65">
        <v>0</v>
      </c>
    </row>
    <row r="10" spans="2:13" x14ac:dyDescent="0.25">
      <c r="B10" s="47" t="s">
        <v>259</v>
      </c>
      <c r="C10" s="65">
        <v>8.2364653930000004E-2</v>
      </c>
      <c r="D10" s="65">
        <v>0</v>
      </c>
      <c r="E10" s="65">
        <v>0</v>
      </c>
      <c r="F10" s="65">
        <v>7.5158181180000005E-2</v>
      </c>
      <c r="G10" s="65">
        <v>9.4680071170000005E-2</v>
      </c>
      <c r="H10" s="65">
        <v>0</v>
      </c>
      <c r="I10" s="65">
        <v>6.4052037739999998E-2</v>
      </c>
      <c r="J10" s="65">
        <v>0.32250225053999998</v>
      </c>
      <c r="K10" s="65">
        <v>0</v>
      </c>
      <c r="L10" s="65">
        <v>0</v>
      </c>
      <c r="M10" s="65">
        <f t="shared" ref="M10:M19" si="0">SUM(C10:L10)</f>
        <v>0.63875719456000002</v>
      </c>
    </row>
    <row r="11" spans="2:13" ht="30" customHeight="1" x14ac:dyDescent="0.25">
      <c r="B11" s="173" t="s">
        <v>263</v>
      </c>
      <c r="C11" s="65">
        <v>0</v>
      </c>
      <c r="D11" s="65">
        <v>0</v>
      </c>
      <c r="E11" s="65">
        <v>0</v>
      </c>
      <c r="F11" s="65">
        <v>0</v>
      </c>
      <c r="G11" s="65">
        <v>0</v>
      </c>
      <c r="H11" s="65">
        <v>0</v>
      </c>
      <c r="I11" s="65">
        <v>0</v>
      </c>
      <c r="J11" s="65">
        <v>0</v>
      </c>
      <c r="K11" s="65">
        <v>0</v>
      </c>
      <c r="L11" s="65">
        <v>0</v>
      </c>
      <c r="M11" s="65">
        <f t="shared" si="0"/>
        <v>0</v>
      </c>
    </row>
    <row r="12" spans="2:13" x14ac:dyDescent="0.25">
      <c r="B12" s="174" t="s">
        <v>279</v>
      </c>
      <c r="C12" s="65">
        <v>0</v>
      </c>
      <c r="D12" s="65">
        <v>0</v>
      </c>
      <c r="E12" s="65">
        <v>0</v>
      </c>
      <c r="F12" s="65">
        <v>0</v>
      </c>
      <c r="G12" s="65">
        <v>0</v>
      </c>
      <c r="H12" s="65">
        <v>0</v>
      </c>
      <c r="I12" s="65">
        <v>0</v>
      </c>
      <c r="J12" s="65">
        <v>0</v>
      </c>
      <c r="K12" s="65">
        <v>0</v>
      </c>
      <c r="L12" s="65">
        <v>0</v>
      </c>
      <c r="M12" s="65">
        <f t="shared" si="0"/>
        <v>0</v>
      </c>
    </row>
    <row r="13" spans="2:13" x14ac:dyDescent="0.25">
      <c r="B13" s="174" t="s">
        <v>280</v>
      </c>
      <c r="C13" s="65">
        <v>0</v>
      </c>
      <c r="D13" s="65">
        <v>0</v>
      </c>
      <c r="E13" s="65">
        <v>0</v>
      </c>
      <c r="F13" s="65">
        <v>0</v>
      </c>
      <c r="G13" s="65">
        <v>0</v>
      </c>
      <c r="H13" s="65">
        <v>0</v>
      </c>
      <c r="I13" s="65">
        <v>0</v>
      </c>
      <c r="J13" s="65">
        <v>0</v>
      </c>
      <c r="K13" s="65">
        <v>0</v>
      </c>
      <c r="L13" s="65">
        <v>0</v>
      </c>
      <c r="M13" s="65">
        <f t="shared" si="0"/>
        <v>0</v>
      </c>
    </row>
    <row r="14" spans="2:13" x14ac:dyDescent="0.25">
      <c r="B14" s="175" t="s">
        <v>260</v>
      </c>
      <c r="C14" s="65">
        <v>0</v>
      </c>
      <c r="D14" s="65">
        <v>0</v>
      </c>
      <c r="E14" s="65">
        <v>0</v>
      </c>
      <c r="F14" s="65">
        <v>0</v>
      </c>
      <c r="G14" s="65">
        <v>0</v>
      </c>
      <c r="H14" s="65">
        <v>0</v>
      </c>
      <c r="I14" s="65">
        <v>0</v>
      </c>
      <c r="J14" s="65">
        <v>0</v>
      </c>
      <c r="K14" s="65">
        <v>0</v>
      </c>
      <c r="L14" s="65">
        <v>0</v>
      </c>
      <c r="M14" s="65">
        <f t="shared" si="0"/>
        <v>0</v>
      </c>
    </row>
    <row r="15" spans="2:13" x14ac:dyDescent="0.25">
      <c r="B15" s="175" t="s">
        <v>261</v>
      </c>
      <c r="C15" s="65">
        <v>0</v>
      </c>
      <c r="D15" s="65">
        <v>0</v>
      </c>
      <c r="E15" s="65">
        <v>0</v>
      </c>
      <c r="F15" s="65">
        <v>0</v>
      </c>
      <c r="G15" s="65">
        <v>0</v>
      </c>
      <c r="H15" s="65">
        <v>0</v>
      </c>
      <c r="I15" s="65">
        <v>0</v>
      </c>
      <c r="J15" s="65">
        <v>0</v>
      </c>
      <c r="K15" s="65">
        <v>0</v>
      </c>
      <c r="L15" s="65">
        <v>0</v>
      </c>
      <c r="M15" s="65">
        <f t="shared" si="0"/>
        <v>0</v>
      </c>
    </row>
    <row r="16" spans="2:13" x14ac:dyDescent="0.25">
      <c r="B16" s="47" t="s">
        <v>38</v>
      </c>
      <c r="C16" s="65">
        <v>0.16514078688</v>
      </c>
      <c r="D16" s="65">
        <v>0</v>
      </c>
      <c r="E16" s="65">
        <v>3.2329103200000001E-2</v>
      </c>
      <c r="F16" s="65">
        <v>0.1835000235</v>
      </c>
      <c r="G16" s="65">
        <v>0.60375430753000003</v>
      </c>
      <c r="H16" s="65">
        <v>4.5608910609999997E-2</v>
      </c>
      <c r="I16" s="65">
        <v>0.62640802849999999</v>
      </c>
      <c r="J16" s="65">
        <v>8.0635597864899999</v>
      </c>
      <c r="K16" s="65">
        <v>0</v>
      </c>
      <c r="L16" s="65">
        <v>0</v>
      </c>
      <c r="M16" s="65">
        <f t="shared" si="0"/>
        <v>9.7203009467099992</v>
      </c>
    </row>
    <row r="17" spans="2:13" x14ac:dyDescent="0.25">
      <c r="B17" s="189" t="s">
        <v>305</v>
      </c>
      <c r="C17" s="65">
        <v>4.148653477E-2</v>
      </c>
      <c r="D17" s="65">
        <v>0</v>
      </c>
      <c r="E17" s="65">
        <v>2.8147789199999999E-2</v>
      </c>
      <c r="F17" s="65">
        <v>8.3433500800000004E-2</v>
      </c>
      <c r="G17" s="65">
        <v>0.51349180963999996</v>
      </c>
      <c r="H17" s="65">
        <v>4.420534861E-2</v>
      </c>
      <c r="I17" s="65">
        <v>0.55296439149999999</v>
      </c>
      <c r="J17" s="65">
        <v>7.6079741118299999</v>
      </c>
      <c r="K17" s="65">
        <v>0</v>
      </c>
      <c r="L17" s="65">
        <v>0</v>
      </c>
      <c r="M17" s="65">
        <f t="shared" si="0"/>
        <v>8.8717034863500004</v>
      </c>
    </row>
    <row r="18" spans="2:13" x14ac:dyDescent="0.25">
      <c r="B18" s="189" t="s">
        <v>306</v>
      </c>
      <c r="C18" s="65">
        <v>0.12365425211</v>
      </c>
      <c r="D18" s="65">
        <v>0</v>
      </c>
      <c r="E18" s="65">
        <v>4.1813140000000002E-3</v>
      </c>
      <c r="F18" s="65">
        <v>0.10006652269999999</v>
      </c>
      <c r="G18" s="65">
        <v>9.0262497890000001E-2</v>
      </c>
      <c r="H18" s="65">
        <v>1.4035619999999999E-3</v>
      </c>
      <c r="I18" s="65">
        <v>7.3443637000000006E-2</v>
      </c>
      <c r="J18" s="65">
        <v>0.45558567464999999</v>
      </c>
      <c r="K18" s="65">
        <v>0</v>
      </c>
      <c r="L18" s="65">
        <v>0</v>
      </c>
      <c r="M18" s="65">
        <f t="shared" si="0"/>
        <v>0.84859746034999994</v>
      </c>
    </row>
    <row r="19" spans="2:13" x14ac:dyDescent="0.25">
      <c r="B19" s="47" t="s">
        <v>9</v>
      </c>
      <c r="C19" s="65">
        <v>0</v>
      </c>
      <c r="D19" s="65">
        <v>0</v>
      </c>
      <c r="E19" s="65">
        <v>0</v>
      </c>
      <c r="F19" s="65">
        <v>0</v>
      </c>
      <c r="G19" s="65">
        <v>0</v>
      </c>
      <c r="H19" s="65">
        <v>0</v>
      </c>
      <c r="I19" s="65">
        <v>0</v>
      </c>
      <c r="J19" s="65">
        <v>0</v>
      </c>
      <c r="K19" s="65">
        <v>0</v>
      </c>
      <c r="L19" s="65">
        <v>0</v>
      </c>
      <c r="M19" s="65">
        <f t="shared" si="0"/>
        <v>0</v>
      </c>
    </row>
    <row r="20" spans="2:13" x14ac:dyDescent="0.25">
      <c r="B20" s="73" t="s">
        <v>10</v>
      </c>
      <c r="C20" s="57">
        <f>C9+C10+C11+C16+C19</f>
        <v>0.24750544081</v>
      </c>
      <c r="D20" s="57">
        <f t="shared" ref="D20:M20" si="1">D9+D10+D11+D16+D19</f>
        <v>0</v>
      </c>
      <c r="E20" s="57">
        <f t="shared" si="1"/>
        <v>3.2329103200000001E-2</v>
      </c>
      <c r="F20" s="57">
        <f t="shared" si="1"/>
        <v>0.25865820468</v>
      </c>
      <c r="G20" s="57">
        <f t="shared" si="1"/>
        <v>0.69843437870000002</v>
      </c>
      <c r="H20" s="57">
        <f t="shared" si="1"/>
        <v>4.5608910609999997E-2</v>
      </c>
      <c r="I20" s="57">
        <f t="shared" si="1"/>
        <v>0.69046006624</v>
      </c>
      <c r="J20" s="57">
        <f t="shared" si="1"/>
        <v>8.3860620370299994</v>
      </c>
      <c r="K20" s="57">
        <f t="shared" si="1"/>
        <v>0</v>
      </c>
      <c r="L20" s="57">
        <f t="shared" si="1"/>
        <v>0</v>
      </c>
      <c r="M20" s="57">
        <f t="shared" si="1"/>
        <v>10.359058141269999</v>
      </c>
    </row>
    <row r="21" spans="2:13" x14ac:dyDescent="0.25">
      <c r="B21" s="75" t="s">
        <v>41</v>
      </c>
    </row>
    <row r="25" spans="2:13" ht="15.75" x14ac:dyDescent="0.25">
      <c r="B25" s="45" t="s">
        <v>339</v>
      </c>
      <c r="C25" s="46"/>
      <c r="D25" s="46"/>
      <c r="E25" s="46"/>
      <c r="F25" s="46"/>
      <c r="G25" s="46"/>
      <c r="H25" s="46"/>
      <c r="I25" s="46"/>
      <c r="J25" s="46"/>
      <c r="K25" s="46"/>
      <c r="L25" s="46"/>
      <c r="M25" s="46"/>
    </row>
    <row r="26" spans="2:13" x14ac:dyDescent="0.25">
      <c r="B26" s="71" t="s">
        <v>126</v>
      </c>
      <c r="C26" s="72"/>
      <c r="D26" s="72"/>
      <c r="E26" s="72"/>
      <c r="F26" s="72"/>
      <c r="G26" s="72"/>
      <c r="H26" s="72"/>
      <c r="I26" s="72"/>
      <c r="J26" s="72"/>
      <c r="K26" s="72"/>
      <c r="L26" s="72"/>
      <c r="M26" s="72"/>
    </row>
    <row r="27" spans="2:13" x14ac:dyDescent="0.25">
      <c r="B27" s="51"/>
      <c r="C27" s="51"/>
      <c r="D27" s="51"/>
      <c r="E27" s="51"/>
      <c r="F27" s="51"/>
      <c r="G27" s="51"/>
      <c r="H27" s="51"/>
      <c r="I27" s="51"/>
      <c r="J27" s="51"/>
      <c r="K27" s="51"/>
      <c r="L27" s="51"/>
      <c r="M27" s="51"/>
    </row>
    <row r="28" spans="2:13" ht="45" x14ac:dyDescent="0.25">
      <c r="B28" s="51"/>
      <c r="C28" s="52" t="s">
        <v>1</v>
      </c>
      <c r="D28" s="52" t="s">
        <v>2</v>
      </c>
      <c r="E28" s="52" t="s">
        <v>3</v>
      </c>
      <c r="F28" s="52" t="s">
        <v>4</v>
      </c>
      <c r="G28" s="52" t="s">
        <v>5</v>
      </c>
      <c r="H28" s="52" t="s">
        <v>6</v>
      </c>
      <c r="I28" s="52" t="s">
        <v>7</v>
      </c>
      <c r="J28" s="52" t="s">
        <v>52</v>
      </c>
      <c r="K28" s="52" t="s">
        <v>8</v>
      </c>
      <c r="L28" s="52" t="s">
        <v>9</v>
      </c>
      <c r="M28" s="53" t="s">
        <v>10</v>
      </c>
    </row>
    <row r="29" spans="2:13" x14ac:dyDescent="0.25">
      <c r="B29" s="47" t="s">
        <v>36</v>
      </c>
      <c r="C29" s="65">
        <v>0</v>
      </c>
      <c r="D29" s="65">
        <v>0</v>
      </c>
      <c r="E29" s="65">
        <v>0</v>
      </c>
      <c r="F29" s="65">
        <v>0</v>
      </c>
      <c r="G29" s="65">
        <v>0</v>
      </c>
      <c r="H29" s="65">
        <v>0</v>
      </c>
      <c r="I29" s="65">
        <v>0</v>
      </c>
      <c r="J29" s="65">
        <v>0</v>
      </c>
      <c r="K29" s="65">
        <v>0</v>
      </c>
      <c r="L29" s="65">
        <v>0</v>
      </c>
      <c r="M29" s="65">
        <f>SUM(C29:L29)</f>
        <v>0</v>
      </c>
    </row>
    <row r="30" spans="2:13" x14ac:dyDescent="0.25">
      <c r="B30" s="172" t="s">
        <v>259</v>
      </c>
      <c r="C30" s="65">
        <v>0.69516354259000002</v>
      </c>
      <c r="D30" s="65">
        <v>0</v>
      </c>
      <c r="E30" s="65">
        <v>2.288007094E-2</v>
      </c>
      <c r="F30" s="65">
        <v>0.24939796936</v>
      </c>
      <c r="G30" s="65">
        <v>0.41516547370000001</v>
      </c>
      <c r="H30" s="65">
        <v>4.3119984190000002E-2</v>
      </c>
      <c r="I30" s="65">
        <v>1.31898647508</v>
      </c>
      <c r="J30" s="65">
        <v>3.9392701255100002</v>
      </c>
      <c r="K30" s="65">
        <v>2.8850138299999998E-3</v>
      </c>
      <c r="L30" s="65">
        <v>8.0904444200000005E-3</v>
      </c>
      <c r="M30" s="65">
        <f t="shared" ref="M30:M39" si="2">SUM(C30:L30)</f>
        <v>6.6949590996200001</v>
      </c>
    </row>
    <row r="31" spans="2:13" ht="30" x14ac:dyDescent="0.25">
      <c r="B31" s="173" t="s">
        <v>263</v>
      </c>
      <c r="C31" s="65">
        <v>0</v>
      </c>
      <c r="D31" s="65">
        <v>0</v>
      </c>
      <c r="E31" s="65">
        <v>0</v>
      </c>
      <c r="F31" s="65">
        <v>0</v>
      </c>
      <c r="G31" s="65">
        <v>0</v>
      </c>
      <c r="H31" s="65">
        <v>0</v>
      </c>
      <c r="I31" s="65">
        <v>0</v>
      </c>
      <c r="J31" s="65">
        <v>0</v>
      </c>
      <c r="K31" s="65">
        <v>0</v>
      </c>
      <c r="L31" s="65">
        <v>0</v>
      </c>
      <c r="M31" s="65">
        <f t="shared" si="2"/>
        <v>0</v>
      </c>
    </row>
    <row r="32" spans="2:13" x14ac:dyDescent="0.25">
      <c r="B32" s="174" t="s">
        <v>279</v>
      </c>
      <c r="C32" s="65">
        <v>0</v>
      </c>
      <c r="D32" s="65">
        <v>0</v>
      </c>
      <c r="E32" s="65">
        <v>0</v>
      </c>
      <c r="F32" s="65">
        <v>0</v>
      </c>
      <c r="G32" s="65">
        <v>0</v>
      </c>
      <c r="H32" s="65">
        <v>0</v>
      </c>
      <c r="I32" s="65">
        <v>0</v>
      </c>
      <c r="J32" s="65">
        <v>0</v>
      </c>
      <c r="K32" s="65">
        <v>0</v>
      </c>
      <c r="L32" s="65">
        <v>0</v>
      </c>
      <c r="M32" s="65">
        <f t="shared" si="2"/>
        <v>0</v>
      </c>
    </row>
    <row r="33" spans="2:13" x14ac:dyDescent="0.25">
      <c r="B33" s="174" t="s">
        <v>280</v>
      </c>
      <c r="C33" s="65">
        <v>0</v>
      </c>
      <c r="D33" s="65">
        <v>0</v>
      </c>
      <c r="E33" s="65">
        <v>0</v>
      </c>
      <c r="F33" s="65">
        <v>0</v>
      </c>
      <c r="G33" s="65">
        <v>0</v>
      </c>
      <c r="H33" s="65">
        <v>0</v>
      </c>
      <c r="I33" s="65">
        <v>0</v>
      </c>
      <c r="J33" s="65">
        <v>0</v>
      </c>
      <c r="K33" s="65">
        <v>0</v>
      </c>
      <c r="L33" s="65">
        <v>0</v>
      </c>
      <c r="M33" s="65">
        <f t="shared" si="2"/>
        <v>0</v>
      </c>
    </row>
    <row r="34" spans="2:13" x14ac:dyDescent="0.25">
      <c r="B34" s="175" t="s">
        <v>260</v>
      </c>
      <c r="C34" s="65">
        <v>0</v>
      </c>
      <c r="D34" s="65">
        <v>0</v>
      </c>
      <c r="E34" s="65">
        <v>0</v>
      </c>
      <c r="F34" s="65">
        <v>0</v>
      </c>
      <c r="G34" s="65">
        <v>0</v>
      </c>
      <c r="H34" s="65">
        <v>0</v>
      </c>
      <c r="I34" s="65">
        <v>0</v>
      </c>
      <c r="J34" s="65">
        <v>0</v>
      </c>
      <c r="K34" s="65">
        <v>0</v>
      </c>
      <c r="L34" s="65">
        <v>0</v>
      </c>
      <c r="M34" s="65">
        <f t="shared" si="2"/>
        <v>0</v>
      </c>
    </row>
    <row r="35" spans="2:13" x14ac:dyDescent="0.25">
      <c r="B35" s="175" t="s">
        <v>261</v>
      </c>
      <c r="C35" s="65">
        <v>0</v>
      </c>
      <c r="D35" s="65">
        <v>0</v>
      </c>
      <c r="E35" s="65">
        <v>0</v>
      </c>
      <c r="F35" s="65">
        <v>0</v>
      </c>
      <c r="G35" s="65">
        <v>0</v>
      </c>
      <c r="H35" s="65">
        <v>0</v>
      </c>
      <c r="I35" s="65">
        <v>0</v>
      </c>
      <c r="J35" s="65">
        <v>0</v>
      </c>
      <c r="K35" s="65">
        <v>0</v>
      </c>
      <c r="L35" s="65">
        <v>0</v>
      </c>
      <c r="M35" s="65">
        <f t="shared" si="2"/>
        <v>0</v>
      </c>
    </row>
    <row r="36" spans="2:13" x14ac:dyDescent="0.25">
      <c r="B36" s="47" t="s">
        <v>38</v>
      </c>
      <c r="C36" s="65">
        <v>0.19900438112999999</v>
      </c>
      <c r="D36" s="65">
        <v>0</v>
      </c>
      <c r="E36" s="65">
        <v>2.86037946E-3</v>
      </c>
      <c r="F36" s="65">
        <v>2.6757456190000001E-2</v>
      </c>
      <c r="G36" s="65">
        <v>0.16517280497</v>
      </c>
      <c r="H36" s="65">
        <v>3.379529606E-2</v>
      </c>
      <c r="I36" s="65">
        <v>0.42406249976999999</v>
      </c>
      <c r="J36" s="65">
        <v>2.9671290295100001</v>
      </c>
      <c r="K36" s="65">
        <v>2.4744193800000001E-3</v>
      </c>
      <c r="L36" s="65">
        <v>0</v>
      </c>
      <c r="M36" s="65">
        <f t="shared" si="2"/>
        <v>3.8212562664700003</v>
      </c>
    </row>
    <row r="37" spans="2:13" x14ac:dyDescent="0.25">
      <c r="B37" s="189" t="s">
        <v>305</v>
      </c>
      <c r="C37" s="65">
        <v>1.6494347990000002E-2</v>
      </c>
      <c r="D37" s="65">
        <v>0</v>
      </c>
      <c r="E37" s="65">
        <v>0</v>
      </c>
      <c r="F37" s="65">
        <v>0</v>
      </c>
      <c r="G37" s="65">
        <v>6.0761377700000001E-2</v>
      </c>
      <c r="H37" s="65">
        <v>3.379529606E-2</v>
      </c>
      <c r="I37" s="65">
        <v>0.24034046913000001</v>
      </c>
      <c r="J37" s="65">
        <v>2.2570291033699998</v>
      </c>
      <c r="K37" s="65">
        <v>0</v>
      </c>
      <c r="L37" s="65">
        <v>0</v>
      </c>
      <c r="M37" s="65">
        <f t="shared" si="2"/>
        <v>2.6084205942500001</v>
      </c>
    </row>
    <row r="38" spans="2:13" x14ac:dyDescent="0.25">
      <c r="B38" s="189" t="s">
        <v>306</v>
      </c>
      <c r="C38" s="65">
        <v>0.18251003314</v>
      </c>
      <c r="D38" s="65">
        <v>0</v>
      </c>
      <c r="E38" s="65">
        <v>2.86037946E-3</v>
      </c>
      <c r="F38" s="65">
        <v>2.6757456190000001E-2</v>
      </c>
      <c r="G38" s="65">
        <v>0.10441142727</v>
      </c>
      <c r="H38" s="65">
        <v>0</v>
      </c>
      <c r="I38" s="65">
        <v>0.18372203064000001</v>
      </c>
      <c r="J38" s="65">
        <v>0.71009992613999995</v>
      </c>
      <c r="K38" s="65">
        <v>2.4744193800000001E-3</v>
      </c>
      <c r="L38" s="65">
        <v>0</v>
      </c>
      <c r="M38" s="65">
        <f t="shared" si="2"/>
        <v>1.2128356722199998</v>
      </c>
    </row>
    <row r="39" spans="2:13" x14ac:dyDescent="0.25">
      <c r="B39" s="47" t="s">
        <v>9</v>
      </c>
      <c r="C39" s="65">
        <v>0</v>
      </c>
      <c r="D39" s="65">
        <v>0</v>
      </c>
      <c r="E39" s="65">
        <v>0</v>
      </c>
      <c r="F39" s="65">
        <v>0</v>
      </c>
      <c r="G39" s="65">
        <v>0</v>
      </c>
      <c r="H39" s="65">
        <v>0</v>
      </c>
      <c r="I39" s="65">
        <v>0</v>
      </c>
      <c r="J39" s="65">
        <v>0</v>
      </c>
      <c r="K39" s="65">
        <v>0</v>
      </c>
      <c r="L39" s="65">
        <v>0</v>
      </c>
      <c r="M39" s="65">
        <f t="shared" si="2"/>
        <v>0</v>
      </c>
    </row>
    <row r="40" spans="2:13" x14ac:dyDescent="0.25">
      <c r="B40" s="73" t="s">
        <v>10</v>
      </c>
      <c r="C40" s="57">
        <f>C29+C30+C31+C36+C39</f>
        <v>0.89416792371999998</v>
      </c>
      <c r="D40" s="57">
        <f t="shared" ref="D40:M40" si="3">D29+D30+D31+D36+D39</f>
        <v>0</v>
      </c>
      <c r="E40" s="57">
        <f t="shared" si="3"/>
        <v>2.57404504E-2</v>
      </c>
      <c r="F40" s="57">
        <f t="shared" si="3"/>
        <v>0.27615542555</v>
      </c>
      <c r="G40" s="57">
        <f t="shared" si="3"/>
        <v>0.58033827866999999</v>
      </c>
      <c r="H40" s="57">
        <f t="shared" si="3"/>
        <v>7.6915280249999995E-2</v>
      </c>
      <c r="I40" s="57">
        <f t="shared" si="3"/>
        <v>1.74304897485</v>
      </c>
      <c r="J40" s="57">
        <f t="shared" si="3"/>
        <v>6.9063991550200008</v>
      </c>
      <c r="K40" s="57">
        <f t="shared" si="3"/>
        <v>5.3594332100000003E-3</v>
      </c>
      <c r="L40" s="57">
        <f t="shared" si="3"/>
        <v>8.0904444200000005E-3</v>
      </c>
      <c r="M40" s="57">
        <f t="shared" si="3"/>
        <v>10.51621536609</v>
      </c>
    </row>
    <row r="45" spans="2:13" ht="15.75" x14ac:dyDescent="0.25">
      <c r="B45" s="45" t="s">
        <v>340</v>
      </c>
      <c r="C45" s="46"/>
      <c r="D45" s="46"/>
      <c r="E45" s="46"/>
      <c r="F45" s="46"/>
      <c r="G45" s="46"/>
      <c r="H45" s="46"/>
      <c r="I45" s="46"/>
      <c r="J45" s="46"/>
      <c r="K45" s="46"/>
      <c r="L45" s="46"/>
      <c r="M45" s="46"/>
    </row>
    <row r="46" spans="2:13" x14ac:dyDescent="0.25">
      <c r="B46" s="71" t="s">
        <v>127</v>
      </c>
      <c r="C46" s="72"/>
      <c r="D46" s="72"/>
      <c r="E46" s="72"/>
      <c r="F46" s="72"/>
      <c r="G46" s="72"/>
      <c r="H46" s="72"/>
      <c r="I46" s="72"/>
      <c r="J46" s="72"/>
      <c r="K46" s="72"/>
      <c r="L46" s="72"/>
      <c r="M46" s="72"/>
    </row>
    <row r="47" spans="2:13" x14ac:dyDescent="0.25">
      <c r="B47" s="51"/>
      <c r="C47" s="51"/>
      <c r="D47" s="51"/>
      <c r="E47" s="51"/>
      <c r="F47" s="51"/>
      <c r="G47" s="51"/>
      <c r="H47" s="51"/>
      <c r="I47" s="51"/>
      <c r="J47" s="51"/>
      <c r="K47" s="51"/>
      <c r="L47" s="51"/>
      <c r="M47" s="51"/>
    </row>
    <row r="48" spans="2:13" ht="45" x14ac:dyDescent="0.25">
      <c r="B48" s="51"/>
      <c r="C48" s="52" t="s">
        <v>1</v>
      </c>
      <c r="D48" s="52" t="s">
        <v>2</v>
      </c>
      <c r="E48" s="52" t="s">
        <v>3</v>
      </c>
      <c r="F48" s="52" t="s">
        <v>4</v>
      </c>
      <c r="G48" s="52" t="s">
        <v>5</v>
      </c>
      <c r="H48" s="52" t="s">
        <v>6</v>
      </c>
      <c r="I48" s="52" t="s">
        <v>7</v>
      </c>
      <c r="J48" s="52" t="s">
        <v>52</v>
      </c>
      <c r="K48" s="52" t="s">
        <v>8</v>
      </c>
      <c r="L48" s="52" t="s">
        <v>9</v>
      </c>
      <c r="M48" s="53" t="s">
        <v>10</v>
      </c>
    </row>
    <row r="49" spans="2:14" x14ac:dyDescent="0.25">
      <c r="B49" s="47" t="s">
        <v>36</v>
      </c>
      <c r="C49" s="65">
        <v>0</v>
      </c>
      <c r="D49" s="65">
        <v>0</v>
      </c>
      <c r="E49" s="65">
        <v>0</v>
      </c>
      <c r="F49" s="65">
        <v>0</v>
      </c>
      <c r="G49" s="65">
        <v>0</v>
      </c>
      <c r="H49" s="65">
        <v>0</v>
      </c>
      <c r="I49" s="65">
        <v>0</v>
      </c>
      <c r="J49" s="65">
        <v>2.36659179E-2</v>
      </c>
      <c r="K49" s="65">
        <v>0</v>
      </c>
      <c r="L49" s="65">
        <v>0</v>
      </c>
      <c r="M49" s="65">
        <f>SUM(C49:L49)</f>
        <v>2.36659179E-2</v>
      </c>
    </row>
    <row r="50" spans="2:14" x14ac:dyDescent="0.25">
      <c r="B50" s="47" t="s">
        <v>259</v>
      </c>
      <c r="C50" s="65">
        <v>0.77752819652000005</v>
      </c>
      <c r="D50" s="65">
        <v>0</v>
      </c>
      <c r="E50" s="65">
        <v>2.288007094E-2</v>
      </c>
      <c r="F50" s="65">
        <v>0.32455615053999998</v>
      </c>
      <c r="G50" s="65">
        <v>0.50984554487</v>
      </c>
      <c r="H50" s="65">
        <v>4.3119984190000002E-2</v>
      </c>
      <c r="I50" s="65">
        <v>1.38303851282</v>
      </c>
      <c r="J50" s="65">
        <v>4.2617723760499997</v>
      </c>
      <c r="K50" s="65">
        <v>2.8850138299999998E-3</v>
      </c>
      <c r="L50" s="65">
        <v>8.0904444200000005E-3</v>
      </c>
      <c r="M50" s="65">
        <f t="shared" ref="M50:M59" si="4">SUM(C50:L50)</f>
        <v>7.3337162941799994</v>
      </c>
    </row>
    <row r="51" spans="2:14" ht="30" x14ac:dyDescent="0.25">
      <c r="B51" s="173" t="s">
        <v>263</v>
      </c>
      <c r="C51" s="65">
        <v>0</v>
      </c>
      <c r="D51" s="65">
        <v>0</v>
      </c>
      <c r="E51" s="65">
        <v>0</v>
      </c>
      <c r="F51" s="65">
        <v>0</v>
      </c>
      <c r="G51" s="65">
        <v>0</v>
      </c>
      <c r="H51" s="65">
        <v>0</v>
      </c>
      <c r="I51" s="65">
        <v>0</v>
      </c>
      <c r="J51" s="65">
        <v>0</v>
      </c>
      <c r="K51" s="65">
        <v>0</v>
      </c>
      <c r="L51" s="65">
        <v>0</v>
      </c>
      <c r="M51" s="65">
        <f t="shared" si="4"/>
        <v>0</v>
      </c>
    </row>
    <row r="52" spans="2:14" x14ac:dyDescent="0.25">
      <c r="B52" s="174" t="s">
        <v>279</v>
      </c>
      <c r="C52" s="65">
        <v>0</v>
      </c>
      <c r="D52" s="65">
        <v>0</v>
      </c>
      <c r="E52" s="65">
        <v>0</v>
      </c>
      <c r="F52" s="65">
        <v>0</v>
      </c>
      <c r="G52" s="65">
        <v>0</v>
      </c>
      <c r="H52" s="65">
        <v>0</v>
      </c>
      <c r="I52" s="65">
        <v>0</v>
      </c>
      <c r="J52" s="65">
        <v>0</v>
      </c>
      <c r="K52" s="65">
        <v>0</v>
      </c>
      <c r="L52" s="65">
        <v>0</v>
      </c>
      <c r="M52" s="65">
        <f t="shared" si="4"/>
        <v>0</v>
      </c>
    </row>
    <row r="53" spans="2:14" x14ac:dyDescent="0.25">
      <c r="B53" s="174" t="s">
        <v>280</v>
      </c>
      <c r="C53" s="65">
        <v>0</v>
      </c>
      <c r="D53" s="65">
        <v>0</v>
      </c>
      <c r="E53" s="65">
        <v>0</v>
      </c>
      <c r="F53" s="65">
        <v>0</v>
      </c>
      <c r="G53" s="65">
        <v>0</v>
      </c>
      <c r="H53" s="65">
        <v>0</v>
      </c>
      <c r="I53" s="65">
        <v>0</v>
      </c>
      <c r="J53" s="65">
        <v>0</v>
      </c>
      <c r="K53" s="65">
        <v>0</v>
      </c>
      <c r="L53" s="65">
        <v>0</v>
      </c>
      <c r="M53" s="65">
        <f t="shared" si="4"/>
        <v>0</v>
      </c>
    </row>
    <row r="54" spans="2:14" x14ac:dyDescent="0.25">
      <c r="B54" s="175" t="s">
        <v>260</v>
      </c>
      <c r="C54" s="65">
        <v>0</v>
      </c>
      <c r="D54" s="65">
        <v>0</v>
      </c>
      <c r="E54" s="65">
        <v>0</v>
      </c>
      <c r="F54" s="65">
        <v>0</v>
      </c>
      <c r="G54" s="65">
        <v>0</v>
      </c>
      <c r="H54" s="65">
        <v>0</v>
      </c>
      <c r="I54" s="65">
        <v>0</v>
      </c>
      <c r="J54" s="65">
        <v>0</v>
      </c>
      <c r="K54" s="65">
        <v>0</v>
      </c>
      <c r="L54" s="65">
        <v>0</v>
      </c>
      <c r="M54" s="65">
        <f t="shared" si="4"/>
        <v>0</v>
      </c>
    </row>
    <row r="55" spans="2:14" x14ac:dyDescent="0.25">
      <c r="B55" s="175" t="s">
        <v>261</v>
      </c>
      <c r="C55" s="65">
        <v>0</v>
      </c>
      <c r="D55" s="65">
        <v>0</v>
      </c>
      <c r="E55" s="65">
        <v>0</v>
      </c>
      <c r="F55" s="65">
        <v>0</v>
      </c>
      <c r="G55" s="65">
        <v>0</v>
      </c>
      <c r="H55" s="65">
        <v>0</v>
      </c>
      <c r="I55" s="65">
        <v>0</v>
      </c>
      <c r="J55" s="65">
        <v>0</v>
      </c>
      <c r="K55" s="65">
        <v>0</v>
      </c>
      <c r="L55" s="65">
        <v>0</v>
      </c>
      <c r="M55" s="65">
        <f t="shared" si="4"/>
        <v>0</v>
      </c>
    </row>
    <row r="56" spans="2:14" x14ac:dyDescent="0.25">
      <c r="B56" s="47" t="s">
        <v>38</v>
      </c>
      <c r="C56" s="65">
        <v>0.36414516801000002</v>
      </c>
      <c r="D56" s="65">
        <v>0</v>
      </c>
      <c r="E56" s="65">
        <v>3.518948266E-2</v>
      </c>
      <c r="F56" s="65">
        <v>0.21025747969</v>
      </c>
      <c r="G56" s="65">
        <v>0.76892711250000001</v>
      </c>
      <c r="H56" s="65">
        <v>7.9404206680000006E-2</v>
      </c>
      <c r="I56" s="65">
        <v>1.05047052827</v>
      </c>
      <c r="J56" s="65">
        <v>11.030688816</v>
      </c>
      <c r="K56" s="65">
        <v>2.4744193800000001E-3</v>
      </c>
      <c r="L56" s="65">
        <v>0</v>
      </c>
      <c r="M56" s="65">
        <f t="shared" si="4"/>
        <v>13.54155721319</v>
      </c>
    </row>
    <row r="57" spans="2:14" x14ac:dyDescent="0.25">
      <c r="B57" s="189" t="s">
        <v>305</v>
      </c>
      <c r="C57" s="65">
        <v>5.7980882759999998E-2</v>
      </c>
      <c r="D57" s="65">
        <v>0</v>
      </c>
      <c r="E57" s="65">
        <v>2.8147789199999999E-2</v>
      </c>
      <c r="F57" s="65">
        <v>8.3433500800000004E-2</v>
      </c>
      <c r="G57" s="65">
        <v>0.57425318733999997</v>
      </c>
      <c r="H57" s="65">
        <v>7.8000644679999995E-2</v>
      </c>
      <c r="I57" s="65">
        <v>0.79330486063000005</v>
      </c>
      <c r="J57" s="65">
        <v>9.8650032151999998</v>
      </c>
      <c r="K57" s="65">
        <v>0</v>
      </c>
      <c r="L57" s="65">
        <v>0</v>
      </c>
      <c r="M57" s="65">
        <f t="shared" si="4"/>
        <v>11.48012408061</v>
      </c>
    </row>
    <row r="58" spans="2:14" x14ac:dyDescent="0.25">
      <c r="B58" s="189" t="s">
        <v>306</v>
      </c>
      <c r="C58" s="65">
        <v>0.30616428525</v>
      </c>
      <c r="D58" s="65">
        <v>0</v>
      </c>
      <c r="E58" s="65">
        <v>7.0416934599999998E-3</v>
      </c>
      <c r="F58" s="65">
        <v>0.12682397888999999</v>
      </c>
      <c r="G58" s="65">
        <v>0.19467392516000001</v>
      </c>
      <c r="H58" s="65">
        <v>1.4035619999999999E-3</v>
      </c>
      <c r="I58" s="65">
        <v>0.25716566763999998</v>
      </c>
      <c r="J58" s="65">
        <v>1.1656856008000001</v>
      </c>
      <c r="K58" s="65">
        <v>2.4744193800000001E-3</v>
      </c>
      <c r="L58" s="65">
        <v>0</v>
      </c>
      <c r="M58" s="65">
        <f t="shared" si="4"/>
        <v>2.0614331325799999</v>
      </c>
    </row>
    <row r="59" spans="2:14" x14ac:dyDescent="0.25">
      <c r="B59" s="47" t="s">
        <v>9</v>
      </c>
      <c r="C59" s="65">
        <v>0</v>
      </c>
      <c r="D59" s="65">
        <v>0</v>
      </c>
      <c r="E59" s="65">
        <v>0</v>
      </c>
      <c r="F59" s="65">
        <v>0</v>
      </c>
      <c r="G59" s="65">
        <v>0</v>
      </c>
      <c r="H59" s="65">
        <v>0</v>
      </c>
      <c r="I59" s="65">
        <v>0</v>
      </c>
      <c r="J59" s="65">
        <v>0</v>
      </c>
      <c r="K59" s="65">
        <v>0</v>
      </c>
      <c r="L59" s="65">
        <v>0</v>
      </c>
      <c r="M59" s="65">
        <f t="shared" si="4"/>
        <v>0</v>
      </c>
    </row>
    <row r="60" spans="2:14" x14ac:dyDescent="0.25">
      <c r="B60" s="73" t="s">
        <v>10</v>
      </c>
      <c r="C60" s="57">
        <f>C49+C50+C51+C56+C59</f>
        <v>1.1416733645300001</v>
      </c>
      <c r="D60" s="57">
        <f t="shared" ref="D60:M60" si="5">D49+D50+D51+D56+D59</f>
        <v>0</v>
      </c>
      <c r="E60" s="57">
        <f t="shared" si="5"/>
        <v>5.8069553600000004E-2</v>
      </c>
      <c r="F60" s="57">
        <f t="shared" si="5"/>
        <v>0.53481363022999995</v>
      </c>
      <c r="G60" s="57">
        <f t="shared" si="5"/>
        <v>1.27877265737</v>
      </c>
      <c r="H60" s="57">
        <f t="shared" si="5"/>
        <v>0.12252419087000001</v>
      </c>
      <c r="I60" s="57">
        <f t="shared" si="5"/>
        <v>2.4335090410899998</v>
      </c>
      <c r="J60" s="57">
        <f t="shared" si="5"/>
        <v>15.316127109949999</v>
      </c>
      <c r="K60" s="57">
        <f t="shared" si="5"/>
        <v>5.3594332100000003E-3</v>
      </c>
      <c r="L60" s="57">
        <f t="shared" si="5"/>
        <v>8.0904444200000005E-3</v>
      </c>
      <c r="M60" s="57">
        <f t="shared" si="5"/>
        <v>20.898939425270001</v>
      </c>
    </row>
    <row r="63" spans="2:14" x14ac:dyDescent="0.25">
      <c r="B63" s="46"/>
      <c r="C63" s="46"/>
      <c r="D63" s="46"/>
      <c r="E63" s="46"/>
      <c r="F63" s="46"/>
      <c r="G63" s="46"/>
      <c r="H63" s="46"/>
      <c r="I63" s="46"/>
      <c r="J63" s="46"/>
      <c r="K63" s="46"/>
      <c r="L63" s="46"/>
      <c r="N63" s="46"/>
    </row>
    <row r="64" spans="2:14" x14ac:dyDescent="0.25">
      <c r="B64" s="46"/>
      <c r="C64" s="46"/>
      <c r="D64" s="46"/>
      <c r="E64" s="46"/>
      <c r="F64" s="46"/>
      <c r="G64" s="46"/>
      <c r="H64" s="46"/>
      <c r="I64" s="46"/>
      <c r="J64" s="46"/>
      <c r="K64" s="46"/>
      <c r="L64" s="46"/>
      <c r="M64" s="46"/>
      <c r="N64" s="46"/>
    </row>
    <row r="66" spans="14:14" x14ac:dyDescent="0.25">
      <c r="N66" s="130" t="s">
        <v>267</v>
      </c>
    </row>
    <row r="79" spans="14:14" x14ac:dyDescent="0.25">
      <c r="N79" s="46"/>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I87" sqref="I87"/>
    </sheetView>
  </sheetViews>
  <sheetFormatPr defaultRowHeight="15" x14ac:dyDescent="0.25"/>
  <cols>
    <col min="1" max="1" width="4.7109375" style="47" customWidth="1"/>
    <col min="2" max="2" width="25.140625" style="47" bestFit="1" customWidth="1"/>
    <col min="3" max="12" width="17.7109375" style="47" customWidth="1"/>
    <col min="13" max="13" width="18.5703125" style="47" bestFit="1" customWidth="1"/>
    <col min="14" max="20" width="9.140625" style="47"/>
    <col min="21" max="21" width="9.140625" style="47" customWidth="1"/>
    <col min="22" max="16384" width="9.140625" style="47"/>
  </cols>
  <sheetData>
    <row r="4" spans="2:13" x14ac:dyDescent="0.25">
      <c r="B4" s="46"/>
      <c r="C4" s="46"/>
      <c r="D4" s="46"/>
      <c r="E4" s="46"/>
      <c r="F4" s="46"/>
      <c r="G4" s="46"/>
      <c r="H4" s="46"/>
      <c r="I4" s="46"/>
      <c r="J4" s="46"/>
      <c r="K4" s="48" t="s">
        <v>30</v>
      </c>
      <c r="L4" s="176">
        <f>'Table 1-3 - Lending'!L4</f>
        <v>41820</v>
      </c>
      <c r="M4" s="46"/>
    </row>
    <row r="5" spans="2:13" ht="15.75" x14ac:dyDescent="0.25">
      <c r="B5" s="45" t="s">
        <v>341</v>
      </c>
      <c r="C5" s="46"/>
      <c r="D5" s="46"/>
      <c r="E5" s="46"/>
      <c r="F5" s="46"/>
      <c r="G5" s="46"/>
      <c r="H5" s="46"/>
      <c r="I5" s="46"/>
      <c r="J5" s="46"/>
      <c r="K5" s="46"/>
      <c r="L5" s="46"/>
      <c r="M5" s="46"/>
    </row>
    <row r="6" spans="2:13" x14ac:dyDescent="0.25">
      <c r="B6" s="71" t="s">
        <v>128</v>
      </c>
      <c r="C6" s="72"/>
      <c r="D6" s="72"/>
      <c r="E6" s="72"/>
      <c r="F6" s="72"/>
      <c r="G6" s="72"/>
      <c r="H6" s="72"/>
      <c r="I6" s="72"/>
      <c r="J6" s="72"/>
      <c r="K6" s="72"/>
      <c r="L6" s="72"/>
      <c r="M6" s="72"/>
    </row>
    <row r="7" spans="2:13"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52</v>
      </c>
      <c r="K8" s="52" t="s">
        <v>8</v>
      </c>
      <c r="L8" s="52" t="s">
        <v>9</v>
      </c>
      <c r="M8" s="53" t="s">
        <v>10</v>
      </c>
    </row>
    <row r="9" spans="2:13" x14ac:dyDescent="0.25">
      <c r="B9" s="47" t="s">
        <v>42</v>
      </c>
      <c r="C9" s="65">
        <v>0</v>
      </c>
      <c r="D9" s="65">
        <v>0</v>
      </c>
      <c r="E9" s="65">
        <v>0</v>
      </c>
      <c r="F9" s="65">
        <v>0</v>
      </c>
      <c r="G9" s="65">
        <v>0</v>
      </c>
      <c r="H9" s="65">
        <v>0</v>
      </c>
      <c r="I9" s="65">
        <v>0</v>
      </c>
      <c r="J9" s="65">
        <v>0</v>
      </c>
      <c r="K9" s="65">
        <v>0</v>
      </c>
      <c r="L9" s="65">
        <v>0</v>
      </c>
      <c r="M9" s="65">
        <f>SUM(C9:L9)</f>
        <v>0</v>
      </c>
    </row>
    <row r="10" spans="2:13" x14ac:dyDescent="0.25">
      <c r="B10" s="47" t="s">
        <v>145</v>
      </c>
      <c r="C10" s="65">
        <v>0</v>
      </c>
      <c r="D10" s="65">
        <v>0</v>
      </c>
      <c r="E10" s="65">
        <v>0</v>
      </c>
      <c r="F10" s="65">
        <v>0</v>
      </c>
      <c r="G10" s="65">
        <v>0</v>
      </c>
      <c r="H10" s="65">
        <v>0</v>
      </c>
      <c r="I10" s="65">
        <v>0</v>
      </c>
      <c r="J10" s="65">
        <v>0</v>
      </c>
      <c r="K10" s="65">
        <v>0</v>
      </c>
      <c r="L10" s="65">
        <v>0</v>
      </c>
      <c r="M10" s="65">
        <f t="shared" ref="M10:M13" si="0">SUM(C10:L10)</f>
        <v>0</v>
      </c>
    </row>
    <row r="11" spans="2:13" x14ac:dyDescent="0.25">
      <c r="B11" s="47" t="s">
        <v>43</v>
      </c>
      <c r="C11" s="65">
        <v>0</v>
      </c>
      <c r="D11" s="65">
        <v>0</v>
      </c>
      <c r="E11" s="65">
        <v>0</v>
      </c>
      <c r="F11" s="65">
        <v>0</v>
      </c>
      <c r="G11" s="65">
        <v>0</v>
      </c>
      <c r="H11" s="65">
        <v>0</v>
      </c>
      <c r="I11" s="65">
        <v>0</v>
      </c>
      <c r="J11" s="65">
        <v>0</v>
      </c>
      <c r="K11" s="65">
        <v>0</v>
      </c>
      <c r="L11" s="65">
        <v>0</v>
      </c>
      <c r="M11" s="65">
        <f t="shared" si="0"/>
        <v>0</v>
      </c>
    </row>
    <row r="12" spans="2:13" x14ac:dyDescent="0.25">
      <c r="B12" s="47" t="s">
        <v>44</v>
      </c>
      <c r="C12" s="65">
        <v>0</v>
      </c>
      <c r="D12" s="65">
        <v>0</v>
      </c>
      <c r="E12" s="65">
        <v>0</v>
      </c>
      <c r="F12" s="65">
        <v>0</v>
      </c>
      <c r="G12" s="65">
        <v>0</v>
      </c>
      <c r="H12" s="65">
        <v>0</v>
      </c>
      <c r="I12" s="65">
        <v>0</v>
      </c>
      <c r="J12" s="65">
        <v>0</v>
      </c>
      <c r="K12" s="65">
        <v>0</v>
      </c>
      <c r="L12" s="65">
        <v>0</v>
      </c>
      <c r="M12" s="65">
        <f t="shared" si="0"/>
        <v>0</v>
      </c>
    </row>
    <row r="13" spans="2:13" x14ac:dyDescent="0.25">
      <c r="B13" s="47" t="s">
        <v>45</v>
      </c>
      <c r="C13" s="65">
        <v>1.1416733645399999</v>
      </c>
      <c r="D13" s="65">
        <v>0</v>
      </c>
      <c r="E13" s="65">
        <v>5.8069553599999997E-2</v>
      </c>
      <c r="F13" s="65">
        <v>0.53481363021999995</v>
      </c>
      <c r="G13" s="65">
        <v>1.27877265737</v>
      </c>
      <c r="H13" s="65">
        <v>0.12252419086000001</v>
      </c>
      <c r="I13" s="65">
        <v>2.4335090410900002</v>
      </c>
      <c r="J13" s="65">
        <v>15.315448909300001</v>
      </c>
      <c r="K13" s="65">
        <v>5.3594332100000003E-3</v>
      </c>
      <c r="L13" s="65">
        <v>8.0904444200000005E-3</v>
      </c>
      <c r="M13" s="65">
        <f t="shared" si="0"/>
        <v>20.89826122461</v>
      </c>
    </row>
    <row r="14" spans="2:13" x14ac:dyDescent="0.25">
      <c r="B14" s="73" t="s">
        <v>10</v>
      </c>
      <c r="C14" s="57">
        <f>SUM(C9:C13)</f>
        <v>1.1416733645399999</v>
      </c>
      <c r="D14" s="57">
        <f t="shared" ref="D14:M14" si="1">SUM(D9:D13)</f>
        <v>0</v>
      </c>
      <c r="E14" s="57">
        <f t="shared" si="1"/>
        <v>5.8069553599999997E-2</v>
      </c>
      <c r="F14" s="57">
        <f t="shared" si="1"/>
        <v>0.53481363021999995</v>
      </c>
      <c r="G14" s="57">
        <f t="shared" si="1"/>
        <v>1.27877265737</v>
      </c>
      <c r="H14" s="57">
        <f t="shared" si="1"/>
        <v>0.12252419086000001</v>
      </c>
      <c r="I14" s="57">
        <f t="shared" si="1"/>
        <v>2.4335090410900002</v>
      </c>
      <c r="J14" s="57">
        <f t="shared" si="1"/>
        <v>15.315448909300001</v>
      </c>
      <c r="K14" s="57">
        <f t="shared" si="1"/>
        <v>5.3594332100000003E-3</v>
      </c>
      <c r="L14" s="57">
        <f t="shared" si="1"/>
        <v>8.0904444200000005E-3</v>
      </c>
      <c r="M14" s="57">
        <f t="shared" si="1"/>
        <v>20.89826122461</v>
      </c>
    </row>
    <row r="15" spans="2:13" x14ac:dyDescent="0.25">
      <c r="C15" s="62"/>
      <c r="D15" s="62"/>
      <c r="E15" s="62"/>
      <c r="F15" s="62"/>
      <c r="G15" s="62"/>
      <c r="H15" s="62"/>
      <c r="I15" s="62"/>
      <c r="J15" s="62"/>
      <c r="K15" s="62"/>
      <c r="L15" s="62"/>
      <c r="M15" s="62"/>
    </row>
    <row r="16" spans="2:13" x14ac:dyDescent="0.25">
      <c r="C16" s="62"/>
      <c r="D16" s="62"/>
      <c r="E16" s="62"/>
      <c r="F16" s="62"/>
      <c r="G16" s="62"/>
      <c r="H16" s="62"/>
      <c r="I16" s="62"/>
      <c r="J16" s="62"/>
      <c r="K16" s="62"/>
      <c r="L16" s="62"/>
      <c r="M16" s="62"/>
    </row>
    <row r="19" spans="2:13" ht="15.75" x14ac:dyDescent="0.25">
      <c r="B19" s="45" t="s">
        <v>342</v>
      </c>
      <c r="C19" s="46"/>
      <c r="D19" s="46"/>
      <c r="E19" s="46"/>
      <c r="F19" s="46"/>
      <c r="G19" s="46"/>
      <c r="H19" s="46"/>
      <c r="I19" s="46"/>
      <c r="J19" s="46"/>
      <c r="K19" s="46"/>
      <c r="L19" s="46"/>
      <c r="M19" s="46"/>
    </row>
    <row r="20" spans="2:13" x14ac:dyDescent="0.25">
      <c r="B20" s="70"/>
      <c r="C20" s="71" t="s">
        <v>129</v>
      </c>
      <c r="D20" s="72"/>
      <c r="E20" s="72"/>
      <c r="F20" s="72"/>
      <c r="G20" s="72"/>
      <c r="H20" s="72"/>
      <c r="I20" s="72"/>
      <c r="J20" s="72"/>
      <c r="K20" s="72"/>
      <c r="L20" s="72"/>
      <c r="M20" s="72"/>
    </row>
    <row r="21" spans="2:13" x14ac:dyDescent="0.25">
      <c r="B21" s="51"/>
      <c r="C21" s="51"/>
      <c r="D21" s="51"/>
      <c r="E21" s="51"/>
      <c r="F21" s="51"/>
      <c r="G21" s="51"/>
      <c r="H21" s="51"/>
      <c r="I21" s="51"/>
      <c r="J21" s="51"/>
      <c r="K21" s="51"/>
      <c r="L21" s="51"/>
      <c r="M21" s="51"/>
    </row>
    <row r="22" spans="2:13" ht="45" x14ac:dyDescent="0.25">
      <c r="B22" s="51"/>
      <c r="C22" s="52" t="s">
        <v>1</v>
      </c>
      <c r="D22" s="52" t="s">
        <v>2</v>
      </c>
      <c r="E22" s="52" t="s">
        <v>3</v>
      </c>
      <c r="F22" s="52" t="s">
        <v>4</v>
      </c>
      <c r="G22" s="52" t="s">
        <v>5</v>
      </c>
      <c r="H22" s="52" t="s">
        <v>6</v>
      </c>
      <c r="I22" s="52" t="s">
        <v>7</v>
      </c>
      <c r="J22" s="52" t="s">
        <v>52</v>
      </c>
      <c r="K22" s="52" t="s">
        <v>8</v>
      </c>
      <c r="L22" s="52" t="s">
        <v>9</v>
      </c>
      <c r="M22" s="53" t="s">
        <v>10</v>
      </c>
    </row>
    <row r="23" spans="2:13" x14ac:dyDescent="0.25">
      <c r="B23" s="47" t="s">
        <v>46</v>
      </c>
      <c r="C23" s="65">
        <v>3.51102481E-3</v>
      </c>
      <c r="D23" s="65">
        <v>0</v>
      </c>
      <c r="E23" s="65">
        <v>0</v>
      </c>
      <c r="F23" s="65">
        <v>0</v>
      </c>
      <c r="G23" s="65">
        <v>3.3150334000000002E-4</v>
      </c>
      <c r="H23" s="65">
        <v>9.4246453999999996E-4</v>
      </c>
      <c r="I23" s="65">
        <v>4.47356556E-3</v>
      </c>
      <c r="J23" s="65">
        <v>7.3219697419999993E-2</v>
      </c>
      <c r="K23" s="65">
        <v>0</v>
      </c>
      <c r="L23" s="65">
        <v>0</v>
      </c>
      <c r="M23" s="65">
        <f>SUM(C23:L23)</f>
        <v>8.247825567E-2</v>
      </c>
    </row>
    <row r="24" spans="2:13" x14ac:dyDescent="0.25">
      <c r="B24" s="47" t="s">
        <v>146</v>
      </c>
      <c r="C24" s="65">
        <v>1.11586766E-2</v>
      </c>
      <c r="D24" s="65">
        <v>0</v>
      </c>
      <c r="E24" s="65">
        <v>0</v>
      </c>
      <c r="F24" s="65">
        <v>0</v>
      </c>
      <c r="G24" s="65">
        <v>6.8780603999999996E-4</v>
      </c>
      <c r="H24" s="65">
        <v>2.4378338000000002E-3</v>
      </c>
      <c r="I24" s="65">
        <v>8.9966032599999995E-3</v>
      </c>
      <c r="J24" s="65">
        <v>0.21978968744999999</v>
      </c>
      <c r="K24" s="65">
        <v>0</v>
      </c>
      <c r="L24" s="65">
        <v>0</v>
      </c>
      <c r="M24" s="65">
        <f t="shared" ref="M24:M28" si="2">SUM(C24:L24)</f>
        <v>0.24307060715000001</v>
      </c>
    </row>
    <row r="25" spans="2:13" x14ac:dyDescent="0.25">
      <c r="B25" s="47" t="s">
        <v>47</v>
      </c>
      <c r="C25" s="65">
        <v>5.6754467600000002E-3</v>
      </c>
      <c r="D25" s="65">
        <v>0</v>
      </c>
      <c r="E25" s="65">
        <v>0</v>
      </c>
      <c r="F25" s="65">
        <v>4.7529537800000002E-3</v>
      </c>
      <c r="G25" s="65">
        <v>1.1651319E-4</v>
      </c>
      <c r="H25" s="65">
        <v>0</v>
      </c>
      <c r="I25" s="65">
        <v>4.0109787399999998E-3</v>
      </c>
      <c r="J25" s="65">
        <v>0.11696300629</v>
      </c>
      <c r="K25" s="65">
        <v>0</v>
      </c>
      <c r="L25" s="65">
        <v>0</v>
      </c>
      <c r="M25" s="65">
        <f t="shared" si="2"/>
        <v>0.13151889876</v>
      </c>
    </row>
    <row r="26" spans="2:13" x14ac:dyDescent="0.25">
      <c r="B26" s="47" t="s">
        <v>48</v>
      </c>
      <c r="C26" s="65">
        <v>4.0908943189999998E-2</v>
      </c>
      <c r="D26" s="65">
        <v>0</v>
      </c>
      <c r="E26" s="65">
        <v>0</v>
      </c>
      <c r="F26" s="65">
        <v>1.6997281699999999E-3</v>
      </c>
      <c r="G26" s="65">
        <v>1.5718334489999999E-2</v>
      </c>
      <c r="H26" s="65">
        <v>1.80504796E-3</v>
      </c>
      <c r="I26" s="65">
        <v>0.17252852742999999</v>
      </c>
      <c r="J26" s="65">
        <v>0.39545869040999998</v>
      </c>
      <c r="K26" s="65">
        <v>0</v>
      </c>
      <c r="L26" s="65">
        <v>0</v>
      </c>
      <c r="M26" s="65">
        <f t="shared" si="2"/>
        <v>0.62811927164999992</v>
      </c>
    </row>
    <row r="27" spans="2:13" x14ac:dyDescent="0.25">
      <c r="B27" s="47" t="s">
        <v>50</v>
      </c>
      <c r="C27" s="65">
        <v>0.25164621626</v>
      </c>
      <c r="D27" s="65">
        <v>0</v>
      </c>
      <c r="E27" s="65">
        <v>8.0676922800000002E-3</v>
      </c>
      <c r="F27" s="65">
        <v>9.6916079700000001E-3</v>
      </c>
      <c r="G27" s="65">
        <v>0.20467944143</v>
      </c>
      <c r="H27" s="65">
        <v>7.4285869719999995E-2</v>
      </c>
      <c r="I27" s="65">
        <v>1.33640924145</v>
      </c>
      <c r="J27" s="65">
        <v>1.4521619643300001</v>
      </c>
      <c r="K27" s="65">
        <v>2.8850138299999998E-3</v>
      </c>
      <c r="L27" s="65">
        <v>6.6500427499999997E-3</v>
      </c>
      <c r="M27" s="65">
        <f t="shared" si="2"/>
        <v>3.34647709002</v>
      </c>
    </row>
    <row r="28" spans="2:13" x14ac:dyDescent="0.25">
      <c r="B28" s="47" t="s">
        <v>49</v>
      </c>
      <c r="C28" s="65">
        <v>0.82877305692000003</v>
      </c>
      <c r="D28" s="65">
        <v>0</v>
      </c>
      <c r="E28" s="65">
        <v>5.000186132E-2</v>
      </c>
      <c r="F28" s="65">
        <v>0.51866934031</v>
      </c>
      <c r="G28" s="65">
        <v>1.05723905889</v>
      </c>
      <c r="H28" s="65">
        <v>4.3052974850000002E-2</v>
      </c>
      <c r="I28" s="65">
        <v>0.90709012466000005</v>
      </c>
      <c r="J28" s="65">
        <v>13.0578558634</v>
      </c>
      <c r="K28" s="65">
        <v>2.4744193800000001E-3</v>
      </c>
      <c r="L28" s="65">
        <v>1.44040166E-3</v>
      </c>
      <c r="M28" s="65">
        <f t="shared" si="2"/>
        <v>16.466597101390001</v>
      </c>
    </row>
    <row r="29" spans="2:13" x14ac:dyDescent="0.25">
      <c r="B29" s="73" t="s">
        <v>10</v>
      </c>
      <c r="C29" s="57">
        <f>SUM(C23:C28)</f>
        <v>1.1416733645399999</v>
      </c>
      <c r="D29" s="57">
        <f t="shared" ref="D29:M29" si="3">SUM(D23:D28)</f>
        <v>0</v>
      </c>
      <c r="E29" s="57">
        <f t="shared" si="3"/>
        <v>5.8069553600000004E-2</v>
      </c>
      <c r="F29" s="57">
        <f t="shared" si="3"/>
        <v>0.53481363022999995</v>
      </c>
      <c r="G29" s="57">
        <f t="shared" si="3"/>
        <v>1.27877265738</v>
      </c>
      <c r="H29" s="57">
        <f t="shared" si="3"/>
        <v>0.12252419086999999</v>
      </c>
      <c r="I29" s="57">
        <f t="shared" si="3"/>
        <v>2.4335090410999998</v>
      </c>
      <c r="J29" s="57">
        <f t="shared" si="3"/>
        <v>15.315448909300001</v>
      </c>
      <c r="K29" s="57">
        <f t="shared" si="3"/>
        <v>5.3594332100000003E-3</v>
      </c>
      <c r="L29" s="57">
        <f t="shared" si="3"/>
        <v>8.0904444099999997E-3</v>
      </c>
      <c r="M29" s="57">
        <f t="shared" si="3"/>
        <v>20.898261224640002</v>
      </c>
    </row>
    <row r="34" spans="2:13" ht="15.75" x14ac:dyDescent="0.25">
      <c r="B34" s="45" t="s">
        <v>343</v>
      </c>
      <c r="C34" s="46"/>
      <c r="D34" s="46"/>
      <c r="E34" s="46"/>
      <c r="F34" s="46"/>
      <c r="G34" s="46"/>
      <c r="H34" s="46"/>
      <c r="I34" s="46"/>
      <c r="J34" s="46"/>
      <c r="K34" s="46"/>
      <c r="L34" s="46"/>
      <c r="M34" s="46"/>
    </row>
    <row r="35" spans="2:13" x14ac:dyDescent="0.25">
      <c r="B35" s="177" t="s">
        <v>288</v>
      </c>
      <c r="C35" s="72"/>
      <c r="D35" s="72"/>
      <c r="E35" s="72"/>
      <c r="F35" s="72"/>
      <c r="G35" s="72"/>
      <c r="H35" s="72"/>
      <c r="I35" s="72"/>
      <c r="J35" s="72"/>
      <c r="K35" s="72"/>
      <c r="L35" s="72"/>
      <c r="M35" s="72"/>
    </row>
    <row r="36" spans="2:13" x14ac:dyDescent="0.25">
      <c r="B36" s="51"/>
      <c r="C36" s="51"/>
      <c r="D36" s="51"/>
      <c r="E36" s="51"/>
      <c r="F36" s="51"/>
      <c r="G36" s="51"/>
      <c r="H36" s="51"/>
      <c r="I36" s="51"/>
      <c r="J36" s="51"/>
      <c r="K36" s="51"/>
      <c r="L36" s="51"/>
      <c r="M36" s="51"/>
    </row>
    <row r="37" spans="2:13" ht="45" x14ac:dyDescent="0.25">
      <c r="B37" s="51"/>
      <c r="C37" s="52" t="s">
        <v>1</v>
      </c>
      <c r="D37" s="52" t="s">
        <v>2</v>
      </c>
      <c r="E37" s="52" t="s">
        <v>3</v>
      </c>
      <c r="F37" s="52" t="s">
        <v>4</v>
      </c>
      <c r="G37" s="52" t="s">
        <v>5</v>
      </c>
      <c r="H37" s="52" t="s">
        <v>6</v>
      </c>
      <c r="I37" s="52" t="s">
        <v>7</v>
      </c>
      <c r="J37" s="52" t="s">
        <v>52</v>
      </c>
      <c r="K37" s="52" t="s">
        <v>8</v>
      </c>
      <c r="L37" s="52" t="s">
        <v>9</v>
      </c>
      <c r="M37" s="53" t="s">
        <v>10</v>
      </c>
    </row>
    <row r="38" spans="2:13" x14ac:dyDescent="0.25">
      <c r="B38" s="26" t="s">
        <v>51</v>
      </c>
      <c r="C38" s="76">
        <v>2.2000000000000002</v>
      </c>
      <c r="D38" s="76">
        <v>0</v>
      </c>
      <c r="E38" s="76">
        <v>0</v>
      </c>
      <c r="F38" s="76">
        <v>0</v>
      </c>
      <c r="G38" s="76">
        <v>1.7</v>
      </c>
      <c r="H38" s="76">
        <v>2.1</v>
      </c>
      <c r="I38" s="76">
        <v>2.2999999999999998</v>
      </c>
      <c r="J38" s="76">
        <v>0.7</v>
      </c>
      <c r="K38" s="76">
        <v>0</v>
      </c>
      <c r="L38" s="76">
        <v>0</v>
      </c>
      <c r="M38" s="74">
        <v>1.1200000000000001</v>
      </c>
    </row>
    <row r="39" spans="2:13" x14ac:dyDescent="0.25">
      <c r="B39" s="50" t="s">
        <v>352</v>
      </c>
    </row>
    <row r="40" spans="2:13" x14ac:dyDescent="0.25">
      <c r="J40" s="77"/>
    </row>
    <row r="44" spans="2:13" ht="15.75" x14ac:dyDescent="0.25">
      <c r="B44" s="45" t="s">
        <v>344</v>
      </c>
      <c r="C44" s="46"/>
      <c r="D44" s="46"/>
      <c r="E44" s="46"/>
      <c r="F44" s="46"/>
      <c r="G44" s="46"/>
      <c r="H44" s="46"/>
      <c r="I44" s="46"/>
      <c r="J44" s="46"/>
      <c r="K44" s="46"/>
      <c r="L44" s="46"/>
      <c r="M44" s="46"/>
    </row>
    <row r="45" spans="2:13" x14ac:dyDescent="0.25">
      <c r="B45" s="70"/>
      <c r="C45" s="177" t="s">
        <v>204</v>
      </c>
      <c r="D45" s="72"/>
      <c r="E45" s="72"/>
      <c r="F45" s="72"/>
      <c r="G45" s="72"/>
      <c r="H45" s="72"/>
      <c r="I45" s="72"/>
      <c r="J45" s="72"/>
      <c r="K45" s="72"/>
      <c r="L45" s="72"/>
      <c r="M45" s="72"/>
    </row>
    <row r="46" spans="2:13" x14ac:dyDescent="0.25">
      <c r="B46" s="51"/>
      <c r="C46" s="51"/>
      <c r="D46" s="51"/>
      <c r="E46" s="51"/>
      <c r="F46" s="51"/>
      <c r="G46" s="51"/>
      <c r="H46" s="51"/>
      <c r="I46" s="51"/>
      <c r="J46" s="51"/>
      <c r="K46" s="51"/>
      <c r="L46" s="51"/>
      <c r="M46" s="51"/>
    </row>
    <row r="47" spans="2:13" ht="45" x14ac:dyDescent="0.25">
      <c r="B47" s="51"/>
      <c r="C47" s="52" t="s">
        <v>1</v>
      </c>
      <c r="D47" s="52" t="s">
        <v>2</v>
      </c>
      <c r="E47" s="52" t="s">
        <v>3</v>
      </c>
      <c r="F47" s="52" t="s">
        <v>4</v>
      </c>
      <c r="G47" s="52" t="s">
        <v>5</v>
      </c>
      <c r="H47" s="52" t="s">
        <v>6</v>
      </c>
      <c r="I47" s="52" t="s">
        <v>7</v>
      </c>
      <c r="J47" s="52" t="s">
        <v>52</v>
      </c>
      <c r="K47" s="52" t="s">
        <v>8</v>
      </c>
      <c r="L47" s="52" t="s">
        <v>9</v>
      </c>
      <c r="M47" s="53" t="s">
        <v>10</v>
      </c>
    </row>
    <row r="48" spans="2:13" x14ac:dyDescent="0.25">
      <c r="B48" s="26" t="s">
        <v>51</v>
      </c>
      <c r="C48" s="185">
        <v>2.5</v>
      </c>
      <c r="D48" s="185">
        <v>0</v>
      </c>
      <c r="E48" s="185">
        <v>0</v>
      </c>
      <c r="F48" s="185">
        <v>0</v>
      </c>
      <c r="G48" s="185">
        <v>1.1000000000000001</v>
      </c>
      <c r="H48" s="185">
        <v>1.5</v>
      </c>
      <c r="I48" s="185">
        <v>2.2000000000000002</v>
      </c>
      <c r="J48" s="185">
        <v>1.4</v>
      </c>
      <c r="K48" s="185">
        <v>0</v>
      </c>
      <c r="L48" s="185">
        <v>0</v>
      </c>
      <c r="M48" s="186">
        <v>1.46</v>
      </c>
    </row>
    <row r="49" spans="2:13" x14ac:dyDescent="0.25">
      <c r="B49" s="50" t="s">
        <v>351</v>
      </c>
    </row>
    <row r="54" spans="2:13" ht="15.75" x14ac:dyDescent="0.25">
      <c r="B54" s="45" t="s">
        <v>345</v>
      </c>
      <c r="C54" s="46"/>
      <c r="D54" s="46"/>
      <c r="E54" s="46"/>
      <c r="F54" s="46"/>
      <c r="G54" s="46"/>
      <c r="H54" s="46"/>
      <c r="I54" s="46"/>
      <c r="J54" s="46"/>
      <c r="K54" s="46"/>
      <c r="L54" s="46"/>
      <c r="M54" s="46"/>
    </row>
    <row r="55" spans="2:13" x14ac:dyDescent="0.25">
      <c r="B55" s="177" t="s">
        <v>187</v>
      </c>
      <c r="C55" s="72"/>
      <c r="D55" s="72"/>
      <c r="E55" s="72"/>
      <c r="F55" s="72"/>
      <c r="G55" s="72"/>
      <c r="H55" s="72"/>
      <c r="I55" s="72"/>
      <c r="J55" s="72"/>
      <c r="K55" s="72"/>
      <c r="L55" s="72"/>
      <c r="M55" s="72"/>
    </row>
    <row r="56" spans="2:13" x14ac:dyDescent="0.25">
      <c r="B56" s="51"/>
      <c r="C56" s="51"/>
      <c r="D56" s="51"/>
      <c r="E56" s="51"/>
      <c r="F56" s="51"/>
      <c r="G56" s="51"/>
      <c r="H56" s="51"/>
      <c r="I56" s="51"/>
      <c r="J56" s="51"/>
      <c r="K56" s="51"/>
      <c r="L56" s="51"/>
      <c r="M56" s="51"/>
    </row>
    <row r="57" spans="2:13" ht="45" x14ac:dyDescent="0.25">
      <c r="B57" s="51"/>
      <c r="C57" s="52" t="s">
        <v>1</v>
      </c>
      <c r="D57" s="52" t="s">
        <v>2</v>
      </c>
      <c r="E57" s="52" t="s">
        <v>3</v>
      </c>
      <c r="F57" s="52" t="s">
        <v>4</v>
      </c>
      <c r="G57" s="52" t="s">
        <v>5</v>
      </c>
      <c r="H57" s="52" t="s">
        <v>6</v>
      </c>
      <c r="I57" s="52" t="s">
        <v>7</v>
      </c>
      <c r="J57" s="52" t="s">
        <v>52</v>
      </c>
      <c r="K57" s="52" t="s">
        <v>8</v>
      </c>
      <c r="L57" s="52" t="s">
        <v>9</v>
      </c>
      <c r="M57" s="53" t="s">
        <v>10</v>
      </c>
    </row>
    <row r="58" spans="2:13" x14ac:dyDescent="0.25">
      <c r="B58" s="47" t="s">
        <v>264</v>
      </c>
      <c r="C58" s="187">
        <v>2.15</v>
      </c>
      <c r="D58" s="65">
        <v>0</v>
      </c>
      <c r="E58" s="65">
        <v>0</v>
      </c>
      <c r="F58" s="65">
        <v>0</v>
      </c>
      <c r="G58" s="187">
        <v>1.63</v>
      </c>
      <c r="H58" s="187">
        <v>2.2400000000000002</v>
      </c>
      <c r="I58" s="187">
        <v>1.41</v>
      </c>
      <c r="J58" s="187">
        <v>1.02</v>
      </c>
      <c r="K58" s="65">
        <v>0</v>
      </c>
      <c r="L58" s="65">
        <v>0</v>
      </c>
      <c r="M58" s="187">
        <v>1.1200000000000001</v>
      </c>
    </row>
    <row r="59" spans="2:13" x14ac:dyDescent="0.25">
      <c r="B59" s="47" t="s">
        <v>265</v>
      </c>
      <c r="C59" s="187">
        <v>0.24</v>
      </c>
      <c r="D59" s="65">
        <v>0</v>
      </c>
      <c r="E59" s="65">
        <v>0</v>
      </c>
      <c r="F59" s="65">
        <v>0</v>
      </c>
      <c r="G59" s="187">
        <v>1.49</v>
      </c>
      <c r="H59" s="65">
        <v>0</v>
      </c>
      <c r="I59" s="187">
        <v>0.56000000000000005</v>
      </c>
      <c r="J59" s="187">
        <v>1.73</v>
      </c>
      <c r="K59" s="65">
        <v>0</v>
      </c>
      <c r="L59" s="65">
        <v>0</v>
      </c>
      <c r="M59" s="187">
        <v>1.39</v>
      </c>
    </row>
    <row r="60" spans="2:13" x14ac:dyDescent="0.25">
      <c r="B60" s="47" t="s">
        <v>266</v>
      </c>
      <c r="C60" s="187">
        <v>5.97</v>
      </c>
      <c r="D60" s="65">
        <v>0</v>
      </c>
      <c r="E60" s="65">
        <v>0</v>
      </c>
      <c r="F60" s="65">
        <v>0</v>
      </c>
      <c r="G60" s="187">
        <v>1.33</v>
      </c>
      <c r="H60" s="65">
        <v>0</v>
      </c>
      <c r="I60" s="187">
        <v>0.95</v>
      </c>
      <c r="J60" s="187">
        <v>1.88</v>
      </c>
      <c r="K60" s="65">
        <v>0</v>
      </c>
      <c r="L60" s="65">
        <v>0</v>
      </c>
      <c r="M60" s="187">
        <v>1.89</v>
      </c>
    </row>
    <row r="61" spans="2:13" x14ac:dyDescent="0.25">
      <c r="B61" s="3" t="s">
        <v>179</v>
      </c>
      <c r="C61" s="65">
        <v>0</v>
      </c>
      <c r="D61" s="65">
        <v>0</v>
      </c>
      <c r="E61" s="65">
        <v>0</v>
      </c>
      <c r="F61" s="65">
        <v>0</v>
      </c>
      <c r="G61" s="65">
        <v>0</v>
      </c>
      <c r="H61" s="65">
        <v>0</v>
      </c>
      <c r="I61" s="187">
        <v>1.63</v>
      </c>
      <c r="J61" s="187">
        <v>1.47</v>
      </c>
      <c r="K61" s="65">
        <v>0</v>
      </c>
      <c r="L61" s="65">
        <v>0</v>
      </c>
      <c r="M61" s="187">
        <v>0.97</v>
      </c>
    </row>
    <row r="62" spans="2:13" x14ac:dyDescent="0.25">
      <c r="B62" s="3" t="s">
        <v>180</v>
      </c>
      <c r="C62" s="65">
        <v>0</v>
      </c>
      <c r="D62" s="65">
        <v>0</v>
      </c>
      <c r="E62" s="65">
        <v>0</v>
      </c>
      <c r="F62" s="65">
        <v>0</v>
      </c>
      <c r="G62" s="65">
        <v>0</v>
      </c>
      <c r="H62" s="65">
        <v>0</v>
      </c>
      <c r="I62" s="65">
        <v>0</v>
      </c>
      <c r="J62" s="187">
        <v>6.21</v>
      </c>
      <c r="K62" s="65">
        <v>0</v>
      </c>
      <c r="L62" s="65">
        <v>0</v>
      </c>
      <c r="M62" s="187">
        <v>4.6900000000000004</v>
      </c>
    </row>
    <row r="63" spans="2:13" x14ac:dyDescent="0.25">
      <c r="B63" s="31" t="s">
        <v>181</v>
      </c>
      <c r="C63" s="194">
        <v>19.14</v>
      </c>
      <c r="D63" s="194">
        <v>0</v>
      </c>
      <c r="E63" s="194">
        <v>0</v>
      </c>
      <c r="F63" s="194">
        <v>0</v>
      </c>
      <c r="G63" s="194">
        <v>0.8</v>
      </c>
      <c r="H63" s="194">
        <v>0</v>
      </c>
      <c r="I63" s="188">
        <v>29.2</v>
      </c>
      <c r="J63" s="188">
        <v>6.23</v>
      </c>
      <c r="K63" s="194">
        <v>0</v>
      </c>
      <c r="L63" s="194">
        <v>0</v>
      </c>
      <c r="M63" s="188">
        <v>7.37</v>
      </c>
    </row>
    <row r="64" spans="2:13" x14ac:dyDescent="0.25">
      <c r="B64" s="50" t="s">
        <v>350</v>
      </c>
    </row>
    <row r="68" spans="2:13" ht="15.75" x14ac:dyDescent="0.25">
      <c r="B68" s="45" t="s">
        <v>346</v>
      </c>
      <c r="C68" s="46"/>
      <c r="D68" s="46"/>
      <c r="E68" s="46"/>
      <c r="F68" s="46"/>
      <c r="G68" s="46"/>
      <c r="H68" s="46"/>
      <c r="I68" s="46"/>
      <c r="J68" s="46"/>
      <c r="K68" s="46"/>
      <c r="L68" s="46"/>
      <c r="M68" s="46"/>
    </row>
    <row r="69" spans="2:13" x14ac:dyDescent="0.25">
      <c r="B69" s="177" t="s">
        <v>390</v>
      </c>
      <c r="C69" s="72"/>
      <c r="D69" s="72"/>
      <c r="E69" s="72"/>
      <c r="F69" s="72"/>
      <c r="G69" s="72"/>
      <c r="H69" s="72"/>
      <c r="I69" s="72"/>
      <c r="J69" s="72"/>
      <c r="K69" s="72"/>
      <c r="L69" s="72"/>
      <c r="M69" s="72"/>
    </row>
    <row r="70" spans="2:13" x14ac:dyDescent="0.25">
      <c r="B70" s="51"/>
      <c r="C70" s="51"/>
      <c r="D70" s="51"/>
      <c r="E70" s="51"/>
      <c r="F70" s="51"/>
      <c r="G70" s="51"/>
      <c r="H70" s="51"/>
      <c r="I70" s="51"/>
      <c r="J70" s="51"/>
      <c r="K70" s="51"/>
      <c r="L70" s="51"/>
      <c r="M70" s="51"/>
    </row>
    <row r="71" spans="2:13" ht="45" x14ac:dyDescent="0.25">
      <c r="B71" s="51"/>
      <c r="C71" s="52" t="s">
        <v>1</v>
      </c>
      <c r="D71" s="52" t="s">
        <v>2</v>
      </c>
      <c r="E71" s="52" t="s">
        <v>3</v>
      </c>
      <c r="F71" s="52" t="s">
        <v>4</v>
      </c>
      <c r="G71" s="52" t="s">
        <v>5</v>
      </c>
      <c r="H71" s="52" t="s">
        <v>6</v>
      </c>
      <c r="I71" s="52" t="s">
        <v>7</v>
      </c>
      <c r="J71" s="52" t="s">
        <v>52</v>
      </c>
      <c r="K71" s="52" t="s">
        <v>8</v>
      </c>
      <c r="L71" s="52" t="s">
        <v>9</v>
      </c>
      <c r="M71" s="53" t="s">
        <v>10</v>
      </c>
    </row>
    <row r="72" spans="2:13" x14ac:dyDescent="0.25">
      <c r="B72" s="26" t="s">
        <v>183</v>
      </c>
      <c r="C72" s="199">
        <v>4.0999999999999996</v>
      </c>
      <c r="D72" s="199">
        <v>0</v>
      </c>
      <c r="E72" s="199">
        <v>0</v>
      </c>
      <c r="F72" s="199">
        <v>0</v>
      </c>
      <c r="G72" s="199">
        <v>0.9</v>
      </c>
      <c r="H72" s="199">
        <v>0</v>
      </c>
      <c r="I72" s="199">
        <v>2</v>
      </c>
      <c r="J72" s="199">
        <v>11.5</v>
      </c>
      <c r="K72" s="199">
        <v>0</v>
      </c>
      <c r="L72" s="199">
        <v>0</v>
      </c>
      <c r="M72" s="181">
        <f>SUM(C72:L72)</f>
        <v>18.5</v>
      </c>
    </row>
    <row r="73" spans="2:13" x14ac:dyDescent="0.25">
      <c r="B73" s="201" t="s">
        <v>349</v>
      </c>
    </row>
    <row r="77" spans="2:13" ht="15.75" x14ac:dyDescent="0.25">
      <c r="B77" s="45" t="s">
        <v>347</v>
      </c>
      <c r="C77" s="46"/>
      <c r="D77" s="46"/>
      <c r="E77" s="46"/>
      <c r="F77" s="46"/>
      <c r="G77" s="46"/>
      <c r="H77" s="46"/>
      <c r="I77" s="46"/>
      <c r="J77" s="46"/>
      <c r="K77" s="46"/>
      <c r="L77" s="46"/>
      <c r="M77" s="46"/>
    </row>
    <row r="78" spans="2:13" x14ac:dyDescent="0.25">
      <c r="B78" s="177" t="s">
        <v>184</v>
      </c>
      <c r="C78" s="72"/>
      <c r="D78" s="72"/>
      <c r="E78" s="72"/>
      <c r="F78" s="72"/>
      <c r="G78" s="72"/>
      <c r="H78" s="72"/>
      <c r="I78" s="72"/>
      <c r="J78" s="72"/>
      <c r="K78" s="72"/>
      <c r="L78" s="72"/>
      <c r="M78" s="72"/>
    </row>
    <row r="79" spans="2:13" x14ac:dyDescent="0.25">
      <c r="B79" s="51"/>
      <c r="C79" s="51"/>
      <c r="D79" s="51"/>
      <c r="E79" s="51"/>
      <c r="F79" s="51"/>
      <c r="G79" s="51"/>
      <c r="H79" s="51"/>
      <c r="I79" s="51"/>
      <c r="J79" s="51"/>
      <c r="K79" s="51"/>
      <c r="L79" s="51"/>
      <c r="M79" s="51"/>
    </row>
    <row r="80" spans="2:13" ht="45" x14ac:dyDescent="0.25">
      <c r="B80" s="51"/>
      <c r="C80" s="52" t="s">
        <v>1</v>
      </c>
      <c r="D80" s="52" t="s">
        <v>2</v>
      </c>
      <c r="E80" s="52" t="s">
        <v>3</v>
      </c>
      <c r="F80" s="52" t="s">
        <v>4</v>
      </c>
      <c r="G80" s="52" t="s">
        <v>5</v>
      </c>
      <c r="H80" s="52" t="s">
        <v>6</v>
      </c>
      <c r="I80" s="52" t="s">
        <v>7</v>
      </c>
      <c r="J80" s="52" t="s">
        <v>52</v>
      </c>
      <c r="K80" s="52" t="s">
        <v>8</v>
      </c>
      <c r="L80" s="52" t="s">
        <v>9</v>
      </c>
      <c r="M80" s="53" t="s">
        <v>10</v>
      </c>
    </row>
    <row r="81" spans="2:14" x14ac:dyDescent="0.25">
      <c r="B81" s="26" t="s">
        <v>185</v>
      </c>
      <c r="C81" s="200">
        <v>5.9999999999999995E-4</v>
      </c>
      <c r="D81" s="199">
        <v>0</v>
      </c>
      <c r="E81" s="199">
        <v>0</v>
      </c>
      <c r="F81" s="199">
        <v>0</v>
      </c>
      <c r="G81" s="200">
        <v>2.9999999999999997E-4</v>
      </c>
      <c r="H81" s="199">
        <v>0</v>
      </c>
      <c r="I81" s="200">
        <v>4.0000000000000002E-4</v>
      </c>
      <c r="J81" s="200">
        <v>5.0000000000000001E-4</v>
      </c>
      <c r="K81" s="199">
        <v>0</v>
      </c>
      <c r="L81" s="199">
        <v>0</v>
      </c>
      <c r="M81" s="200">
        <v>5.0000000000000001E-4</v>
      </c>
    </row>
    <row r="82" spans="2:14" x14ac:dyDescent="0.25">
      <c r="B82" s="50" t="s">
        <v>348</v>
      </c>
    </row>
    <row r="83" spans="2:14" x14ac:dyDescent="0.25">
      <c r="B83" s="50"/>
    </row>
    <row r="87" spans="2:14" x14ac:dyDescent="0.25">
      <c r="N87" s="130" t="s">
        <v>267</v>
      </c>
    </row>
  </sheetData>
  <hyperlinks>
    <hyperlink ref="N87" location="Contents!A1" display="To Frontpage"/>
  </hyperlinks>
  <pageMargins left="0.70866141732283472" right="0.70866141732283472" top="0.74803149606299213" bottom="0.74803149606299213" header="0.31496062992125984" footer="0.31496062992125984"/>
  <pageSetup paperSize="9" scale="2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Pernille Lohmann</dc:creator>
  <cp:lastModifiedBy>Pernille Lohmann</cp:lastModifiedBy>
  <cp:lastPrinted>2014-08-27T10:59:21Z</cp:lastPrinted>
  <dcterms:created xsi:type="dcterms:W3CDTF">2012-10-17T07:59:56Z</dcterms:created>
  <dcterms:modified xsi:type="dcterms:W3CDTF">2014-08-27T10:59:44Z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