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H13" i="7" l="1"/>
  <c r="G13" i="7"/>
  <c r="M72" i="5" l="1"/>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60" i="16" s="1"/>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40" i="16" l="1"/>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<sst xmlns="http://schemas.openxmlformats.org/spreadsheetml/2006/main" count="823" uniqueCount="446">
  <si>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</si>
  <si>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</si>
  <si>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</si>
  <si>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</si>
  <si>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</si>
  <si>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</si>
  <si>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</si>
  <si>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</si>
  <si>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</si>
  <si>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</si>
  <si>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</si>
  <si>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</si>
  <si>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</si>
  <si>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</si>
  <si>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</si>
  <si>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</si>
  <si>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</si>
  <si>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</si>
  <si>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</si>
  <si>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</si>
  <si>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</si>
  <si>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</si>
  <si>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</si>
  <si>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</si>
  <si>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</si>
  <si>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</si>
  <si>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</si>
  <si>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</si>
  <si>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</si>
  <si>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</si>
  <si>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</si>
  <si>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</si>
  <si>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</si>
  <si>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</si>
  <si>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</si>
  <si>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</si>
  <si>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</si>
  <si>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</si>
  <si>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</si>
  <si>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</si>
  <si>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</si>
  <si>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</si>
  <si>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</si>
  <si>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</si>
  <si>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</si>
  <si>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</si>
  <si>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</si>
  <si>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</si>
  <si>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</si>
  <si>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</si>
  <si>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</si>
  <si>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</si>
  <si>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</si>
  <si>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</si>
  <si>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</si>
  <si>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</si>
  <si>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</si>
  <si>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</si>
  <si>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</si>
  <si>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</si>
  <si>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</si>
  <si>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</si>
  <si>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</si>
  <si>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</si>
  <si>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</si>
  <si>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</si>
  <si>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</si>
  <si>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</si>
  <si>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</si>
  <si>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</si>
  <si>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</si>
  <si>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</si>
  <si>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</si>
  <si>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</si>
  <si>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</si>
  <si>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</si>
  <si>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</si>
  <si>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</si>
  <si>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</si>
  <si>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</si>
  <si>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</si>
  <si>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</si>
  <si>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</si>
  <si>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</si>
  <si>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</si>
  <si>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</si>
  <si>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</si>
  <si>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</si>
  <si>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</si>
  <si>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</si>
  <si>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</si>
  <si>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</si>
  <si>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</si>
  <si>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</si>
  <si>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</si>
  <si>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</si>
  <si>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</si>
  <si>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</si>
  <si>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</si>
  <si>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</si>
  <si>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</si>
  <si>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</si>
  <si>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</si>
  <si>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</si>
  <si>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</si>
  <si>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</si>
  <si>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</si>
  <si>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</si>
  <si>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</si>
  <si>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</si>
  <si>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</si>
  <si>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</si>
  <si>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</si>
  <si>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</si>
  <si>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</si>
  <si>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</si>
  <si>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</si>
  <si>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</si>
  <si>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</si>
  <si>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</si>
  <si>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</si>
  <si>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</si>
  <si>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</si>
  <si>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</si>
  <si>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</si>
  <si>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</si>
  <si>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</si>
  <si>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</si>
  <si>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</si>
  <si>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</si>
  <si>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</si>
  <si>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</si>
  <si>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</si>
  <si>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</si>
  <si>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</si>
  <si>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</si>
  <si>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</si>
  <si>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</si>
  <si>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</si>
  <si>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</si>
  <si>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</si>
  <si>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</si>
  <si>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</si>
  <si>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</si>
  <si>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</si>
  <si>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</si>
  <si>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</si>
  <si>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</si>
  <si>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</si>
  <si>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</si>
  <si>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</si>
  <si>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</si>
  <si>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</si>
  <si>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</si>
  <si>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</si>
  <si>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</si>
  <si>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</si>
  <si>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</si>
  <si>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</si>
  <si>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</si>
  <si>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</si>
  <si>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</si>
  <si>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</si>
  <si>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</si>
  <si>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</si>
  <si>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</si>
  <si>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</si>
  <si>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</si>
  <si>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</si>
  <si>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</si>
  <si>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</si>
  <si>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</si>
  <si>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</si>
  <si>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</si>
  <si>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</si>
  <si>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</si>
  <si>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</si>
  <si>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</si>
  <si>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</si>
  <si>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</si>
  <si>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</si>
  <si>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</si>
  <si>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</si>
  <si>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</si>
  <si>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</si>
  <si>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</si>
  <si>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</si>
  <si>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</si>
  <si>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</si>
  <si>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</si>
  <si>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</si>
  <si>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</si>
  <si>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</si>
  <si>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</si>
  <si>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</si>
  <si>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</si>
  <si>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</si>
  <si>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</si>
  <si>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</si>
  <si>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</si>
  <si>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</si>
  <si>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</si>
  <si>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</si>
  <si>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</si>
  <si>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</si>
  <si>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</si>
  <si>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</si>
  <si>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</si>
  <si>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</si>
  <si>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</si>
  <si>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</si>
  <si>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</si>
  <si>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</si>
  <si>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</si>
  <si>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</si>
  <si>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</si>
  <si>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</si>
  <si>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</si>
  <si>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</si>
  <si>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</si>
  <si>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</si>
  <si>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</si>
  <si>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</si>
  <si>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</si>
  <si>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</si>
  <si>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</si>
  <si>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</si>
  <si>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</si>
  <si>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</si>
  <si>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</si>
  <si>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</si>
  <si>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</si>
  <si>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</si>
  <si>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</si>
  <si>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</si>
  <si>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</si>
  <si>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</si>
  <si>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</si>
  <si>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</si>
  <si>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</si>
  <si>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</si>
  <si>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</si>
  <si>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</si>
  <si>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</si>
  <si>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</si>
  <si>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</si>
  <si>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</si>
  <si>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</si>
  <si>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</si>
  <si>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</si>
  <si>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</si>
  <si>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</si>
  <si>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</si>
  <si>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</si>
  <si>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</si>
  <si>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</si>
  <si>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</si>
  <si>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</si>
  <si>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</si>
  <si>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</si>
  <si>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</si>
  <si>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</si>
  <si>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</si>
  <si>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</si>
  <si>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</si>
  <si>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</si>
  <si>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</si>
  <si>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</si>
  <si>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</si>
  <si>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</si>
  <si>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</si>
  <si>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</si>
  <si>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</si>
  <si>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</si>
  <si>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</si>
  <si>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</si>
  <si>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</si>
  <si>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</si>
  <si>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</si>
  <si>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</si>
  <si>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</si>
  <si>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</si>
  <si>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</si>
  <si>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</si>
  <si>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</si>
  <si>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</si>
  <si>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</si>
  <si>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</si>
  <si>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</si>
  <si>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</si>
  <si>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</si>
  <si>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</si>
  <si>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</si>
  <si>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</si>
  <si>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</si>
  <si>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</si>
  <si>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</si>
  <si>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</si>
  <si>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</si>
  <si>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</si>
  <si>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</si>
  <si>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</si>
  <si>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</si>
  <si>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</si>
  <si>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</si>
  <si>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</si>
  <si>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</si>
  <si>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</si>
  <si>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</si>
  <si>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</si>
  <si>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</si>
  <si>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</si>
  <si>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</si>
  <si>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</si>
  <si>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</si>
  <si>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</si>
  <si>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</si>
  <si>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</si>
  <si>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</si>
  <si>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</si>
  <si>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</si>
  <si>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</si>
  <si>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</si>
  <si>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</si>
  <si>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</si>
  <si>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</si>
  <si>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</si>
  <si>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</si>
  <si>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</si>
  <si>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</si>
  <si>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</si>
  <si>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</si>
  <si>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</si>
  <si>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</si>
  <si>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</si>
  <si>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</si>
  <si>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</si>
  <si>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</si>
  <si>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</si>
  <si>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</si>
  <si>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</si>
  <si>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</si>
  <si>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</si>
  <si>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</si>
  <si>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</si>
  <si>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</si>
  <si>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</si>
  <si>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</si>
  <si>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</si>
  <si>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</si>
  <si>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</si>
  <si>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</si>
  <si>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</si>
  <si>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</si>
  <si>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</si>
  <si>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</si>
  <si>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</si>
  <si>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</si>
  <si>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</si>
  <si>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</si>
  <si>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</si>
  <si>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</si>
  <si>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</si>
  <si>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</si>
  <si>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</si>
  <si>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</si>
  <si>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Avg. LTV (%)</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</si>
  <si>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</si>
  <si>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</si>
  <si>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</si>
  <si>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</si>
  <si>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</si>
  <si>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</si>
  <si>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</si>
  <si>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</si>
  <si>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</si>
  <si>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</si>
  <si>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</si>
  <si>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</si>
  <si>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</si>
  <si>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</si>
  <si>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</si>
  <si>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</si>
  <si>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</si>
  <si>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</si>
  <si>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</si>
  <si>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</si>
  <si>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</si>
  <si>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</si>
  <si>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</si>
  <si>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</si>
  <si>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</si>
  <si>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</si>
  <si>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</si>
  <si>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</si>
  <si>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</si>
  <si>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</si>
  <si>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</si>
  <si>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</si>
  <si>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</si>
  <si>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</si>
  <si>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</si>
  <si>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</si>
  <si>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</si>
  <si>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</si>
  <si>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</si>
  <si>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</si>
  <si>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</si>
  <si>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</si>
  <si>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</si>
  <si>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</si>
  <si>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</si>
  <si>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</si>
  <si>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</si>
  <si>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</si>
  <si>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</si>
  <si>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</si>
  <si>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</si>
  <si>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Q3 2017</t>
  </si>
  <si>
    <t>Q2 2017</t>
  </si>
  <si>
    <t>Q1 2017</t>
  </si>
  <si>
    <t>Q4 2016</t>
  </si>
  <si>
    <t>0.00%</t>
  </si>
  <si>
    <t>0.04%</t>
  </si>
  <si>
    <t>13.1%</t>
  </si>
  <si>
    <t>75.7%</t>
  </si>
  <si>
    <t>11.2%</t>
  </si>
  <si>
    <t>34.5%</t>
  </si>
  <si>
    <t>65.5%</t>
  </si>
  <si>
    <t>99.9%</t>
  </si>
  <si>
    <t>0.05%</t>
  </si>
  <si>
    <t>14.3%</t>
  </si>
  <si>
    <t>74.7%</t>
  </si>
  <si>
    <t>11.0%</t>
  </si>
  <si>
    <t>35.0%</t>
  </si>
  <si>
    <t>65.0%</t>
  </si>
  <si>
    <t>Transparency Template : Contents</t>
  </si>
  <si>
    <t>ND</t>
  </si>
  <si>
    <t>*Note: Losses are reported on a company level, as the quarterly total realised losses</t>
  </si>
  <si>
    <t>*Note: Losses are reported on a company level, as the quarterly loss as percentage of total  lending within each property category</t>
  </si>
  <si>
    <t>DKK 8.8 bn</t>
  </si>
  <si>
    <t>12.1%</t>
  </si>
  <si>
    <t>76.5%</t>
  </si>
  <si>
    <t>11.4%</t>
  </si>
  <si>
    <t>33.8%</t>
  </si>
  <si>
    <t>66.2%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</si>
</sst>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7">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43" fontId="0" fillId="3" borderId="1" xfId="1" applyFont="1" applyFill="1" applyBorder="1"/>
    <xf numFmtId="0" fontId="46" fillId="3" borderId="1" xfId="0" applyFont="1" applyFill="1" applyBorder="1"/>
    <xf numFmtId="43" fontId="0" fillId="3" borderId="2" xfId="1"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43" fontId="0" fillId="3" borderId="1" xfId="1" applyFont="1"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66" fontId="9" fillId="3" borderId="3" xfId="0" applyNumberFormat="1" applyFont="1" applyFill="1" applyBorder="1" applyAlignment="1">
      <alignment horizontal="right" vertical="center" wrapText="1"/>
    </xf>
    <xf numFmtId="166" fontId="9" fillId="3" borderId="3" xfId="0" applyNumberFormat="1" applyFont="1" applyFill="1" applyBorder="1" applyAlignment="1">
      <alignment vertical="center" wrapText="1"/>
    </xf>
    <xf numFmtId="2" fontId="9" fillId="3" borderId="0" xfId="0" applyNumberFormat="1" applyFont="1" applyFill="1" applyBorder="1" applyAlignment="1">
      <alignment vertical="center" wrapText="1"/>
    </xf>
    <xf numFmtId="2" fontId="9" fillId="3" borderId="1" xfId="0" applyNumberFormat="1" applyFont="1" applyFill="1" applyBorder="1" applyAlignment="1">
      <alignment vertical="center" wrapText="1"/>
    </xf>
    <xf numFmtId="43" fontId="9" fillId="3" borderId="1" xfId="0" applyNumberFormat="1" applyFont="1" applyFill="1" applyBorder="1" applyAlignment="1">
      <alignment wrapText="1"/>
    </xf>
    <xf numFmtId="43" fontId="9" fillId="3" borderId="0" xfId="0" applyNumberFormat="1" applyFont="1" applyFill="1" applyBorder="1" applyAlignment="1">
      <alignment vertical="center" wrapText="1"/>
    </xf>
    <xf numFmtId="165" fontId="1" fillId="3" borderId="2" xfId="1" applyNumberFormat="1" applyFont="1" applyFill="1" applyBorder="1" applyAlignment="1">
      <alignment horizontal="right"/>
    </xf>
    <xf numFmtId="10" fontId="1" fillId="3" borderId="2" xfId="2" applyNumberFormat="1" applyFont="1" applyFill="1" applyBorder="1" applyAlignment="1">
      <alignment horizontal="right"/>
    </xf>
    <xf numFmtId="2" fontId="0" fillId="3" borderId="0" xfId="0" applyNumberFormat="1" applyFill="1" applyBorder="1"/>
    <xf numFmtId="2" fontId="0" fillId="3" borderId="1" xfId="0" applyNumberFormat="1" applyFill="1" applyBorder="1"/>
    <xf numFmtId="43" fontId="0" fillId="3" borderId="0" xfId="1" applyNumberFormat="1" applyFont="1" applyFill="1" applyBorder="1" applyAlignment="1">
      <alignment vertical="center"/>
    </xf>
    <xf numFmtId="43" fontId="0" fillId="3" borderId="2" xfId="1" applyNumberFormat="1" applyFont="1" applyFill="1" applyBorder="1" applyAlignment="1">
      <alignment vertical="center"/>
    </xf>
    <xf numFmtId="164" fontId="0" fillId="3" borderId="1" xfId="1" applyNumberFormat="1" applyFont="1" applyFill="1" applyBorder="1" applyAlignment="1">
      <alignment vertical="center"/>
    </xf>
    <xf numFmtId="43" fontId="46" fillId="3" borderId="1" xfId="1" applyNumberFormat="1" applyFont="1" applyFill="1" applyBorder="1" applyAlignment="1">
      <alignment horizontal="right"/>
    </xf>
    <xf numFmtId="43" fontId="46" fillId="0" borderId="1" xfId="1" applyNumberFormat="1" applyFont="1" applyFill="1" applyBorder="1" applyAlignment="1">
      <alignment horizontal="right"/>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2017-11-09 </a:t>
          </a:r>
          <a:r>
            <a:rPr lang="da-DK" sz="1100" b="1">
              <a:latin typeface="Arial"/>
              <a:cs typeface="Arial"/>
            </a:rPr>
            <a:t>●</a:t>
          </a:r>
          <a:r>
            <a:rPr lang="da-DK" sz="1600" b="1">
              <a:latin typeface="Arial"/>
              <a:cs typeface="Arial"/>
            </a:rPr>
            <a:t>  Data per 2017-09-30</a:t>
          </a:r>
          <a:endParaRPr lang="da-DK" sz="1600" b="1">
            <a:latin typeface="Arial" pitchFamily="34" charset="0"/>
            <a:cs typeface="Arial" pitchFamily="34" charset="0"/>
          </a:endParaRPr>
        </a:p>
      </xdr:txBody>
    </xdr:sp>
    <xdr:clientData/>
  </xdr:twoCellAnchor>
  <xdr:twoCellAnchor>
    <xdr:from>
      <xdr:col>1</xdr:col>
      <xdr:colOff>1019176</xdr:colOff>
      <xdr:row>4</xdr:row>
      <xdr:rowOff>447675</xdr:rowOff>
    </xdr:from>
    <xdr:to>
      <xdr:col>2</xdr:col>
      <xdr:colOff>5810251</xdr:colOff>
      <xdr:row>5</xdr:row>
      <xdr:rowOff>971551</xdr:rowOff>
    </xdr:to>
    <xdr:sp macro="" textlink="">
      <xdr:nvSpPr>
        <xdr:cNvPr id="4" name="TextBox 33"/>
        <xdr:cNvSpPr txBox="1"/>
      </xdr:nvSpPr>
      <xdr:spPr>
        <a:xfrm>
          <a:off x="1247776" y="1104900"/>
          <a:ext cx="6038850" cy="2952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TransparencyTemplate for Danish Covered</a:t>
          </a:r>
          <a:r>
            <a:rPr lang="da-DK" sz="3600" b="1" baseline="0">
              <a:latin typeface="Arial" pitchFamily="34" charset="0"/>
              <a:cs typeface="Arial" pitchFamily="34" charset="0"/>
            </a:rPr>
            <a:t> Bond </a:t>
          </a:r>
          <a:r>
            <a:rPr lang="da-DK" sz="3600" b="1">
              <a:latin typeface="Arial" pitchFamily="34" charset="0"/>
              <a:cs typeface="Arial" pitchFamily="34" charset="0"/>
            </a:rPr>
            <a:t>Issuers</a:t>
          </a:r>
        </a:p>
        <a:p>
          <a:pPr algn="ct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General Capital Centre, Q3 2017</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xdr:rowOff>
    </xdr:from>
    <xdr:to>
      <xdr:col>5</xdr:col>
      <xdr:colOff>1344705</xdr:colOff>
      <xdr:row>46</xdr:row>
      <xdr:rowOff>179295</xdr:rowOff>
    </xdr:to>
    <xdr:sp macro="" textlink="">
      <xdr:nvSpPr>
        <xdr:cNvPr id="8" name="Tekstboks 7"/>
        <xdr:cNvSpPr txBox="1"/>
      </xdr:nvSpPr>
      <xdr:spPr>
        <a:xfrm>
          <a:off x="224118" y="8863854"/>
          <a:ext cx="9995646" cy="3810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Article 129(7) </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H5" sqref="H5"/>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0"/>
      <c r="C4" s="107"/>
    </row>
    <row r="5" spans="2:4" ht="191.25" customHeight="1" x14ac:dyDescent="0.25">
      <c r="B5" s="108"/>
      <c r="C5" s="252" t="s">
        <v>277</v>
      </c>
      <c r="D5" s="252"/>
    </row>
    <row r="6" spans="2:4" ht="191.25" customHeight="1" x14ac:dyDescent="0.25">
      <c r="B6" s="108"/>
      <c r="C6" s="109"/>
      <c r="D6" s="109"/>
    </row>
    <row r="7" spans="2:4" ht="124.5" customHeight="1" x14ac:dyDescent="0.25">
      <c r="C7" s="110"/>
    </row>
    <row r="8" spans="2:4" ht="27.75" customHeight="1" x14ac:dyDescent="0.25">
      <c r="B8" s="111"/>
      <c r="C8" s="112"/>
    </row>
    <row r="9" spans="2:4" ht="27.75" customHeight="1" x14ac:dyDescent="0.25">
      <c r="C9" s="112"/>
    </row>
    <row r="37" ht="2.25" customHeight="1" x14ac:dyDescent="0.25"/>
  </sheetData>
  <mergeCells count="1">
    <mergeCell ref="C5:D5"/>
  </mergeCells>
  <pageMargins left="0.19685039370078741" right="0" top="0.78740157480314965" bottom="0.19685039370078741" header="0" footer="0"/>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7" t="s">
        <v>139</v>
      </c>
      <c r="C5" s="87"/>
      <c r="D5" s="57"/>
      <c r="E5" s="57"/>
    </row>
    <row r="6" spans="2:5" ht="25.5" customHeight="1" x14ac:dyDescent="0.25">
      <c r="B6" s="88" t="s">
        <v>140</v>
      </c>
      <c r="C6" s="88"/>
      <c r="D6" s="89" t="s">
        <v>141</v>
      </c>
      <c r="E6" s="90" t="s">
        <v>142</v>
      </c>
    </row>
    <row r="7" spans="2:5" x14ac:dyDescent="0.25">
      <c r="B7" s="91"/>
      <c r="C7" s="91"/>
      <c r="D7" s="92"/>
      <c r="E7" s="93"/>
    </row>
    <row r="8" spans="2:5" x14ac:dyDescent="0.25">
      <c r="B8" s="70" t="s">
        <v>143</v>
      </c>
      <c r="C8" s="70"/>
      <c r="D8" s="94"/>
      <c r="E8" s="94"/>
    </row>
    <row r="9" spans="2:5" ht="30" x14ac:dyDescent="0.25">
      <c r="B9" s="10" t="s">
        <v>144</v>
      </c>
      <c r="C9" s="145"/>
      <c r="D9" s="10" t="s">
        <v>145</v>
      </c>
      <c r="E9" s="266"/>
    </row>
    <row r="10" spans="2:5" ht="6" customHeight="1" x14ac:dyDescent="0.25">
      <c r="B10" s="24"/>
      <c r="C10" s="24"/>
      <c r="D10" s="10"/>
      <c r="E10" s="266"/>
    </row>
    <row r="11" spans="2:5" ht="59.25" customHeight="1" x14ac:dyDescent="0.25">
      <c r="B11" s="24"/>
      <c r="C11" s="24"/>
      <c r="D11" s="10" t="s">
        <v>146</v>
      </c>
      <c r="E11" s="266"/>
    </row>
    <row r="12" spans="2:5" ht="30" x14ac:dyDescent="0.25">
      <c r="B12" s="169" t="s">
        <v>147</v>
      </c>
      <c r="C12" s="144"/>
      <c r="D12" s="170" t="s">
        <v>148</v>
      </c>
      <c r="E12" s="266"/>
    </row>
    <row r="13" spans="2:5" ht="15" customHeight="1" x14ac:dyDescent="0.25">
      <c r="B13" s="269" t="s">
        <v>149</v>
      </c>
      <c r="C13" s="144"/>
      <c r="D13" s="95" t="s">
        <v>264</v>
      </c>
      <c r="E13" s="266"/>
    </row>
    <row r="14" spans="2:5" x14ac:dyDescent="0.25">
      <c r="B14" s="269"/>
      <c r="C14" s="144"/>
      <c r="D14" s="95" t="s">
        <v>265</v>
      </c>
      <c r="E14" s="266"/>
    </row>
    <row r="15" spans="2:5" x14ac:dyDescent="0.25">
      <c r="B15" s="96"/>
      <c r="C15" s="96"/>
      <c r="D15" s="95" t="s">
        <v>266</v>
      </c>
      <c r="E15" s="266"/>
    </row>
    <row r="16" spans="2:5" x14ac:dyDescent="0.25">
      <c r="B16" s="96"/>
      <c r="C16" s="96"/>
      <c r="D16" s="95" t="s">
        <v>267</v>
      </c>
      <c r="E16" s="266"/>
    </row>
    <row r="17" spans="2:5" x14ac:dyDescent="0.25">
      <c r="B17" s="96"/>
      <c r="C17" s="96"/>
      <c r="D17" s="95" t="s">
        <v>268</v>
      </c>
      <c r="E17" s="266"/>
    </row>
    <row r="18" spans="2:5" x14ac:dyDescent="0.25">
      <c r="B18" s="96"/>
      <c r="C18" s="96"/>
      <c r="D18" s="95" t="s">
        <v>269</v>
      </c>
      <c r="E18" s="266"/>
    </row>
    <row r="19" spans="2:5" x14ac:dyDescent="0.25">
      <c r="B19" s="96"/>
      <c r="C19" s="96"/>
      <c r="D19" s="95" t="s">
        <v>270</v>
      </c>
      <c r="E19" s="266"/>
    </row>
    <row r="20" spans="2:5" x14ac:dyDescent="0.25">
      <c r="B20" s="96"/>
      <c r="C20" s="96"/>
      <c r="D20" s="95" t="s">
        <v>271</v>
      </c>
      <c r="E20" s="266"/>
    </row>
    <row r="21" spans="2:5" x14ac:dyDescent="0.25">
      <c r="B21" s="96"/>
      <c r="C21" s="96"/>
      <c r="D21" s="95" t="s">
        <v>272</v>
      </c>
      <c r="E21" s="266"/>
    </row>
    <row r="22" spans="2:5" x14ac:dyDescent="0.25">
      <c r="B22" s="96"/>
      <c r="C22" s="96"/>
      <c r="D22" s="95"/>
      <c r="E22" s="10"/>
    </row>
    <row r="23" spans="2:5" x14ac:dyDescent="0.25">
      <c r="B23" s="70" t="s">
        <v>150</v>
      </c>
      <c r="C23" s="70"/>
      <c r="D23" s="51"/>
      <c r="E23" s="51"/>
    </row>
    <row r="24" spans="2:5" ht="30" x14ac:dyDescent="0.25">
      <c r="B24" s="267" t="s">
        <v>151</v>
      </c>
      <c r="C24" s="169"/>
      <c r="D24" s="10" t="s">
        <v>152</v>
      </c>
      <c r="E24" s="266"/>
    </row>
    <row r="25" spans="2:5" x14ac:dyDescent="0.25">
      <c r="B25" s="268"/>
      <c r="C25" s="169"/>
      <c r="D25" s="10"/>
      <c r="E25" s="266"/>
    </row>
    <row r="26" spans="2:5" ht="30" x14ac:dyDescent="0.25">
      <c r="B26" s="268"/>
      <c r="C26" s="169"/>
      <c r="D26" s="10" t="s">
        <v>153</v>
      </c>
      <c r="E26" s="266"/>
    </row>
    <row r="27" spans="2:5" x14ac:dyDescent="0.25">
      <c r="B27" s="268"/>
      <c r="C27" s="169"/>
      <c r="D27" s="11"/>
      <c r="E27" s="266"/>
    </row>
    <row r="28" spans="2:5" x14ac:dyDescent="0.25">
      <c r="B28" s="268" t="s">
        <v>154</v>
      </c>
      <c r="C28" s="169"/>
      <c r="D28" s="10" t="s">
        <v>263</v>
      </c>
      <c r="E28" s="266"/>
    </row>
    <row r="29" spans="2:5" x14ac:dyDescent="0.25">
      <c r="B29" s="268"/>
      <c r="C29" s="169"/>
      <c r="D29" s="10"/>
      <c r="E29" s="266"/>
    </row>
    <row r="30" spans="2:5" x14ac:dyDescent="0.25">
      <c r="B30" s="268" t="s">
        <v>155</v>
      </c>
      <c r="C30" s="169"/>
      <c r="D30" s="10" t="s">
        <v>299</v>
      </c>
      <c r="E30" s="266"/>
    </row>
    <row r="31" spans="2:5" x14ac:dyDescent="0.25">
      <c r="B31" s="268"/>
      <c r="C31" s="169"/>
      <c r="D31" s="10"/>
      <c r="E31" s="266"/>
    </row>
    <row r="32" spans="2:5" ht="30" x14ac:dyDescent="0.25">
      <c r="B32" s="268" t="s">
        <v>156</v>
      </c>
      <c r="C32" s="169"/>
      <c r="D32" s="10" t="s">
        <v>300</v>
      </c>
      <c r="E32" s="266"/>
    </row>
    <row r="33" spans="2:5" x14ac:dyDescent="0.25">
      <c r="B33" s="268"/>
      <c r="C33" s="169"/>
      <c r="D33" s="10"/>
      <c r="E33" s="266"/>
    </row>
    <row r="34" spans="2:5" ht="45" x14ac:dyDescent="0.25">
      <c r="B34" s="15" t="s">
        <v>157</v>
      </c>
      <c r="C34" s="144"/>
      <c r="D34" s="170" t="s">
        <v>301</v>
      </c>
      <c r="E34" s="10"/>
    </row>
    <row r="35" spans="2:5" x14ac:dyDescent="0.25">
      <c r="B35" s="6"/>
      <c r="C35" s="6"/>
      <c r="D35" s="6"/>
      <c r="E35" s="6"/>
    </row>
    <row r="37" spans="2:5" ht="15.75" x14ac:dyDescent="0.25">
      <c r="B37" s="87" t="s">
        <v>207</v>
      </c>
      <c r="C37" s="87"/>
      <c r="D37" s="57"/>
      <c r="E37" s="57"/>
    </row>
    <row r="38" spans="2:5" x14ac:dyDescent="0.25">
      <c r="B38" s="274" t="s">
        <v>208</v>
      </c>
      <c r="C38" s="146"/>
      <c r="D38" s="275" t="s">
        <v>209</v>
      </c>
      <c r="E38" s="275"/>
    </row>
    <row r="39" spans="2:5" x14ac:dyDescent="0.25">
      <c r="B39" s="274"/>
      <c r="C39" s="146"/>
      <c r="D39" s="276" t="s">
        <v>210</v>
      </c>
      <c r="E39" s="276"/>
    </row>
    <row r="40" spans="2:5" x14ac:dyDescent="0.25">
      <c r="B40" s="124"/>
      <c r="C40" s="146"/>
      <c r="D40" s="125"/>
      <c r="E40" s="125"/>
    </row>
    <row r="41" spans="2:5" x14ac:dyDescent="0.25">
      <c r="B41" s="97" t="s">
        <v>211</v>
      </c>
      <c r="C41" s="97"/>
      <c r="D41" s="277"/>
      <c r="E41" s="277"/>
    </row>
    <row r="42" spans="2:5" ht="64.5" customHeight="1" x14ac:dyDescent="0.25">
      <c r="B42" s="101" t="s">
        <v>212</v>
      </c>
      <c r="C42" s="145"/>
      <c r="D42" s="278" t="s">
        <v>372</v>
      </c>
      <c r="E42" s="278"/>
    </row>
    <row r="43" spans="2:5" ht="85.5" customHeight="1" x14ac:dyDescent="0.25">
      <c r="B43" s="102" t="s">
        <v>213</v>
      </c>
      <c r="C43" s="144"/>
      <c r="D43" s="272" t="s">
        <v>373</v>
      </c>
      <c r="E43" s="272"/>
    </row>
    <row r="44" spans="2:5" x14ac:dyDescent="0.25">
      <c r="B44" s="102"/>
      <c r="C44" s="144"/>
      <c r="D44" s="279" t="s">
        <v>349</v>
      </c>
      <c r="E44" s="279"/>
    </row>
    <row r="45" spans="2:5" ht="15" customHeight="1" x14ac:dyDescent="0.25">
      <c r="B45" s="97" t="s">
        <v>158</v>
      </c>
      <c r="C45" s="97"/>
      <c r="D45" s="273" t="s">
        <v>159</v>
      </c>
      <c r="E45" s="273"/>
    </row>
    <row r="46" spans="2:5" ht="36" customHeight="1" x14ac:dyDescent="0.25">
      <c r="B46" s="169" t="s">
        <v>160</v>
      </c>
      <c r="C46" s="144"/>
      <c r="D46" s="272" t="s">
        <v>295</v>
      </c>
      <c r="E46" s="272"/>
    </row>
    <row r="47" spans="2:5" ht="179.25" customHeight="1" x14ac:dyDescent="0.25">
      <c r="C47" s="144"/>
      <c r="D47" s="272" t="s">
        <v>297</v>
      </c>
      <c r="E47" s="272"/>
    </row>
    <row r="48" spans="2:5" ht="15.75" x14ac:dyDescent="0.25">
      <c r="B48" s="98"/>
      <c r="C48" s="98"/>
      <c r="D48" s="196" t="s">
        <v>296</v>
      </c>
      <c r="E48" s="99"/>
    </row>
    <row r="49" spans="2:5" x14ac:dyDescent="0.25">
      <c r="D49" s="43" t="s">
        <v>298</v>
      </c>
    </row>
    <row r="50" spans="2:5" ht="13.5" customHeight="1" x14ac:dyDescent="0.25">
      <c r="E50" s="122" t="s">
        <v>246</v>
      </c>
    </row>
    <row r="51" spans="2:5" ht="69" customHeight="1" x14ac:dyDescent="0.25">
      <c r="B51" s="169" t="s">
        <v>161</v>
      </c>
      <c r="D51" s="270" t="s">
        <v>302</v>
      </c>
      <c r="E51" s="270"/>
    </row>
    <row r="52" spans="2:5" ht="33.75" customHeight="1" x14ac:dyDescent="0.25">
      <c r="D52" s="271" t="s">
        <v>303</v>
      </c>
      <c r="E52" s="271"/>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6" customFormat="1" x14ac:dyDescent="0.25"/>
    <row r="2" spans="2:4" s="126" customFormat="1" x14ac:dyDescent="0.25"/>
    <row r="3" spans="2:4" s="126" customFormat="1" x14ac:dyDescent="0.25"/>
    <row r="4" spans="2:4" s="126" customFormat="1" x14ac:dyDescent="0.25"/>
    <row r="5" spans="2:4" s="126" customFormat="1" ht="15.75" x14ac:dyDescent="0.25">
      <c r="B5" s="127" t="s">
        <v>192</v>
      </c>
    </row>
    <row r="6" spans="2:4" s="126" customFormat="1" x14ac:dyDescent="0.25">
      <c r="B6" s="197" t="s">
        <v>193</v>
      </c>
      <c r="C6" s="281" t="s">
        <v>141</v>
      </c>
      <c r="D6" s="281"/>
    </row>
    <row r="7" spans="2:4" s="126" customFormat="1" x14ac:dyDescent="0.25">
      <c r="B7" s="197" t="s">
        <v>194</v>
      </c>
      <c r="C7" s="281"/>
      <c r="D7" s="281"/>
    </row>
    <row r="8" spans="2:4" s="126" customFormat="1" x14ac:dyDescent="0.25">
      <c r="B8" s="133" t="s">
        <v>54</v>
      </c>
      <c r="C8" s="283" t="s">
        <v>220</v>
      </c>
      <c r="D8" s="283"/>
    </row>
    <row r="9" spans="2:4" s="126" customFormat="1" x14ac:dyDescent="0.25">
      <c r="B9" s="133" t="s">
        <v>122</v>
      </c>
      <c r="C9" s="285" t="s">
        <v>304</v>
      </c>
      <c r="D9" s="285"/>
    </row>
    <row r="10" spans="2:4" s="126" customFormat="1" x14ac:dyDescent="0.25">
      <c r="B10" s="133" t="s">
        <v>56</v>
      </c>
      <c r="C10" s="283" t="s">
        <v>221</v>
      </c>
      <c r="D10" s="283"/>
    </row>
    <row r="11" spans="2:4" s="126" customFormat="1" x14ac:dyDescent="0.25">
      <c r="B11" s="133" t="s">
        <v>57</v>
      </c>
      <c r="C11" s="283" t="s">
        <v>222</v>
      </c>
      <c r="D11" s="283"/>
    </row>
    <row r="12" spans="2:4" s="126" customFormat="1" x14ac:dyDescent="0.25">
      <c r="B12" s="133" t="s">
        <v>123</v>
      </c>
      <c r="C12" s="283" t="s">
        <v>223</v>
      </c>
      <c r="D12" s="283"/>
    </row>
    <row r="13" spans="2:4" s="126" customFormat="1" x14ac:dyDescent="0.25">
      <c r="B13" s="133" t="s">
        <v>58</v>
      </c>
      <c r="C13" s="283" t="s">
        <v>224</v>
      </c>
      <c r="D13" s="283"/>
    </row>
    <row r="14" spans="2:4" s="126" customFormat="1" x14ac:dyDescent="0.25">
      <c r="B14" s="133" t="s">
        <v>195</v>
      </c>
      <c r="C14" s="283" t="s">
        <v>305</v>
      </c>
      <c r="D14" s="283"/>
    </row>
    <row r="15" spans="2:4" s="126" customFormat="1" x14ac:dyDescent="0.25">
      <c r="B15" s="133" t="s">
        <v>124</v>
      </c>
      <c r="C15" s="283" t="s">
        <v>225</v>
      </c>
      <c r="D15" s="283"/>
    </row>
    <row r="16" spans="2:4" s="126" customFormat="1" x14ac:dyDescent="0.25">
      <c r="B16" s="132" t="s">
        <v>125</v>
      </c>
      <c r="C16" s="283" t="s">
        <v>226</v>
      </c>
      <c r="D16" s="283"/>
    </row>
    <row r="17" spans="2:4" s="126" customFormat="1" ht="30" customHeight="1" x14ac:dyDescent="0.25">
      <c r="B17" s="198" t="s">
        <v>126</v>
      </c>
      <c r="C17" s="282" t="s">
        <v>227</v>
      </c>
      <c r="D17" s="282"/>
    </row>
    <row r="18" spans="2:4" s="126" customFormat="1" x14ac:dyDescent="0.25">
      <c r="B18" s="131" t="s">
        <v>127</v>
      </c>
      <c r="C18" s="285" t="s">
        <v>306</v>
      </c>
      <c r="D18" s="285"/>
    </row>
    <row r="19" spans="2:4" s="126" customFormat="1" x14ac:dyDescent="0.25">
      <c r="B19" s="133" t="s">
        <v>61</v>
      </c>
      <c r="C19" s="283" t="s">
        <v>228</v>
      </c>
      <c r="D19" s="283"/>
    </row>
    <row r="20" spans="2:4" s="126" customFormat="1" x14ac:dyDescent="0.25">
      <c r="B20" s="133" t="s">
        <v>129</v>
      </c>
      <c r="C20" s="283" t="s">
        <v>229</v>
      </c>
      <c r="D20" s="283"/>
    </row>
    <row r="21" spans="2:4" s="126" customFormat="1" ht="30" x14ac:dyDescent="0.25">
      <c r="B21" s="133" t="s">
        <v>130</v>
      </c>
      <c r="C21" s="283" t="s">
        <v>307</v>
      </c>
      <c r="D21" s="283"/>
    </row>
    <row r="22" spans="2:4" s="126" customFormat="1" x14ac:dyDescent="0.25">
      <c r="B22" s="128"/>
      <c r="C22" s="129"/>
      <c r="D22" s="130"/>
    </row>
    <row r="23" spans="2:4" s="126" customFormat="1" x14ac:dyDescent="0.25">
      <c r="B23" s="197" t="s">
        <v>193</v>
      </c>
      <c r="C23" s="284" t="s">
        <v>141</v>
      </c>
      <c r="D23" s="284"/>
    </row>
    <row r="24" spans="2:4" s="126" customFormat="1" x14ac:dyDescent="0.25">
      <c r="B24" s="197" t="s">
        <v>196</v>
      </c>
      <c r="C24" s="284"/>
      <c r="D24" s="284"/>
    </row>
    <row r="25" spans="2:4" s="126" customFormat="1" x14ac:dyDescent="0.25">
      <c r="B25" s="134" t="s">
        <v>131</v>
      </c>
      <c r="C25" s="282" t="s">
        <v>230</v>
      </c>
      <c r="D25" s="282"/>
    </row>
    <row r="26" spans="2:4" s="126" customFormat="1" ht="36" customHeight="1" x14ac:dyDescent="0.25">
      <c r="B26" s="133" t="s">
        <v>132</v>
      </c>
      <c r="C26" s="286" t="s">
        <v>250</v>
      </c>
      <c r="D26" s="286"/>
    </row>
    <row r="27" spans="2:4" s="126" customFormat="1" x14ac:dyDescent="0.25">
      <c r="B27" s="134" t="s">
        <v>65</v>
      </c>
      <c r="C27" s="282" t="s">
        <v>308</v>
      </c>
      <c r="D27" s="282"/>
    </row>
    <row r="28" spans="2:4" s="126" customFormat="1" x14ac:dyDescent="0.25">
      <c r="B28" s="134" t="s">
        <v>197</v>
      </c>
      <c r="C28" s="282" t="s">
        <v>236</v>
      </c>
      <c r="D28" s="282"/>
    </row>
    <row r="29" spans="2:4" s="126" customFormat="1" x14ac:dyDescent="0.25">
      <c r="B29" s="134" t="s">
        <v>198</v>
      </c>
      <c r="C29" s="285" t="s">
        <v>309</v>
      </c>
      <c r="D29" s="285"/>
    </row>
    <row r="30" spans="2:4" s="126" customFormat="1" x14ac:dyDescent="0.25">
      <c r="B30" s="134" t="s">
        <v>68</v>
      </c>
      <c r="C30" s="286" t="s">
        <v>237</v>
      </c>
      <c r="D30" s="286"/>
    </row>
    <row r="31" spans="2:4" s="126" customFormat="1" x14ac:dyDescent="0.25">
      <c r="B31" s="134" t="s">
        <v>133</v>
      </c>
      <c r="C31" s="282" t="s">
        <v>231</v>
      </c>
      <c r="D31" s="282"/>
    </row>
    <row r="32" spans="2:4" s="126" customFormat="1" x14ac:dyDescent="0.25">
      <c r="B32" s="134" t="s">
        <v>69</v>
      </c>
      <c r="C32" s="282" t="s">
        <v>232</v>
      </c>
      <c r="D32" s="282"/>
    </row>
    <row r="33" spans="2:4" s="126" customFormat="1" x14ac:dyDescent="0.25">
      <c r="B33" s="131"/>
      <c r="C33" s="132"/>
      <c r="D33" s="133"/>
    </row>
    <row r="34" spans="2:4" s="126" customFormat="1" x14ac:dyDescent="0.25">
      <c r="B34" s="197" t="s">
        <v>193</v>
      </c>
      <c r="C34" s="281" t="s">
        <v>141</v>
      </c>
      <c r="D34" s="281"/>
    </row>
    <row r="35" spans="2:4" s="126" customFormat="1" x14ac:dyDescent="0.25">
      <c r="B35" s="197" t="s">
        <v>199</v>
      </c>
      <c r="C35" s="281"/>
      <c r="D35" s="281"/>
    </row>
    <row r="36" spans="2:4" s="126" customFormat="1" ht="52.5" customHeight="1" x14ac:dyDescent="0.25">
      <c r="B36" s="199" t="s">
        <v>93</v>
      </c>
      <c r="C36" s="282" t="s">
        <v>233</v>
      </c>
      <c r="D36" s="282"/>
    </row>
    <row r="37" spans="2:4" s="126" customFormat="1" ht="169.5" customHeight="1" x14ac:dyDescent="0.25">
      <c r="B37" s="199" t="s">
        <v>95</v>
      </c>
      <c r="C37" s="282" t="s">
        <v>234</v>
      </c>
      <c r="D37" s="282"/>
    </row>
    <row r="38" spans="2:4" s="126" customFormat="1" x14ac:dyDescent="0.25">
      <c r="B38" s="134"/>
      <c r="C38" s="133"/>
      <c r="D38" s="133"/>
    </row>
    <row r="39" spans="2:4" s="126" customFormat="1" x14ac:dyDescent="0.25">
      <c r="B39" s="197" t="s">
        <v>193</v>
      </c>
      <c r="C39" s="281" t="s">
        <v>141</v>
      </c>
      <c r="D39" s="281"/>
    </row>
    <row r="40" spans="2:4" s="126" customFormat="1" x14ac:dyDescent="0.25">
      <c r="B40" s="197" t="s">
        <v>200</v>
      </c>
      <c r="C40" s="281"/>
      <c r="D40" s="281"/>
    </row>
    <row r="41" spans="2:4" s="126" customFormat="1" ht="75" customHeight="1" x14ac:dyDescent="0.25">
      <c r="B41" s="128" t="s">
        <v>98</v>
      </c>
      <c r="C41" s="282" t="s">
        <v>310</v>
      </c>
      <c r="D41" s="282"/>
    </row>
    <row r="42" spans="2:4" s="126" customFormat="1" ht="32.25" customHeight="1" x14ac:dyDescent="0.25">
      <c r="B42" s="199" t="s">
        <v>99</v>
      </c>
      <c r="C42" s="282" t="s">
        <v>216</v>
      </c>
      <c r="D42" s="282"/>
    </row>
    <row r="43" spans="2:4" s="126" customFormat="1" x14ac:dyDescent="0.25">
      <c r="B43" s="199" t="s">
        <v>100</v>
      </c>
      <c r="C43" s="282" t="s">
        <v>215</v>
      </c>
      <c r="D43" s="282"/>
    </row>
    <row r="44" spans="2:4" s="126" customFormat="1" x14ac:dyDescent="0.25">
      <c r="B44" s="135"/>
      <c r="C44" s="136"/>
      <c r="D44" s="133"/>
    </row>
    <row r="45" spans="2:4" s="126" customFormat="1" x14ac:dyDescent="0.25">
      <c r="B45" s="197" t="s">
        <v>193</v>
      </c>
      <c r="C45" s="281" t="s">
        <v>141</v>
      </c>
      <c r="D45" s="281"/>
    </row>
    <row r="46" spans="2:4" s="126" customFormat="1" x14ac:dyDescent="0.25">
      <c r="B46" s="197" t="s">
        <v>201</v>
      </c>
      <c r="C46" s="281"/>
      <c r="D46" s="281"/>
    </row>
    <row r="47" spans="2:4" s="126" customFormat="1" x14ac:dyDescent="0.25">
      <c r="B47" s="132" t="s">
        <v>1</v>
      </c>
      <c r="C47" s="280" t="s">
        <v>313</v>
      </c>
      <c r="D47" s="280"/>
    </row>
    <row r="48" spans="2:4" s="126" customFormat="1" x14ac:dyDescent="0.25">
      <c r="B48" s="135" t="s">
        <v>2</v>
      </c>
      <c r="C48" s="280" t="s">
        <v>312</v>
      </c>
      <c r="D48" s="280"/>
    </row>
    <row r="49" spans="2:4" s="126" customFormat="1" ht="15.75" customHeight="1" x14ac:dyDescent="0.25">
      <c r="B49" s="135" t="s">
        <v>3</v>
      </c>
      <c r="C49" s="280" t="s">
        <v>314</v>
      </c>
      <c r="D49" s="280"/>
    </row>
    <row r="50" spans="2:4" s="126" customFormat="1" ht="14.25" customHeight="1" x14ac:dyDescent="0.25">
      <c r="B50" s="135" t="s">
        <v>4</v>
      </c>
      <c r="C50" s="280" t="s">
        <v>311</v>
      </c>
      <c r="D50" s="280"/>
    </row>
    <row r="51" spans="2:4" s="126" customFormat="1" x14ac:dyDescent="0.25">
      <c r="B51" s="135" t="s">
        <v>5</v>
      </c>
      <c r="C51" s="280" t="s">
        <v>315</v>
      </c>
      <c r="D51" s="280"/>
    </row>
    <row r="52" spans="2:4" s="126" customFormat="1" x14ac:dyDescent="0.25">
      <c r="B52" s="135" t="s">
        <v>6</v>
      </c>
      <c r="C52" s="280" t="s">
        <v>316</v>
      </c>
      <c r="D52" s="280"/>
    </row>
    <row r="53" spans="2:4" s="126" customFormat="1" x14ac:dyDescent="0.25">
      <c r="B53" s="135" t="s">
        <v>7</v>
      </c>
      <c r="C53" s="280" t="s">
        <v>317</v>
      </c>
      <c r="D53" s="280"/>
    </row>
    <row r="54" spans="2:4" s="126" customFormat="1" x14ac:dyDescent="0.25">
      <c r="B54" s="135" t="s">
        <v>52</v>
      </c>
      <c r="C54" s="280" t="s">
        <v>318</v>
      </c>
      <c r="D54" s="280"/>
    </row>
    <row r="55" spans="2:4" s="126" customFormat="1" x14ac:dyDescent="0.25">
      <c r="B55" s="135" t="s">
        <v>8</v>
      </c>
      <c r="C55" s="280" t="s">
        <v>319</v>
      </c>
      <c r="D55" s="280"/>
    </row>
    <row r="56" spans="2:4" s="126" customFormat="1" x14ac:dyDescent="0.25">
      <c r="B56" s="126" t="s">
        <v>9</v>
      </c>
      <c r="C56" s="280" t="s">
        <v>320</v>
      </c>
      <c r="D56" s="280"/>
    </row>
    <row r="57" spans="2:4" s="126" customFormat="1" x14ac:dyDescent="0.25"/>
    <row r="58" spans="2:4" s="126" customFormat="1" x14ac:dyDescent="0.25">
      <c r="B58" s="197" t="s">
        <v>193</v>
      </c>
      <c r="C58" s="137" t="s">
        <v>141</v>
      </c>
      <c r="D58" s="200"/>
    </row>
    <row r="59" spans="2:4" s="126" customFormat="1" x14ac:dyDescent="0.25">
      <c r="B59" s="197" t="s">
        <v>202</v>
      </c>
      <c r="C59" s="137"/>
      <c r="D59" s="200"/>
    </row>
    <row r="60" spans="2:4" s="126" customFormat="1" ht="53.25" customHeight="1" x14ac:dyDescent="0.25">
      <c r="B60" s="199" t="s">
        <v>36</v>
      </c>
      <c r="C60" s="280" t="s">
        <v>322</v>
      </c>
      <c r="D60" s="280"/>
    </row>
    <row r="61" spans="2:4" s="126" customFormat="1" ht="64.5" customHeight="1" x14ac:dyDescent="0.25">
      <c r="B61" s="199" t="s">
        <v>37</v>
      </c>
      <c r="C61" s="280" t="s">
        <v>323</v>
      </c>
      <c r="D61" s="280"/>
    </row>
    <row r="62" spans="2:4" s="126" customFormat="1" ht="101.25" customHeight="1" x14ac:dyDescent="0.25">
      <c r="B62" s="199" t="s">
        <v>235</v>
      </c>
      <c r="C62" s="280" t="s">
        <v>324</v>
      </c>
      <c r="D62" s="280"/>
    </row>
    <row r="63" spans="2:4" s="126" customFormat="1" ht="49.5" customHeight="1" x14ac:dyDescent="0.25">
      <c r="B63" s="199" t="s">
        <v>38</v>
      </c>
      <c r="C63" s="280" t="s">
        <v>325</v>
      </c>
      <c r="D63" s="280"/>
    </row>
    <row r="64" spans="2:4" s="126" customFormat="1" ht="15" customHeight="1" x14ac:dyDescent="0.25">
      <c r="B64" s="199" t="s">
        <v>39</v>
      </c>
      <c r="C64" s="280" t="s">
        <v>217</v>
      </c>
      <c r="D64" s="280"/>
    </row>
    <row r="65" spans="1:4" s="126" customFormat="1" x14ac:dyDescent="0.25">
      <c r="B65" s="199" t="s">
        <v>40</v>
      </c>
      <c r="C65" s="280" t="s">
        <v>218</v>
      </c>
      <c r="D65" s="280"/>
    </row>
    <row r="66" spans="1:4" s="126" customFormat="1" x14ac:dyDescent="0.25">
      <c r="B66" s="199" t="s">
        <v>9</v>
      </c>
      <c r="C66" s="280" t="s">
        <v>214</v>
      </c>
      <c r="D66" s="280"/>
    </row>
    <row r="67" spans="1:4" s="126" customFormat="1" x14ac:dyDescent="0.25"/>
    <row r="68" spans="1:4" s="126" customFormat="1" x14ac:dyDescent="0.25">
      <c r="B68" s="197" t="s">
        <v>193</v>
      </c>
      <c r="C68" s="281" t="s">
        <v>141</v>
      </c>
      <c r="D68" s="281"/>
    </row>
    <row r="69" spans="1:4" s="126" customFormat="1" x14ac:dyDescent="0.25">
      <c r="B69" s="197" t="s">
        <v>203</v>
      </c>
      <c r="C69" s="281"/>
      <c r="D69" s="281"/>
    </row>
    <row r="70" spans="1:4" s="126" customFormat="1" x14ac:dyDescent="0.25">
      <c r="B70" s="135" t="s">
        <v>204</v>
      </c>
      <c r="C70" s="280" t="s">
        <v>241</v>
      </c>
      <c r="D70" s="280"/>
    </row>
    <row r="71" spans="1:4" s="126" customFormat="1" x14ac:dyDescent="0.25">
      <c r="B71" s="135"/>
      <c r="C71" s="133"/>
      <c r="D71" s="133"/>
    </row>
    <row r="72" spans="1:4" s="126" customFormat="1" x14ac:dyDescent="0.25">
      <c r="B72" s="138"/>
      <c r="C72" s="139"/>
      <c r="D72" s="139"/>
    </row>
    <row r="73" spans="1:4" s="126" customFormat="1" x14ac:dyDescent="0.25">
      <c r="B73" s="138"/>
      <c r="C73" s="139"/>
      <c r="D73" s="140" t="s">
        <v>162</v>
      </c>
    </row>
    <row r="74" spans="1:4" s="126" customFormat="1" x14ac:dyDescent="0.25">
      <c r="B74" s="135"/>
      <c r="C74" s="139"/>
      <c r="D74" s="139"/>
    </row>
    <row r="75" spans="1:4" x14ac:dyDescent="0.25">
      <c r="A75" s="43"/>
      <c r="B75" s="6"/>
      <c r="C75" s="6"/>
      <c r="D75" s="6"/>
    </row>
    <row r="76" spans="1:4" x14ac:dyDescent="0.25">
      <c r="A76" s="43"/>
      <c r="B76" s="43"/>
      <c r="C76" s="43"/>
      <c r="D76" s="43"/>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D85" sqref="D85"/>
    </sheetView>
  </sheetViews>
  <sheetFormatPr defaultColWidth="15.85546875" defaultRowHeight="15.75" x14ac:dyDescent="0.25"/>
  <cols>
    <col min="1" max="1" width="3.42578125" style="3" customWidth="1"/>
    <col min="2" max="2" width="33.7109375" style="116" bestFit="1" customWidth="1"/>
    <col min="3" max="3" width="1.5703125" style="117" customWidth="1"/>
    <col min="4" max="4" width="71" style="116" customWidth="1"/>
    <col min="5" max="6" width="23.5703125" style="116" customWidth="1"/>
    <col min="7" max="7" width="1.85546875" style="116" customWidth="1"/>
    <col min="8" max="8" width="15.85546875" style="116"/>
    <col min="9" max="9" width="6.140625" style="116" customWidth="1"/>
    <col min="10" max="16384" width="15.85546875" style="116"/>
  </cols>
  <sheetData>
    <row r="1" spans="2:6" s="3" customFormat="1" ht="12" customHeight="1" x14ac:dyDescent="0.25">
      <c r="C1" s="113"/>
    </row>
    <row r="2" spans="2:6" s="3" customFormat="1" ht="12" customHeight="1" x14ac:dyDescent="0.25">
      <c r="C2" s="113"/>
    </row>
    <row r="3" spans="2:6" s="3" customFormat="1" ht="12" customHeight="1" x14ac:dyDescent="0.25">
      <c r="C3" s="113"/>
    </row>
    <row r="4" spans="2:6" s="3" customFormat="1" ht="15.75" customHeight="1" x14ac:dyDescent="0.25">
      <c r="C4" s="113"/>
    </row>
    <row r="5" spans="2:6" s="3" customFormat="1" ht="24" customHeight="1" x14ac:dyDescent="0.4">
      <c r="B5" s="253" t="s">
        <v>436</v>
      </c>
      <c r="C5" s="253"/>
      <c r="D5" s="253"/>
    </row>
    <row r="6" spans="2:6" s="3" customFormat="1" ht="6" customHeight="1" x14ac:dyDescent="0.25">
      <c r="C6" s="113"/>
    </row>
    <row r="7" spans="2:6" s="3" customFormat="1" ht="15.75" customHeight="1" x14ac:dyDescent="0.25">
      <c r="B7" s="114" t="s">
        <v>174</v>
      </c>
      <c r="C7" s="115"/>
      <c r="D7" s="236">
        <v>43008</v>
      </c>
    </row>
    <row r="8" spans="2:6" ht="11.25" customHeight="1" x14ac:dyDescent="0.25"/>
    <row r="10" spans="2:6" x14ac:dyDescent="0.25">
      <c r="B10" s="141" t="s">
        <v>371</v>
      </c>
      <c r="C10" s="118"/>
      <c r="D10" s="119"/>
      <c r="E10" s="119"/>
      <c r="F10" s="119"/>
    </row>
    <row r="11" spans="2:6" x14ac:dyDescent="0.25">
      <c r="B11" s="121" t="s">
        <v>176</v>
      </c>
      <c r="C11" s="121"/>
      <c r="D11" s="121"/>
      <c r="E11" s="119"/>
      <c r="F11" s="119"/>
    </row>
    <row r="12" spans="2:6" x14ac:dyDescent="0.25">
      <c r="B12" s="120" t="s">
        <v>175</v>
      </c>
      <c r="C12" s="118"/>
      <c r="D12" s="123" t="s">
        <v>176</v>
      </c>
      <c r="E12" s="119"/>
      <c r="F12" s="119"/>
    </row>
    <row r="13" spans="2:6" x14ac:dyDescent="0.25">
      <c r="B13" s="120"/>
      <c r="C13" s="118"/>
      <c r="D13" s="119"/>
      <c r="E13" s="119"/>
      <c r="F13" s="119"/>
    </row>
    <row r="14" spans="2:6" x14ac:dyDescent="0.25">
      <c r="B14" s="121" t="s">
        <v>178</v>
      </c>
      <c r="C14" s="121"/>
      <c r="D14" s="119"/>
      <c r="E14" s="119"/>
      <c r="F14" s="119"/>
    </row>
    <row r="15" spans="2:6" x14ac:dyDescent="0.25">
      <c r="B15" s="120" t="s">
        <v>177</v>
      </c>
      <c r="C15" s="118"/>
      <c r="D15" s="123" t="s">
        <v>181</v>
      </c>
      <c r="E15" s="119"/>
      <c r="F15" s="119"/>
    </row>
    <row r="16" spans="2:6" x14ac:dyDescent="0.25">
      <c r="B16" s="120" t="s">
        <v>179</v>
      </c>
      <c r="C16" s="118"/>
      <c r="D16" s="123" t="s">
        <v>180</v>
      </c>
      <c r="E16" s="119"/>
      <c r="F16" s="119"/>
    </row>
    <row r="17" spans="2:6" x14ac:dyDescent="0.25">
      <c r="B17" s="120" t="s">
        <v>368</v>
      </c>
      <c r="C17" s="118"/>
      <c r="D17" s="123" t="s">
        <v>369</v>
      </c>
      <c r="E17" s="119"/>
      <c r="F17" s="119"/>
    </row>
    <row r="18" spans="2:6" x14ac:dyDescent="0.25">
      <c r="B18" s="120" t="s">
        <v>367</v>
      </c>
      <c r="C18" s="118"/>
      <c r="D18" s="123" t="s">
        <v>370</v>
      </c>
      <c r="E18" s="119"/>
      <c r="F18" s="119"/>
    </row>
    <row r="19" spans="2:6" x14ac:dyDescent="0.25">
      <c r="B19" s="120" t="s">
        <v>182</v>
      </c>
      <c r="C19" s="118"/>
      <c r="D19" s="123" t="s">
        <v>184</v>
      </c>
      <c r="E19" s="119"/>
      <c r="F19" s="119"/>
    </row>
    <row r="20" spans="2:6" x14ac:dyDescent="0.25">
      <c r="B20" s="120" t="s">
        <v>183</v>
      </c>
      <c r="C20" s="118"/>
      <c r="D20" s="123" t="s">
        <v>185</v>
      </c>
      <c r="E20" s="119"/>
      <c r="F20" s="119"/>
    </row>
    <row r="21" spans="2:6" x14ac:dyDescent="0.25">
      <c r="B21" s="120"/>
      <c r="C21" s="118"/>
      <c r="D21" s="119"/>
      <c r="E21" s="119"/>
      <c r="F21" s="119"/>
    </row>
    <row r="22" spans="2:6" x14ac:dyDescent="0.25">
      <c r="B22" s="120" t="s">
        <v>331</v>
      </c>
      <c r="C22" s="118"/>
      <c r="D22" s="123" t="s">
        <v>0</v>
      </c>
      <c r="E22" s="119"/>
      <c r="F22" s="119"/>
    </row>
    <row r="23" spans="2:6" x14ac:dyDescent="0.25">
      <c r="B23" s="120" t="s">
        <v>332</v>
      </c>
      <c r="C23" s="118"/>
      <c r="D23" s="123" t="s">
        <v>113</v>
      </c>
      <c r="E23" s="119"/>
      <c r="F23" s="119"/>
    </row>
    <row r="24" spans="2:6" x14ac:dyDescent="0.25">
      <c r="B24" s="120" t="s">
        <v>333</v>
      </c>
      <c r="C24" s="118"/>
      <c r="D24" s="123" t="s">
        <v>114</v>
      </c>
      <c r="E24" s="119"/>
      <c r="F24" s="119"/>
    </row>
    <row r="25" spans="2:6" x14ac:dyDescent="0.25">
      <c r="B25" s="120" t="s">
        <v>334</v>
      </c>
      <c r="C25" s="118"/>
      <c r="D25" s="123" t="s">
        <v>115</v>
      </c>
      <c r="E25" s="119"/>
      <c r="F25" s="119"/>
    </row>
    <row r="26" spans="2:6" x14ac:dyDescent="0.25">
      <c r="B26" s="120" t="s">
        <v>335</v>
      </c>
      <c r="C26" s="118"/>
      <c r="D26" s="123" t="s">
        <v>186</v>
      </c>
      <c r="E26" s="119"/>
      <c r="F26" s="119"/>
    </row>
    <row r="27" spans="2:6" x14ac:dyDescent="0.25">
      <c r="B27" s="120" t="s">
        <v>336</v>
      </c>
      <c r="C27" s="118"/>
      <c r="D27" s="123" t="s">
        <v>172</v>
      </c>
      <c r="E27" s="119"/>
      <c r="F27" s="119"/>
    </row>
    <row r="28" spans="2:6" x14ac:dyDescent="0.25">
      <c r="B28" s="120" t="s">
        <v>337</v>
      </c>
      <c r="C28" s="118"/>
      <c r="D28" s="123" t="s">
        <v>187</v>
      </c>
      <c r="E28" s="119"/>
      <c r="F28" s="119"/>
    </row>
    <row r="29" spans="2:6" x14ac:dyDescent="0.25">
      <c r="B29" s="120" t="s">
        <v>338</v>
      </c>
      <c r="C29" s="118"/>
      <c r="D29" s="123" t="s">
        <v>116</v>
      </c>
      <c r="E29" s="119"/>
      <c r="F29" s="119"/>
    </row>
    <row r="30" spans="2:6" x14ac:dyDescent="0.25">
      <c r="B30" s="120" t="s">
        <v>339</v>
      </c>
      <c r="C30" s="118"/>
      <c r="D30" s="123" t="s">
        <v>117</v>
      </c>
      <c r="E30" s="119"/>
      <c r="F30" s="119"/>
    </row>
    <row r="31" spans="2:6" x14ac:dyDescent="0.25">
      <c r="B31" s="120" t="s">
        <v>340</v>
      </c>
      <c r="C31" s="118"/>
      <c r="D31" s="123" t="s">
        <v>118</v>
      </c>
      <c r="E31" s="119"/>
      <c r="F31" s="119"/>
    </row>
    <row r="32" spans="2:6" x14ac:dyDescent="0.25">
      <c r="B32" s="120" t="s">
        <v>341</v>
      </c>
      <c r="C32" s="118"/>
      <c r="D32" s="123" t="s">
        <v>119</v>
      </c>
      <c r="E32" s="119"/>
      <c r="F32" s="119"/>
    </row>
    <row r="33" spans="2:6" x14ac:dyDescent="0.25">
      <c r="B33" s="120" t="s">
        <v>342</v>
      </c>
      <c r="C33" s="118"/>
      <c r="D33" s="123" t="s">
        <v>188</v>
      </c>
      <c r="E33" s="119"/>
      <c r="F33" s="119"/>
    </row>
    <row r="34" spans="2:6" x14ac:dyDescent="0.25">
      <c r="B34" s="120" t="s">
        <v>343</v>
      </c>
      <c r="C34" s="118"/>
      <c r="D34" s="123" t="s">
        <v>121</v>
      </c>
      <c r="E34" s="119"/>
      <c r="F34" s="119"/>
    </row>
    <row r="35" spans="2:6" x14ac:dyDescent="0.25">
      <c r="B35" s="120" t="s">
        <v>344</v>
      </c>
      <c r="C35" s="118"/>
      <c r="D35" s="123" t="s">
        <v>189</v>
      </c>
      <c r="E35" s="119"/>
      <c r="F35" s="119"/>
    </row>
    <row r="36" spans="2:6" x14ac:dyDescent="0.25">
      <c r="B36" s="120" t="s">
        <v>345</v>
      </c>
      <c r="C36" s="118"/>
      <c r="D36" s="123" t="s">
        <v>190</v>
      </c>
      <c r="E36" s="119"/>
      <c r="F36" s="119"/>
    </row>
    <row r="37" spans="2:6" x14ac:dyDescent="0.25">
      <c r="B37" s="120" t="s">
        <v>346</v>
      </c>
      <c r="C37" s="118"/>
      <c r="D37" s="123" t="s">
        <v>173</v>
      </c>
      <c r="E37" s="119"/>
      <c r="F37" s="119"/>
    </row>
    <row r="38" spans="2:6" x14ac:dyDescent="0.25">
      <c r="B38" s="120" t="s">
        <v>347</v>
      </c>
      <c r="C38" s="118"/>
      <c r="D38" s="123" t="s">
        <v>170</v>
      </c>
      <c r="E38" s="119"/>
      <c r="F38" s="119"/>
    </row>
    <row r="39" spans="2:6" x14ac:dyDescent="0.25">
      <c r="B39" s="120" t="s">
        <v>348</v>
      </c>
      <c r="C39" s="118"/>
      <c r="D39" s="123" t="s">
        <v>171</v>
      </c>
      <c r="E39" s="119"/>
      <c r="F39" s="119"/>
    </row>
    <row r="40" spans="2:6" x14ac:dyDescent="0.25">
      <c r="E40" s="117"/>
    </row>
    <row r="41" spans="2:6" x14ac:dyDescent="0.25">
      <c r="E41" s="117"/>
    </row>
    <row r="42" spans="2:6" x14ac:dyDescent="0.25">
      <c r="B42" s="141" t="s">
        <v>191</v>
      </c>
      <c r="C42" s="118"/>
      <c r="D42" s="119"/>
      <c r="E42" s="117"/>
    </row>
    <row r="43" spans="2:6" x14ac:dyDescent="0.25">
      <c r="B43" s="120" t="s">
        <v>206</v>
      </c>
      <c r="C43" s="118"/>
      <c r="D43" s="123" t="s">
        <v>140</v>
      </c>
      <c r="E43" s="117"/>
    </row>
    <row r="44" spans="2:6" x14ac:dyDescent="0.25">
      <c r="B44" s="120" t="s">
        <v>205</v>
      </c>
      <c r="C44" s="118"/>
      <c r="D44" s="123" t="s">
        <v>193</v>
      </c>
    </row>
    <row r="45" spans="2:6" x14ac:dyDescent="0.25">
      <c r="B45" s="119"/>
      <c r="C45" s="118"/>
      <c r="D45" s="119"/>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N42" sqref="N42"/>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54"/>
      <c r="D4" s="254"/>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0" t="s">
        <v>418</v>
      </c>
      <c r="D9" s="60" t="s">
        <v>419</v>
      </c>
      <c r="E9" s="60" t="s">
        <v>420</v>
      </c>
      <c r="F9" s="60" t="s">
        <v>421</v>
      </c>
    </row>
    <row r="10" spans="2:6" x14ac:dyDescent="0.25">
      <c r="B10" s="10" t="s">
        <v>54</v>
      </c>
      <c r="C10" s="75">
        <v>158.77600000000001</v>
      </c>
      <c r="D10" s="75">
        <v>155.41900000000001</v>
      </c>
      <c r="E10" s="75">
        <v>154.9</v>
      </c>
      <c r="F10" s="75">
        <v>155.69999999999999</v>
      </c>
    </row>
    <row r="11" spans="2:6" x14ac:dyDescent="0.25">
      <c r="B11" s="10" t="s">
        <v>280</v>
      </c>
      <c r="C11" s="75">
        <v>141.995</v>
      </c>
      <c r="D11" s="75">
        <v>140.994</v>
      </c>
      <c r="E11" s="75">
        <v>140</v>
      </c>
      <c r="F11" s="75">
        <v>138.9</v>
      </c>
    </row>
    <row r="12" spans="2:6" x14ac:dyDescent="0.25">
      <c r="B12" s="13" t="s">
        <v>55</v>
      </c>
      <c r="C12" s="76">
        <v>141.995</v>
      </c>
      <c r="D12" s="76">
        <v>140.994</v>
      </c>
      <c r="E12" s="76">
        <v>140</v>
      </c>
      <c r="F12" s="76">
        <v>138.9</v>
      </c>
    </row>
    <row r="13" spans="2:6" x14ac:dyDescent="0.25">
      <c r="B13" s="14" t="s">
        <v>56</v>
      </c>
      <c r="C13" s="77">
        <v>0.14799999999999999</v>
      </c>
      <c r="D13" s="77">
        <v>0.157</v>
      </c>
      <c r="E13" s="77">
        <v>0.14699999999999999</v>
      </c>
      <c r="F13" s="77">
        <v>0.14299999999999999</v>
      </c>
    </row>
    <row r="14" spans="2:6" x14ac:dyDescent="0.25">
      <c r="B14" s="10" t="s">
        <v>57</v>
      </c>
      <c r="C14" s="78">
        <v>0.14799999999999999</v>
      </c>
      <c r="D14" s="78">
        <v>0.157</v>
      </c>
      <c r="E14" s="78">
        <v>0.14699999999999999</v>
      </c>
      <c r="F14" s="78">
        <v>0.14299999999999999</v>
      </c>
    </row>
    <row r="15" spans="2:6" x14ac:dyDescent="0.25">
      <c r="B15" s="10" t="s">
        <v>123</v>
      </c>
      <c r="C15" s="75">
        <v>134.19300000000001</v>
      </c>
      <c r="D15" s="75">
        <v>131.87200000000001</v>
      </c>
      <c r="E15" s="75">
        <v>132.9</v>
      </c>
      <c r="F15" s="75">
        <v>134.07400000000001</v>
      </c>
    </row>
    <row r="16" spans="2:6" x14ac:dyDescent="0.25">
      <c r="B16" s="10" t="s">
        <v>58</v>
      </c>
      <c r="C16" s="75">
        <v>2</v>
      </c>
      <c r="D16" s="75">
        <v>2</v>
      </c>
      <c r="E16" s="75">
        <v>1</v>
      </c>
      <c r="F16" s="75">
        <v>1</v>
      </c>
    </row>
    <row r="17" spans="2:6" x14ac:dyDescent="0.25">
      <c r="B17" s="148" t="s">
        <v>281</v>
      </c>
      <c r="C17" s="75">
        <v>7</v>
      </c>
      <c r="D17" s="75">
        <v>7</v>
      </c>
      <c r="E17" s="75">
        <v>7</v>
      </c>
      <c r="F17" s="75">
        <v>7</v>
      </c>
    </row>
    <row r="18" spans="2:6" x14ac:dyDescent="0.25">
      <c r="B18" s="14" t="s">
        <v>124</v>
      </c>
      <c r="C18" s="237" t="s">
        <v>437</v>
      </c>
      <c r="D18" s="237" t="s">
        <v>437</v>
      </c>
      <c r="E18" s="237" t="s">
        <v>437</v>
      </c>
      <c r="F18" s="238">
        <v>17.899999999999999</v>
      </c>
    </row>
    <row r="19" spans="2:6" x14ac:dyDescent="0.25">
      <c r="B19" s="11" t="s">
        <v>125</v>
      </c>
      <c r="C19" s="239">
        <v>0.05</v>
      </c>
      <c r="D19" s="239">
        <v>4.9000000000000002E-2</v>
      </c>
      <c r="E19" s="239">
        <v>1.7000000000000001E-2</v>
      </c>
      <c r="F19" s="239">
        <v>-1.6E-2</v>
      </c>
    </row>
    <row r="20" spans="2:6" x14ac:dyDescent="0.25">
      <c r="B20" s="12" t="s">
        <v>126</v>
      </c>
      <c r="C20" s="240">
        <v>5.6000000000000001E-2</v>
      </c>
      <c r="D20" s="240">
        <v>6.2E-2</v>
      </c>
      <c r="E20" s="240">
        <v>0.112</v>
      </c>
      <c r="F20" s="240">
        <v>0.159</v>
      </c>
    </row>
    <row r="21" spans="2:6" s="6" customFormat="1" ht="9.75" customHeight="1" x14ac:dyDescent="0.25">
      <c r="B21" s="4"/>
      <c r="C21" s="5"/>
      <c r="D21" s="5"/>
      <c r="E21" s="5"/>
      <c r="F21" s="5"/>
    </row>
    <row r="22" spans="2:6" s="6" customFormat="1" ht="15.75" x14ac:dyDescent="0.25">
      <c r="B22" s="74"/>
      <c r="C22" s="5"/>
      <c r="D22" s="5"/>
      <c r="E22" s="5"/>
      <c r="F22" s="5"/>
    </row>
    <row r="23" spans="2:6" x14ac:dyDescent="0.25">
      <c r="B23" s="18" t="s">
        <v>59</v>
      </c>
      <c r="C23" s="2"/>
      <c r="D23" s="2"/>
      <c r="E23" s="2"/>
      <c r="F23" s="2"/>
    </row>
    <row r="24" spans="2:6" x14ac:dyDescent="0.25">
      <c r="B24" s="15" t="s">
        <v>127</v>
      </c>
      <c r="C24" s="84">
        <f>SUM(C28:C30)</f>
        <v>139.68814297488001</v>
      </c>
      <c r="D24" s="84">
        <f t="shared" ref="D24:F24" si="0">SUM(D28:D30)</f>
        <v>139.27487595266999</v>
      </c>
      <c r="E24" s="84">
        <f t="shared" si="0"/>
        <v>138.27844796916</v>
      </c>
      <c r="F24" s="84">
        <f t="shared" si="0"/>
        <v>137.74193187231998</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1.2554848009999999E-2</v>
      </c>
      <c r="D28" s="19">
        <v>1.2318802849999999E-2</v>
      </c>
      <c r="E28" s="19">
        <v>1.3831084889999999E-2</v>
      </c>
      <c r="F28" s="19">
        <v>1.2908697679999999E-2</v>
      </c>
    </row>
    <row r="29" spans="2:6" x14ac:dyDescent="0.25">
      <c r="B29" s="16" t="s">
        <v>104</v>
      </c>
      <c r="C29" s="19">
        <v>0.30374008385000001</v>
      </c>
      <c r="D29" s="19">
        <v>0.27695792239</v>
      </c>
      <c r="E29" s="19">
        <v>0.29689039883000001</v>
      </c>
      <c r="F29" s="19">
        <v>0.29475447603999999</v>
      </c>
    </row>
    <row r="30" spans="2:6" x14ac:dyDescent="0.25">
      <c r="B30" s="16" t="s">
        <v>105</v>
      </c>
      <c r="C30" s="19">
        <v>139.37184804302001</v>
      </c>
      <c r="D30" s="19">
        <v>138.98559922742999</v>
      </c>
      <c r="E30" s="19">
        <v>137.96772648544001</v>
      </c>
      <c r="F30" s="19">
        <v>137.43426869859999</v>
      </c>
    </row>
    <row r="31" spans="2:6" x14ac:dyDescent="0.25">
      <c r="B31" s="13" t="s">
        <v>62</v>
      </c>
      <c r="C31" s="20"/>
      <c r="D31" s="20"/>
      <c r="E31" s="20"/>
      <c r="F31" s="20"/>
    </row>
    <row r="32" spans="2:6" x14ac:dyDescent="0.25">
      <c r="B32" s="16" t="s">
        <v>106</v>
      </c>
      <c r="C32" s="19">
        <v>129.20762197091</v>
      </c>
      <c r="D32" s="19">
        <v>126.80570768694</v>
      </c>
      <c r="E32" s="19">
        <v>125.13660109513999</v>
      </c>
      <c r="F32" s="19">
        <v>123.37922623429</v>
      </c>
    </row>
    <row r="33" spans="2:9" x14ac:dyDescent="0.25">
      <c r="B33" s="16" t="s">
        <v>107</v>
      </c>
      <c r="C33" s="19">
        <v>10.480521003970001</v>
      </c>
      <c r="D33" s="19">
        <v>12.46916826572</v>
      </c>
      <c r="E33" s="19">
        <v>13.14184687403</v>
      </c>
      <c r="F33" s="19">
        <v>14.36270563804</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353</v>
      </c>
      <c r="C36" s="20"/>
      <c r="D36" s="20"/>
      <c r="E36" s="20"/>
      <c r="F36" s="20"/>
    </row>
    <row r="37" spans="2:9" ht="30" x14ac:dyDescent="0.25">
      <c r="B37" s="16" t="s">
        <v>128</v>
      </c>
      <c r="C37" s="19">
        <v>26.474902445929999</v>
      </c>
      <c r="D37" s="19">
        <v>26.30287798598</v>
      </c>
      <c r="E37" s="19">
        <v>25.741423214360001</v>
      </c>
      <c r="F37" s="19">
        <v>25.45302039037</v>
      </c>
    </row>
    <row r="38" spans="2:9" ht="30" x14ac:dyDescent="0.25">
      <c r="B38" s="16" t="s">
        <v>110</v>
      </c>
      <c r="C38" s="19">
        <v>112.63909705552</v>
      </c>
      <c r="D38" s="19">
        <v>112.39700684733999</v>
      </c>
      <c r="E38" s="19">
        <v>111.9545232018</v>
      </c>
      <c r="F38" s="19">
        <v>111.69839561854</v>
      </c>
      <c r="I38" s="214"/>
    </row>
    <row r="39" spans="2:9" x14ac:dyDescent="0.25">
      <c r="B39" s="16" t="s">
        <v>111</v>
      </c>
      <c r="C39" s="19">
        <v>0.57291662257999998</v>
      </c>
      <c r="D39" s="19">
        <v>0.57499111934000002</v>
      </c>
      <c r="E39" s="19">
        <v>0.58250155300999995</v>
      </c>
      <c r="F39" s="19">
        <v>0.59051586341999995</v>
      </c>
    </row>
    <row r="40" spans="2:9" x14ac:dyDescent="0.25">
      <c r="B40" s="13" t="s">
        <v>354</v>
      </c>
      <c r="C40" s="149">
        <f>SUM(C37:C39)</f>
        <v>139.68691612403001</v>
      </c>
      <c r="D40" s="149">
        <f t="shared" ref="D40:F40" si="1">SUM(D37:D39)</f>
        <v>139.27487595266001</v>
      </c>
      <c r="E40" s="149">
        <f t="shared" si="1"/>
        <v>138.27844796917</v>
      </c>
      <c r="F40" s="149">
        <f t="shared" si="1"/>
        <v>137.74193187233001</v>
      </c>
    </row>
    <row r="41" spans="2:9" x14ac:dyDescent="0.25">
      <c r="B41" s="10" t="s">
        <v>129</v>
      </c>
      <c r="C41" s="242">
        <v>1.0910969237599999</v>
      </c>
      <c r="D41" s="242">
        <v>1.31173730675</v>
      </c>
      <c r="E41" s="242">
        <v>1.5946930231700001</v>
      </c>
      <c r="F41" s="242">
        <v>1.8354458304700001</v>
      </c>
    </row>
    <row r="42" spans="2:9" ht="30" x14ac:dyDescent="0.25">
      <c r="B42" s="12" t="s">
        <v>282</v>
      </c>
      <c r="C42" s="241">
        <v>0.49399999999999999</v>
      </c>
      <c r="D42" s="241">
        <v>0.54200000000000004</v>
      </c>
      <c r="E42" s="241">
        <v>0.59299999999999997</v>
      </c>
      <c r="F42" s="241">
        <v>0.60099999999999998</v>
      </c>
    </row>
    <row r="46" spans="2:9" x14ac:dyDescent="0.25">
      <c r="F46" s="122"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5" zoomScaleNormal="85" workbookViewId="0">
      <selection activeCell="O48" sqref="O48"/>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2" ht="12" customHeight="1" x14ac:dyDescent="0.25"/>
    <row r="4" spans="2:12" ht="18" x14ac:dyDescent="0.25">
      <c r="B4" s="258" t="s">
        <v>415</v>
      </c>
      <c r="C4" s="259"/>
      <c r="D4" s="259"/>
      <c r="E4" s="259"/>
      <c r="F4" s="7"/>
      <c r="G4" s="7"/>
      <c r="H4" s="7"/>
      <c r="I4" s="7"/>
    </row>
    <row r="5" spans="2:12" ht="4.5" customHeight="1" x14ac:dyDescent="0.25">
      <c r="B5" s="261"/>
      <c r="C5" s="261"/>
      <c r="D5" s="261"/>
      <c r="E5" s="261"/>
      <c r="F5" s="261"/>
      <c r="G5" s="261"/>
      <c r="H5" s="261"/>
      <c r="I5" s="261"/>
    </row>
    <row r="6" spans="2:12" ht="5.25" customHeight="1" x14ac:dyDescent="0.25">
      <c r="B6" s="22"/>
      <c r="C6" s="22"/>
      <c r="D6" s="22"/>
      <c r="E6" s="22"/>
      <c r="F6" s="22"/>
      <c r="G6" s="22"/>
      <c r="H6" s="22"/>
      <c r="I6" s="22"/>
    </row>
    <row r="7" spans="2:12" x14ac:dyDescent="0.25">
      <c r="B7" s="27" t="s">
        <v>64</v>
      </c>
      <c r="C7" s="26"/>
      <c r="D7" s="26"/>
      <c r="E7" s="26"/>
      <c r="F7" s="26"/>
      <c r="G7" s="60" t="s">
        <v>418</v>
      </c>
      <c r="H7" s="60" t="s">
        <v>419</v>
      </c>
      <c r="I7" s="60" t="s">
        <v>420</v>
      </c>
      <c r="J7" s="60" t="s">
        <v>421</v>
      </c>
    </row>
    <row r="8" spans="2:12" x14ac:dyDescent="0.25">
      <c r="B8" s="24" t="s">
        <v>131</v>
      </c>
      <c r="C8" s="6"/>
      <c r="D8" s="6"/>
      <c r="E8" s="6"/>
      <c r="F8" s="6"/>
      <c r="G8" s="75">
        <v>10</v>
      </c>
      <c r="H8" s="75">
        <v>13.7</v>
      </c>
      <c r="I8" s="75">
        <v>13.9</v>
      </c>
      <c r="J8" s="75">
        <v>14.6</v>
      </c>
      <c r="L8" s="83"/>
    </row>
    <row r="9" spans="2:12" x14ac:dyDescent="0.25">
      <c r="B9" s="24" t="s">
        <v>284</v>
      </c>
      <c r="C9" s="6"/>
      <c r="D9" s="6"/>
      <c r="E9" s="6"/>
      <c r="F9" s="6"/>
      <c r="G9" s="80">
        <v>0.1</v>
      </c>
      <c r="H9" s="80">
        <v>0.69899999999999995</v>
      </c>
      <c r="I9" s="80">
        <v>7.5999999999999998E-2</v>
      </c>
      <c r="J9" s="80">
        <v>0.08</v>
      </c>
    </row>
    <row r="10" spans="2:12" x14ac:dyDescent="0.25">
      <c r="B10" s="24" t="s">
        <v>326</v>
      </c>
      <c r="C10" s="6"/>
      <c r="D10" s="6"/>
      <c r="E10" s="6"/>
      <c r="F10" s="6"/>
      <c r="G10" s="80">
        <v>1.25</v>
      </c>
      <c r="H10" s="3">
        <v>1.4</v>
      </c>
      <c r="I10" s="80">
        <v>1.55</v>
      </c>
      <c r="J10" s="80">
        <v>1.62</v>
      </c>
    </row>
    <row r="11" spans="2:12" x14ac:dyDescent="0.25">
      <c r="B11" s="24" t="s">
        <v>285</v>
      </c>
      <c r="C11" s="24" t="s">
        <v>414</v>
      </c>
      <c r="D11" s="24"/>
      <c r="E11" s="24"/>
      <c r="F11" s="24"/>
      <c r="G11" s="82">
        <v>0.14249999999999999</v>
      </c>
      <c r="H11" s="82">
        <v>0.13</v>
      </c>
      <c r="I11" s="82">
        <v>0.13</v>
      </c>
      <c r="J11" s="82">
        <v>0.13</v>
      </c>
    </row>
    <row r="12" spans="2:12" x14ac:dyDescent="0.25">
      <c r="B12" s="28"/>
      <c r="C12" s="29" t="s">
        <v>413</v>
      </c>
      <c r="D12" s="29"/>
      <c r="E12" s="29"/>
      <c r="F12" s="29"/>
      <c r="G12" s="81">
        <v>0.08</v>
      </c>
      <c r="H12" s="81">
        <v>0.08</v>
      </c>
      <c r="I12" s="81">
        <v>0.08</v>
      </c>
      <c r="J12" s="81">
        <v>0.08</v>
      </c>
    </row>
    <row r="13" spans="2:12" x14ac:dyDescent="0.25">
      <c r="B13" s="24" t="s">
        <v>66</v>
      </c>
      <c r="C13" s="6"/>
      <c r="D13" s="6"/>
      <c r="E13" s="6"/>
      <c r="F13" s="6"/>
      <c r="G13" s="79">
        <f>+G28</f>
        <v>11.30775015695</v>
      </c>
      <c r="H13" s="79">
        <f>+H28</f>
        <v>12.58749638071</v>
      </c>
      <c r="I13" s="79">
        <v>12.6</v>
      </c>
      <c r="J13" s="79">
        <v>13.3</v>
      </c>
    </row>
    <row r="14" spans="2:12" x14ac:dyDescent="0.25">
      <c r="B14" s="6"/>
      <c r="C14" s="24" t="s">
        <v>67</v>
      </c>
      <c r="D14" s="24"/>
      <c r="E14" s="24"/>
      <c r="F14" s="24"/>
      <c r="G14" s="152">
        <v>0</v>
      </c>
      <c r="H14" s="152">
        <v>0</v>
      </c>
      <c r="I14" s="152">
        <v>0</v>
      </c>
      <c r="J14" s="152">
        <v>0</v>
      </c>
    </row>
    <row r="15" spans="2:12" x14ac:dyDescent="0.25">
      <c r="B15" s="24" t="s">
        <v>166</v>
      </c>
      <c r="C15" s="6"/>
      <c r="D15" s="6"/>
      <c r="E15" s="6"/>
      <c r="F15" s="6"/>
      <c r="G15" s="152">
        <v>0</v>
      </c>
      <c r="H15" s="152">
        <v>0</v>
      </c>
      <c r="I15" s="152">
        <v>0</v>
      </c>
      <c r="J15" s="152">
        <v>0</v>
      </c>
    </row>
    <row r="16" spans="2:12" x14ac:dyDescent="0.25">
      <c r="B16" s="24" t="s">
        <v>350</v>
      </c>
      <c r="C16" s="6"/>
      <c r="D16" s="6"/>
      <c r="E16" s="6"/>
      <c r="F16" s="6"/>
      <c r="G16" s="152">
        <v>0</v>
      </c>
      <c r="H16" s="152">
        <v>0</v>
      </c>
      <c r="I16" s="152">
        <v>0</v>
      </c>
      <c r="J16" s="152">
        <v>0</v>
      </c>
    </row>
    <row r="17" spans="1:10" x14ac:dyDescent="0.25">
      <c r="B17" s="24" t="s">
        <v>68</v>
      </c>
      <c r="C17" s="6"/>
      <c r="D17" s="6"/>
      <c r="E17" s="6"/>
      <c r="F17" s="6"/>
      <c r="G17" s="152">
        <v>0</v>
      </c>
      <c r="H17" s="152">
        <v>0</v>
      </c>
      <c r="I17" s="152">
        <v>0</v>
      </c>
      <c r="J17" s="152">
        <v>0</v>
      </c>
    </row>
    <row r="18" spans="1:10" x14ac:dyDescent="0.25">
      <c r="A18" s="154"/>
      <c r="B18" s="151" t="s">
        <v>133</v>
      </c>
      <c r="C18" s="103"/>
      <c r="D18" s="103"/>
      <c r="E18" s="103"/>
      <c r="F18" s="103"/>
      <c r="G18" s="152">
        <v>0</v>
      </c>
      <c r="H18" s="152">
        <v>0</v>
      </c>
      <c r="I18" s="152">
        <v>0</v>
      </c>
      <c r="J18" s="152">
        <v>0</v>
      </c>
    </row>
    <row r="19" spans="1:10" x14ac:dyDescent="0.25">
      <c r="B19" s="151" t="s">
        <v>351</v>
      </c>
      <c r="C19" s="103"/>
      <c r="D19" s="103"/>
      <c r="E19" s="103"/>
      <c r="F19" s="103"/>
      <c r="G19" s="153">
        <v>1.5</v>
      </c>
      <c r="H19" s="153">
        <v>1.6</v>
      </c>
      <c r="I19" s="153">
        <v>1.2</v>
      </c>
      <c r="J19" s="153">
        <v>1.17</v>
      </c>
    </row>
    <row r="20" spans="1:10" x14ac:dyDescent="0.25">
      <c r="A20" s="154"/>
      <c r="B20" s="151" t="s">
        <v>352</v>
      </c>
      <c r="C20" s="103"/>
      <c r="D20" s="103"/>
      <c r="E20" s="103"/>
      <c r="F20" s="103"/>
      <c r="G20" s="153">
        <v>1.5</v>
      </c>
      <c r="H20" s="80">
        <v>1.6</v>
      </c>
      <c r="I20" s="153">
        <v>1.2</v>
      </c>
      <c r="J20" s="153">
        <v>1.2</v>
      </c>
    </row>
    <row r="21" spans="1:10" x14ac:dyDescent="0.25">
      <c r="B21" s="190"/>
      <c r="C21" s="103"/>
      <c r="D21" s="103"/>
      <c r="E21" s="103"/>
      <c r="F21" s="103"/>
      <c r="G21" s="192"/>
      <c r="H21" s="192"/>
      <c r="I21" s="192"/>
      <c r="J21" s="192"/>
    </row>
    <row r="22" spans="1:10" x14ac:dyDescent="0.25">
      <c r="B22" s="191" t="s">
        <v>283</v>
      </c>
      <c r="C22" s="150"/>
      <c r="D22" s="104"/>
      <c r="E22" s="104"/>
      <c r="F22" s="104"/>
      <c r="G22" s="250">
        <v>4.9000000000000002E-2</v>
      </c>
      <c r="H22" s="250">
        <v>5.5E-2</v>
      </c>
      <c r="I22" s="250">
        <v>6.9000000000000006E-2</v>
      </c>
      <c r="J22" s="251">
        <v>7.3999999999999996E-2</v>
      </c>
    </row>
    <row r="23" spans="1:10" x14ac:dyDescent="0.25">
      <c r="B23" s="184"/>
      <c r="C23" s="181"/>
      <c r="D23" s="103"/>
      <c r="E23" s="103"/>
      <c r="F23" s="103"/>
      <c r="G23" s="182"/>
      <c r="H23" s="183"/>
      <c r="I23" s="183"/>
      <c r="J23" s="183"/>
    </row>
    <row r="24" spans="1:10" ht="21" customHeight="1" x14ac:dyDescent="0.25"/>
    <row r="25" spans="1:10" ht="18" x14ac:dyDescent="0.25">
      <c r="B25" s="258" t="s">
        <v>416</v>
      </c>
      <c r="C25" s="259"/>
      <c r="D25" s="259"/>
      <c r="E25" s="259"/>
      <c r="F25" s="212"/>
      <c r="G25" s="7"/>
      <c r="H25" s="7"/>
      <c r="I25" s="7"/>
      <c r="J25" s="7"/>
    </row>
    <row r="26" spans="1:10" ht="5.25" customHeight="1" x14ac:dyDescent="0.25">
      <c r="B26" s="22"/>
      <c r="C26" s="22"/>
      <c r="D26" s="22"/>
      <c r="E26" s="22"/>
      <c r="F26" s="213"/>
      <c r="G26" s="147"/>
      <c r="H26" s="147"/>
      <c r="I26" s="22"/>
      <c r="J26" s="22"/>
    </row>
    <row r="27" spans="1:10" x14ac:dyDescent="0.25">
      <c r="B27" s="27" t="s">
        <v>64</v>
      </c>
      <c r="C27" s="26"/>
      <c r="D27" s="26"/>
      <c r="E27" s="26"/>
      <c r="F27" s="26"/>
      <c r="G27" s="60" t="s">
        <v>418</v>
      </c>
      <c r="H27" s="60" t="s">
        <v>419</v>
      </c>
      <c r="I27" s="60" t="s">
        <v>420</v>
      </c>
      <c r="J27" s="60" t="s">
        <v>421</v>
      </c>
    </row>
    <row r="28" spans="1:10" x14ac:dyDescent="0.25">
      <c r="B28" s="24" t="s">
        <v>66</v>
      </c>
      <c r="C28" s="6"/>
      <c r="D28" s="6"/>
      <c r="E28" s="6"/>
      <c r="F28" s="6"/>
      <c r="G28" s="83">
        <v>11.30775015695</v>
      </c>
      <c r="H28" s="83">
        <v>12.58749638071</v>
      </c>
      <c r="I28" s="83">
        <v>12.588938211289999</v>
      </c>
      <c r="J28" s="83">
        <v>13.271563137899999</v>
      </c>
    </row>
    <row r="29" spans="1:10" x14ac:dyDescent="0.25">
      <c r="B29" s="24" t="s">
        <v>134</v>
      </c>
      <c r="C29" s="6"/>
      <c r="D29" s="6"/>
      <c r="E29" s="6"/>
      <c r="F29" s="6"/>
      <c r="G29" s="208"/>
      <c r="H29" s="83"/>
      <c r="I29" s="83"/>
      <c r="J29" s="83"/>
    </row>
    <row r="30" spans="1:10" x14ac:dyDescent="0.25">
      <c r="B30" s="24" t="s">
        <v>374</v>
      </c>
      <c r="C30" s="24" t="s">
        <v>70</v>
      </c>
      <c r="D30" s="24"/>
      <c r="E30" s="24"/>
      <c r="F30" s="24"/>
      <c r="G30" s="83">
        <v>7.6425599999999992E-6</v>
      </c>
      <c r="H30" s="83">
        <v>8.6962460000000004E-5</v>
      </c>
      <c r="I30" s="83">
        <v>0</v>
      </c>
      <c r="J30" s="83">
        <v>0</v>
      </c>
    </row>
    <row r="31" spans="1:10" x14ac:dyDescent="0.25">
      <c r="B31" s="6"/>
      <c r="C31" s="24" t="s">
        <v>165</v>
      </c>
      <c r="D31" s="24"/>
      <c r="E31" s="24"/>
      <c r="F31" s="24"/>
      <c r="G31" s="83">
        <v>8.6526412761699998</v>
      </c>
      <c r="H31" s="83">
        <v>9.5305244656399992</v>
      </c>
      <c r="I31" s="83">
        <v>9.5320532586799995</v>
      </c>
      <c r="J31" s="83">
        <v>3.2532794000000002E-4</v>
      </c>
    </row>
    <row r="32" spans="1:10" x14ac:dyDescent="0.25">
      <c r="B32" s="6"/>
      <c r="C32" s="25" t="s">
        <v>164</v>
      </c>
      <c r="D32" s="25"/>
      <c r="E32" s="25"/>
      <c r="F32" s="25"/>
      <c r="G32" s="174">
        <v>0</v>
      </c>
      <c r="H32" s="174">
        <v>0</v>
      </c>
      <c r="I32" s="174">
        <v>0</v>
      </c>
      <c r="J32" s="174">
        <v>9.9146906692099996</v>
      </c>
    </row>
    <row r="33" spans="2:10" x14ac:dyDescent="0.25">
      <c r="B33" s="6"/>
      <c r="C33" s="25" t="s">
        <v>273</v>
      </c>
      <c r="D33" s="25"/>
      <c r="E33" s="25"/>
      <c r="F33" s="25"/>
      <c r="G33" s="83">
        <v>2.656186609E-2</v>
      </c>
      <c r="H33" s="174">
        <v>1.7064903709999999E-2</v>
      </c>
      <c r="I33" s="174">
        <v>1.439103852E-2</v>
      </c>
      <c r="J33" s="174">
        <v>1.559810985E-2</v>
      </c>
    </row>
    <row r="34" spans="2:10" x14ac:dyDescent="0.25">
      <c r="B34" s="6"/>
      <c r="C34" s="25" t="s">
        <v>274</v>
      </c>
      <c r="D34" s="25"/>
      <c r="E34" s="25"/>
      <c r="F34" s="25"/>
      <c r="G34" s="208">
        <v>2.4627127000000001E-4</v>
      </c>
      <c r="H34" s="174">
        <v>2.1229709499999999E-2</v>
      </c>
      <c r="I34" s="174">
        <v>2.3903574689999998E-2</v>
      </c>
      <c r="J34" s="174">
        <v>2.8139455319999999E-2</v>
      </c>
    </row>
    <row r="35" spans="2:10" x14ac:dyDescent="0.25">
      <c r="B35" s="6"/>
      <c r="C35" s="25" t="s">
        <v>275</v>
      </c>
      <c r="D35" s="25"/>
      <c r="E35" s="25"/>
      <c r="F35" s="25"/>
      <c r="G35" s="83">
        <v>3.3931844799999999E-3</v>
      </c>
      <c r="H35" s="174">
        <v>4.3341567200000002E-3</v>
      </c>
      <c r="I35" s="174">
        <v>4.3341567200000002E-3</v>
      </c>
      <c r="J35" s="174">
        <v>3.5102630399999999E-3</v>
      </c>
    </row>
    <row r="36" spans="2:10" x14ac:dyDescent="0.25">
      <c r="B36" s="6"/>
      <c r="C36" s="25" t="s">
        <v>276</v>
      </c>
      <c r="D36" s="25"/>
      <c r="E36" s="25"/>
      <c r="F36" s="25"/>
      <c r="G36" s="83">
        <v>2.083503825E-2</v>
      </c>
      <c r="H36" s="174">
        <v>3.7308768000000002E-4</v>
      </c>
      <c r="I36" s="174">
        <v>2.9250184999999999E-4</v>
      </c>
      <c r="J36" s="174">
        <v>1.62002629E-3</v>
      </c>
    </row>
    <row r="37" spans="2:10" x14ac:dyDescent="0.25">
      <c r="B37" s="6"/>
      <c r="C37" s="24" t="s">
        <v>71</v>
      </c>
      <c r="D37" s="24"/>
      <c r="E37" s="24"/>
      <c r="F37" s="24"/>
      <c r="G37" s="83">
        <v>0.31579544436000001</v>
      </c>
      <c r="H37" s="31">
        <v>0.40061559401000002</v>
      </c>
      <c r="I37" s="31">
        <v>0.40069617984</v>
      </c>
      <c r="J37" s="31">
        <v>0.45117822357999998</v>
      </c>
    </row>
    <row r="38" spans="2:10" x14ac:dyDescent="0.25">
      <c r="B38" s="6"/>
      <c r="C38" s="24" t="s">
        <v>72</v>
      </c>
      <c r="D38" s="24"/>
      <c r="E38" s="24"/>
      <c r="F38" s="24"/>
      <c r="G38" s="83">
        <v>0.82753354964000003</v>
      </c>
      <c r="H38" s="31">
        <v>0.92205152300000004</v>
      </c>
      <c r="I38" s="31">
        <v>0.92205152300000004</v>
      </c>
      <c r="J38" s="31">
        <v>1.0834168928200001</v>
      </c>
    </row>
    <row r="39" spans="2:10" x14ac:dyDescent="0.25">
      <c r="B39" s="6"/>
      <c r="C39" s="24" t="s">
        <v>73</v>
      </c>
      <c r="D39" s="24"/>
      <c r="E39" s="24"/>
      <c r="F39" s="24"/>
      <c r="G39" s="83">
        <v>1.46073588413</v>
      </c>
      <c r="H39" s="31">
        <v>1.69121597799</v>
      </c>
      <c r="I39" s="31">
        <v>1.69121597799</v>
      </c>
      <c r="J39" s="31">
        <v>1.7730841698499999</v>
      </c>
    </row>
    <row r="40" spans="2:10" x14ac:dyDescent="0.25">
      <c r="B40" s="24" t="s">
        <v>74</v>
      </c>
      <c r="C40" s="24" t="s">
        <v>248</v>
      </c>
      <c r="D40" s="24"/>
      <c r="E40" s="24"/>
      <c r="F40" s="24"/>
      <c r="G40" s="175" t="s">
        <v>422</v>
      </c>
      <c r="H40" s="175" t="s">
        <v>422</v>
      </c>
      <c r="I40" s="175" t="s">
        <v>422</v>
      </c>
      <c r="J40" s="175" t="s">
        <v>422</v>
      </c>
    </row>
    <row r="41" spans="2:10" x14ac:dyDescent="0.25">
      <c r="B41" s="6"/>
      <c r="C41" s="155" t="s">
        <v>249</v>
      </c>
      <c r="D41" s="24"/>
      <c r="E41" s="24"/>
      <c r="F41" s="24"/>
      <c r="G41" s="175">
        <v>1</v>
      </c>
      <c r="H41" s="175">
        <v>1</v>
      </c>
      <c r="I41" s="175">
        <v>1</v>
      </c>
      <c r="J41" s="175" t="s">
        <v>429</v>
      </c>
    </row>
    <row r="42" spans="2:10" x14ac:dyDescent="0.25">
      <c r="B42" s="6"/>
      <c r="C42" s="24" t="s">
        <v>75</v>
      </c>
      <c r="D42" s="24"/>
      <c r="E42" s="24"/>
      <c r="F42" s="24"/>
      <c r="G42" s="176" t="s">
        <v>423</v>
      </c>
      <c r="H42" s="176" t="s">
        <v>423</v>
      </c>
      <c r="I42" s="176" t="s">
        <v>423</v>
      </c>
      <c r="J42" s="176" t="s">
        <v>430</v>
      </c>
    </row>
    <row r="43" spans="2:10" x14ac:dyDescent="0.25">
      <c r="B43" s="24" t="s">
        <v>76</v>
      </c>
      <c r="C43" s="24" t="s">
        <v>135</v>
      </c>
      <c r="D43" s="24"/>
      <c r="E43" s="24"/>
      <c r="F43" s="24"/>
      <c r="G43" s="177" t="s">
        <v>441</v>
      </c>
      <c r="H43" s="177" t="s">
        <v>424</v>
      </c>
      <c r="I43" s="177" t="s">
        <v>424</v>
      </c>
      <c r="J43" s="177" t="s">
        <v>431</v>
      </c>
    </row>
    <row r="44" spans="2:10" x14ac:dyDescent="0.25">
      <c r="B44" s="6"/>
      <c r="C44" s="24" t="s">
        <v>136</v>
      </c>
      <c r="D44" s="24"/>
      <c r="E44" s="24"/>
      <c r="F44" s="24"/>
      <c r="G44" s="177" t="s">
        <v>442</v>
      </c>
      <c r="H44" s="177" t="s">
        <v>425</v>
      </c>
      <c r="I44" s="177" t="s">
        <v>425</v>
      </c>
      <c r="J44" s="177" t="s">
        <v>432</v>
      </c>
    </row>
    <row r="45" spans="2:10" x14ac:dyDescent="0.25">
      <c r="B45" s="6"/>
      <c r="C45" s="24" t="s">
        <v>77</v>
      </c>
      <c r="D45" s="24"/>
      <c r="E45" s="24"/>
      <c r="F45" s="24"/>
      <c r="G45" s="176" t="s">
        <v>443</v>
      </c>
      <c r="H45" s="176" t="s">
        <v>426</v>
      </c>
      <c r="I45" s="176" t="s">
        <v>426</v>
      </c>
      <c r="J45" s="176" t="s">
        <v>433</v>
      </c>
    </row>
    <row r="46" spans="2:10" x14ac:dyDescent="0.25">
      <c r="B46" s="24" t="s">
        <v>78</v>
      </c>
      <c r="C46" s="24" t="s">
        <v>79</v>
      </c>
      <c r="D46" s="24"/>
      <c r="E46" s="24"/>
      <c r="F46" s="24"/>
      <c r="G46" s="175" t="s">
        <v>444</v>
      </c>
      <c r="H46" s="175" t="s">
        <v>427</v>
      </c>
      <c r="I46" s="175" t="s">
        <v>427</v>
      </c>
      <c r="J46" s="175" t="s">
        <v>434</v>
      </c>
    </row>
    <row r="47" spans="2:10" x14ac:dyDescent="0.25">
      <c r="B47" s="6"/>
      <c r="C47" s="24" t="s">
        <v>80</v>
      </c>
      <c r="D47" s="24"/>
      <c r="E47" s="24"/>
      <c r="F47" s="24"/>
      <c r="G47" s="175" t="s">
        <v>445</v>
      </c>
      <c r="H47" s="175" t="s">
        <v>428</v>
      </c>
      <c r="I47" s="175" t="s">
        <v>428</v>
      </c>
      <c r="J47" s="175" t="s">
        <v>435</v>
      </c>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5">
        <v>1</v>
      </c>
      <c r="H53" s="85">
        <v>1</v>
      </c>
      <c r="I53" s="85">
        <v>1</v>
      </c>
      <c r="J53" s="85">
        <v>1</v>
      </c>
    </row>
    <row r="54" spans="2:11" x14ac:dyDescent="0.25">
      <c r="B54" s="24" t="s">
        <v>85</v>
      </c>
      <c r="C54" s="6"/>
      <c r="D54" s="6"/>
      <c r="E54" s="6"/>
      <c r="F54" s="6"/>
      <c r="G54" s="85">
        <v>1</v>
      </c>
      <c r="H54" s="85">
        <v>1</v>
      </c>
      <c r="I54" s="85">
        <v>1</v>
      </c>
      <c r="J54" s="85">
        <v>1</v>
      </c>
    </row>
    <row r="55" spans="2:11" x14ac:dyDescent="0.25">
      <c r="B55" s="24" t="s">
        <v>86</v>
      </c>
      <c r="C55" s="6"/>
      <c r="D55" s="6"/>
      <c r="E55" s="6"/>
      <c r="F55" s="6"/>
      <c r="G55" s="85">
        <v>1</v>
      </c>
      <c r="H55" s="85">
        <v>1</v>
      </c>
      <c r="I55" s="85">
        <v>1</v>
      </c>
      <c r="J55" s="85">
        <v>1</v>
      </c>
    </row>
    <row r="56" spans="2:11" x14ac:dyDescent="0.25">
      <c r="B56" s="24" t="s">
        <v>87</v>
      </c>
      <c r="C56" s="24" t="s">
        <v>88</v>
      </c>
      <c r="D56" s="24"/>
      <c r="E56" s="24"/>
      <c r="F56" s="24"/>
      <c r="G56" s="35" t="s">
        <v>63</v>
      </c>
      <c r="H56" s="36" t="s">
        <v>63</v>
      </c>
      <c r="I56" s="36" t="s">
        <v>63</v>
      </c>
      <c r="J56" s="35" t="s">
        <v>63</v>
      </c>
    </row>
    <row r="57" spans="2:11" x14ac:dyDescent="0.25">
      <c r="B57" s="6"/>
      <c r="C57" s="24" t="s">
        <v>89</v>
      </c>
      <c r="D57" s="24"/>
      <c r="E57" s="24"/>
      <c r="F57" s="24"/>
      <c r="G57" s="35" t="s">
        <v>90</v>
      </c>
      <c r="H57" s="36" t="s">
        <v>90</v>
      </c>
      <c r="I57" s="36" t="s">
        <v>90</v>
      </c>
      <c r="J57" s="35" t="s">
        <v>90</v>
      </c>
    </row>
    <row r="58" spans="2:11" x14ac:dyDescent="0.25">
      <c r="B58" s="28"/>
      <c r="C58" s="29" t="s">
        <v>91</v>
      </c>
      <c r="D58" s="29"/>
      <c r="E58" s="29"/>
      <c r="F58" s="29"/>
      <c r="G58" s="178" t="s">
        <v>63</v>
      </c>
      <c r="H58" s="179" t="s">
        <v>63</v>
      </c>
      <c r="I58" s="179" t="s">
        <v>63</v>
      </c>
      <c r="J58" s="178" t="s">
        <v>63</v>
      </c>
    </row>
    <row r="59" spans="2:11" ht="18" customHeight="1" x14ac:dyDescent="0.25">
      <c r="B59" s="6"/>
      <c r="C59" s="24"/>
      <c r="D59" s="24"/>
      <c r="E59" s="24"/>
      <c r="F59" s="35"/>
      <c r="G59" s="36"/>
      <c r="H59" s="36"/>
      <c r="I59" s="35"/>
    </row>
    <row r="60" spans="2:11" ht="18" x14ac:dyDescent="0.25">
      <c r="B60" s="263" t="s">
        <v>375</v>
      </c>
      <c r="C60" s="263"/>
      <c r="D60" s="263"/>
      <c r="E60" s="24"/>
      <c r="F60" s="35"/>
      <c r="G60" s="36"/>
      <c r="H60" s="36"/>
      <c r="I60" s="35"/>
      <c r="J60" s="154"/>
    </row>
    <row r="61" spans="2:11" ht="18" x14ac:dyDescent="0.25">
      <c r="B61" s="38"/>
      <c r="C61" s="38"/>
      <c r="D61" s="38"/>
      <c r="E61" s="38"/>
      <c r="F61" s="38"/>
      <c r="G61" s="38"/>
      <c r="H61" s="38"/>
      <c r="I61" s="38"/>
      <c r="J61" s="38"/>
      <c r="K61" s="38"/>
    </row>
    <row r="62" spans="2:11" x14ac:dyDescent="0.25">
      <c r="B62" s="113" t="s">
        <v>376</v>
      </c>
      <c r="C62" s="44"/>
      <c r="D62" s="44"/>
      <c r="E62" s="44"/>
      <c r="F62" s="44"/>
      <c r="G62" s="44"/>
      <c r="H62" s="44"/>
      <c r="I62" s="44"/>
      <c r="J62" s="44"/>
      <c r="K62"/>
    </row>
    <row r="63" spans="2:11" x14ac:dyDescent="0.25">
      <c r="B63" s="223" t="s">
        <v>377</v>
      </c>
      <c r="C63" s="232" t="s">
        <v>90</v>
      </c>
      <c r="D63" s="232" t="s">
        <v>378</v>
      </c>
      <c r="E63" s="232" t="s">
        <v>379</v>
      </c>
      <c r="F63" s="232" t="s">
        <v>380</v>
      </c>
      <c r="G63" s="232" t="s">
        <v>381</v>
      </c>
      <c r="H63" s="232" t="s">
        <v>382</v>
      </c>
      <c r="I63" s="232" t="s">
        <v>383</v>
      </c>
      <c r="J63" s="232" t="s">
        <v>384</v>
      </c>
      <c r="K63" s="232" t="s">
        <v>385</v>
      </c>
    </row>
    <row r="64" spans="2:11" x14ac:dyDescent="0.25">
      <c r="B64" s="43" t="s">
        <v>386</v>
      </c>
      <c r="C64" s="43"/>
      <c r="D64" s="32"/>
      <c r="E64" s="32"/>
      <c r="F64" s="32"/>
      <c r="G64" s="32"/>
      <c r="H64" s="32"/>
      <c r="I64" s="32"/>
      <c r="J64" s="32"/>
      <c r="K64" s="32"/>
    </row>
    <row r="65" spans="2:11" x14ac:dyDescent="0.25">
      <c r="B65" s="43" t="s">
        <v>387</v>
      </c>
      <c r="C65" s="215">
        <v>0.63069324153404904</v>
      </c>
      <c r="D65" s="32">
        <v>0</v>
      </c>
      <c r="E65" s="32">
        <v>0</v>
      </c>
      <c r="F65" s="247">
        <v>0.10696159841792552</v>
      </c>
      <c r="G65" s="32">
        <v>0</v>
      </c>
      <c r="H65" s="247">
        <v>0.14774441854738513</v>
      </c>
      <c r="I65" s="247">
        <v>1.5398971742885832E-5</v>
      </c>
      <c r="J65" s="32">
        <v>0</v>
      </c>
      <c r="K65" s="32">
        <v>0</v>
      </c>
    </row>
    <row r="66" spans="2:11" x14ac:dyDescent="0.25">
      <c r="B66" s="43" t="s">
        <v>388</v>
      </c>
      <c r="C66" s="215">
        <v>0.30200303968321873</v>
      </c>
      <c r="D66" s="32">
        <v>0</v>
      </c>
      <c r="E66" s="32">
        <v>0</v>
      </c>
      <c r="F66" s="247">
        <v>0</v>
      </c>
      <c r="G66" s="32">
        <v>0</v>
      </c>
      <c r="H66" s="247">
        <v>0</v>
      </c>
      <c r="I66" s="247">
        <v>0</v>
      </c>
      <c r="J66" s="32">
        <v>0</v>
      </c>
      <c r="K66" s="32">
        <v>0</v>
      </c>
    </row>
    <row r="67" spans="2:11" x14ac:dyDescent="0.25">
      <c r="B67" s="48" t="s">
        <v>389</v>
      </c>
      <c r="C67" s="224">
        <v>6.1507311740000001E-2</v>
      </c>
      <c r="D67" s="32">
        <v>0</v>
      </c>
      <c r="E67" s="32">
        <v>0</v>
      </c>
      <c r="F67" s="247">
        <v>0</v>
      </c>
      <c r="G67" s="32">
        <v>0</v>
      </c>
      <c r="H67" s="247">
        <v>0</v>
      </c>
      <c r="I67" s="247">
        <v>0</v>
      </c>
      <c r="J67" s="32">
        <v>0</v>
      </c>
      <c r="K67" s="32">
        <v>0</v>
      </c>
    </row>
    <row r="68" spans="2:11" x14ac:dyDescent="0.25">
      <c r="B68" s="48" t="s">
        <v>10</v>
      </c>
      <c r="C68" s="224">
        <v>0.99420359295726779</v>
      </c>
      <c r="D68" s="231">
        <v>0</v>
      </c>
      <c r="E68" s="231">
        <v>0</v>
      </c>
      <c r="F68" s="248">
        <v>0.10696159841792552</v>
      </c>
      <c r="G68" s="231">
        <v>0</v>
      </c>
      <c r="H68" s="248">
        <v>0.14774441854738513</v>
      </c>
      <c r="I68" s="248">
        <v>1.5398971742885832E-5</v>
      </c>
      <c r="J68" s="231">
        <v>0</v>
      </c>
      <c r="K68" s="231">
        <v>0</v>
      </c>
    </row>
    <row r="69" spans="2:11" x14ac:dyDescent="0.25">
      <c r="B69" s="44"/>
      <c r="C69" s="59"/>
      <c r="D69" s="44"/>
      <c r="E69" s="44"/>
      <c r="F69" s="44"/>
      <c r="G69" s="44"/>
      <c r="H69" s="44"/>
      <c r="I69" s="44"/>
      <c r="J69" s="44"/>
      <c r="K69" s="44"/>
    </row>
    <row r="70" spans="2:11" x14ac:dyDescent="0.25">
      <c r="B70" s="113" t="s">
        <v>390</v>
      </c>
      <c r="C70" s="44"/>
      <c r="D70" s="44"/>
      <c r="E70" s="44"/>
      <c r="F70" s="44"/>
      <c r="G70" s="44"/>
      <c r="H70" s="44"/>
      <c r="I70" s="44"/>
      <c r="J70" s="44"/>
      <c r="K70" s="44"/>
    </row>
    <row r="71" spans="2:11" x14ac:dyDescent="0.25">
      <c r="B71" s="223" t="s">
        <v>391</v>
      </c>
      <c r="C71" s="232" t="s">
        <v>90</v>
      </c>
      <c r="D71" s="232" t="s">
        <v>378</v>
      </c>
      <c r="E71" s="232" t="s">
        <v>379</v>
      </c>
      <c r="F71" s="232" t="s">
        <v>380</v>
      </c>
      <c r="G71" s="232" t="s">
        <v>381</v>
      </c>
      <c r="H71" s="232" t="s">
        <v>382</v>
      </c>
      <c r="I71" s="232" t="s">
        <v>383</v>
      </c>
      <c r="J71" s="232" t="s">
        <v>384</v>
      </c>
      <c r="K71" s="232" t="s">
        <v>385</v>
      </c>
    </row>
    <row r="72" spans="2:11" x14ac:dyDescent="0.25">
      <c r="B72" s="43" t="s">
        <v>392</v>
      </c>
      <c r="C72" s="245">
        <v>0.14164634508727314</v>
      </c>
      <c r="D72" s="32">
        <v>0</v>
      </c>
      <c r="E72" s="32">
        <v>0</v>
      </c>
      <c r="F72" s="32">
        <v>0</v>
      </c>
      <c r="G72" s="32">
        <v>0</v>
      </c>
      <c r="H72" s="32">
        <v>0</v>
      </c>
      <c r="I72" s="32">
        <v>0</v>
      </c>
      <c r="J72" s="32">
        <v>0</v>
      </c>
      <c r="K72" s="32">
        <v>0</v>
      </c>
    </row>
    <row r="73" spans="2:11" x14ac:dyDescent="0.25">
      <c r="B73" s="43" t="s">
        <v>393</v>
      </c>
      <c r="C73" s="32">
        <v>0</v>
      </c>
      <c r="D73" s="32">
        <v>0</v>
      </c>
      <c r="E73" s="32">
        <v>0</v>
      </c>
      <c r="F73" s="32">
        <v>0</v>
      </c>
      <c r="G73" s="32">
        <v>0</v>
      </c>
      <c r="H73" s="32">
        <v>0</v>
      </c>
      <c r="I73" s="32">
        <v>0</v>
      </c>
      <c r="J73" s="32">
        <v>0</v>
      </c>
      <c r="K73" s="32">
        <v>0</v>
      </c>
    </row>
    <row r="74" spans="2:11" x14ac:dyDescent="0.25">
      <c r="B74" s="43" t="s">
        <v>394</v>
      </c>
      <c r="C74" s="215">
        <v>0.8525606489153702</v>
      </c>
      <c r="D74" s="32">
        <v>0</v>
      </c>
      <c r="E74" s="32">
        <v>0</v>
      </c>
      <c r="F74" s="245">
        <v>0.10696159841792552</v>
      </c>
      <c r="G74" s="176"/>
      <c r="H74" s="176"/>
      <c r="I74" s="176"/>
      <c r="J74" s="176"/>
      <c r="K74" s="176"/>
    </row>
    <row r="75" spans="2:11" x14ac:dyDescent="0.25">
      <c r="B75" s="225" t="s">
        <v>395</v>
      </c>
      <c r="C75" s="233" t="s">
        <v>289</v>
      </c>
      <c r="D75" s="249">
        <v>0</v>
      </c>
      <c r="E75" s="249">
        <v>0</v>
      </c>
      <c r="F75" s="249">
        <v>0</v>
      </c>
      <c r="G75" s="249">
        <v>0</v>
      </c>
      <c r="H75" s="246">
        <v>0.14774441854738513</v>
      </c>
      <c r="I75" s="246">
        <v>1.5398971742884571E-5</v>
      </c>
      <c r="J75" s="32">
        <v>0</v>
      </c>
      <c r="K75" s="247">
        <v>3.1215469861750085E-4</v>
      </c>
    </row>
    <row r="76" spans="2:11" x14ac:dyDescent="0.25">
      <c r="B76" s="48" t="s">
        <v>10</v>
      </c>
      <c r="C76" s="224">
        <v>0.99420699400264334</v>
      </c>
      <c r="D76" s="231">
        <v>0</v>
      </c>
      <c r="E76" s="231">
        <v>0</v>
      </c>
      <c r="F76" s="246">
        <v>0.10696159841792552</v>
      </c>
      <c r="G76" s="231">
        <v>0</v>
      </c>
      <c r="H76" s="246">
        <v>0.14774441854738513</v>
      </c>
      <c r="I76" s="246">
        <v>1.5398971742884571E-5</v>
      </c>
      <c r="J76" s="231">
        <v>0</v>
      </c>
      <c r="K76" s="248">
        <v>3.1215469861750085E-4</v>
      </c>
    </row>
    <row r="77" spans="2:11" x14ac:dyDescent="0.25">
      <c r="B77" s="43"/>
      <c r="C77" s="215"/>
      <c r="D77" s="43"/>
      <c r="E77" s="43"/>
      <c r="F77" s="43"/>
      <c r="G77" s="43"/>
      <c r="H77" s="43"/>
      <c r="I77" s="43"/>
      <c r="J77" s="43"/>
      <c r="K77" s="43"/>
    </row>
    <row r="78" spans="2:11" x14ac:dyDescent="0.25">
      <c r="B78" s="113" t="s">
        <v>396</v>
      </c>
      <c r="C78" s="44"/>
      <c r="D78" s="44"/>
      <c r="E78" s="44"/>
      <c r="F78" s="44"/>
      <c r="G78" s="44"/>
      <c r="H78" s="44"/>
      <c r="I78" s="44"/>
      <c r="J78" s="44"/>
      <c r="K78" s="44"/>
    </row>
    <row r="79" spans="2:11" x14ac:dyDescent="0.25">
      <c r="B79" s="223" t="s">
        <v>397</v>
      </c>
      <c r="C79" s="48" t="s">
        <v>387</v>
      </c>
      <c r="D79" s="48" t="s">
        <v>388</v>
      </c>
      <c r="E79" s="48" t="s">
        <v>389</v>
      </c>
      <c r="F79" s="48" t="s">
        <v>10</v>
      </c>
      <c r="H79" s="44"/>
      <c r="I79" s="44"/>
      <c r="J79" s="44"/>
      <c r="K79" s="44"/>
    </row>
    <row r="80" spans="2:11" x14ac:dyDescent="0.25">
      <c r="B80" s="43" t="s">
        <v>392</v>
      </c>
      <c r="C80" s="245">
        <v>1.9398078933021125E-2</v>
      </c>
      <c r="D80" s="247">
        <v>0.12224826615425201</v>
      </c>
      <c r="E80" s="32">
        <v>0</v>
      </c>
      <c r="F80" s="247">
        <v>0.14164634508727314</v>
      </c>
      <c r="H80" s="44"/>
      <c r="I80" s="44"/>
      <c r="J80" s="44"/>
      <c r="K80" s="44"/>
    </row>
    <row r="81" spans="2:12" x14ac:dyDescent="0.25">
      <c r="B81" s="43" t="s">
        <v>393</v>
      </c>
      <c r="C81" s="32">
        <v>0</v>
      </c>
      <c r="D81" s="32">
        <v>0</v>
      </c>
      <c r="E81" s="32">
        <v>0</v>
      </c>
      <c r="F81" s="32">
        <v>0</v>
      </c>
      <c r="H81" s="44"/>
      <c r="I81" s="44"/>
      <c r="J81" s="44"/>
      <c r="K81" s="44"/>
    </row>
    <row r="82" spans="2:12" x14ac:dyDescent="0.25">
      <c r="B82" s="43" t="s">
        <v>394</v>
      </c>
      <c r="C82" s="215">
        <v>0.39317730616180069</v>
      </c>
      <c r="D82" s="245">
        <v>2.69509615E-3</v>
      </c>
      <c r="E82" s="245">
        <v>6.1507311739999994E-2</v>
      </c>
      <c r="F82" s="43"/>
      <c r="H82" s="44"/>
      <c r="I82" s="44"/>
      <c r="J82" s="44"/>
      <c r="K82" s="44"/>
    </row>
    <row r="83" spans="2:12" x14ac:dyDescent="0.25">
      <c r="B83" s="225" t="s">
        <v>395</v>
      </c>
      <c r="C83" s="224">
        <v>0.47283927237628076</v>
      </c>
      <c r="D83" s="246">
        <v>0.17705967737896683</v>
      </c>
      <c r="E83" s="249">
        <v>0</v>
      </c>
      <c r="F83" s="246">
        <v>0.64989894975524765</v>
      </c>
      <c r="H83" s="44"/>
      <c r="I83" s="44"/>
      <c r="J83" s="44"/>
      <c r="K83" s="44"/>
    </row>
    <row r="84" spans="2:12" x14ac:dyDescent="0.25">
      <c r="B84" s="48" t="s">
        <v>10</v>
      </c>
      <c r="C84" s="224">
        <v>0.8854146574711026</v>
      </c>
      <c r="D84" s="246">
        <v>0.30200303968321884</v>
      </c>
      <c r="E84" s="246">
        <v>6.1507311739999994E-2</v>
      </c>
      <c r="F84" s="246">
        <v>1.2489250088943213</v>
      </c>
      <c r="G84" s="44"/>
      <c r="H84" s="44"/>
      <c r="I84" s="44"/>
      <c r="J84" s="44"/>
      <c r="K84" s="44"/>
    </row>
    <row r="85" spans="2:12" x14ac:dyDescent="0.25">
      <c r="B85" s="43"/>
      <c r="C85" s="215"/>
      <c r="D85" s="43"/>
      <c r="E85" s="43"/>
      <c r="F85" s="43"/>
      <c r="G85" s="44"/>
      <c r="H85" s="44"/>
      <c r="I85" s="44"/>
      <c r="J85" s="44"/>
      <c r="K85" s="44"/>
    </row>
    <row r="86" spans="2:12" x14ac:dyDescent="0.25">
      <c r="B86" s="113" t="s">
        <v>398</v>
      </c>
      <c r="C86" s="44"/>
      <c r="D86" s="44"/>
      <c r="E86" s="44"/>
      <c r="F86" s="44"/>
      <c r="G86" s="44"/>
      <c r="H86" s="44"/>
      <c r="I86" s="44"/>
      <c r="J86" s="44"/>
      <c r="K86" s="44"/>
      <c r="L86" s="37"/>
    </row>
    <row r="87" spans="2:12" x14ac:dyDescent="0.25">
      <c r="B87" s="264" t="s">
        <v>399</v>
      </c>
      <c r="C87" s="264"/>
      <c r="D87" s="264"/>
      <c r="E87" s="264"/>
      <c r="F87" s="226">
        <v>1.25</v>
      </c>
      <c r="G87" s="44"/>
      <c r="H87" s="44"/>
      <c r="I87" s="44"/>
      <c r="J87" s="44"/>
      <c r="K87" s="44"/>
    </row>
    <row r="88" spans="2:12" x14ac:dyDescent="0.25">
      <c r="B88" s="216"/>
      <c r="C88" s="216"/>
      <c r="D88" s="216"/>
      <c r="E88" s="216"/>
      <c r="F88" s="215"/>
      <c r="G88" s="44"/>
      <c r="H88" s="44"/>
      <c r="I88" s="44"/>
      <c r="J88" s="44"/>
      <c r="K88" s="44"/>
    </row>
    <row r="89" spans="2:12" x14ac:dyDescent="0.25">
      <c r="B89" s="163"/>
      <c r="C89" s="163"/>
      <c r="D89" s="163"/>
      <c r="E89" s="44"/>
      <c r="F89" s="44"/>
      <c r="G89" s="44"/>
      <c r="H89" s="44"/>
      <c r="I89" s="44"/>
      <c r="J89" s="44"/>
      <c r="K89" s="44"/>
    </row>
    <row r="90" spans="2:12" x14ac:dyDescent="0.25">
      <c r="B90" s="217" t="s">
        <v>400</v>
      </c>
      <c r="C90" s="228"/>
      <c r="D90" s="163"/>
      <c r="E90" s="44"/>
      <c r="F90" s="44"/>
      <c r="G90" s="44"/>
      <c r="H90" s="44"/>
      <c r="I90" s="44"/>
      <c r="J90" s="44"/>
      <c r="K90" s="44"/>
    </row>
    <row r="91" spans="2:12" x14ac:dyDescent="0.25">
      <c r="B91" s="227" t="s">
        <v>401</v>
      </c>
      <c r="C91" s="32">
        <v>0</v>
      </c>
      <c r="D91" s="163"/>
      <c r="E91" s="44"/>
      <c r="F91" s="44"/>
      <c r="G91" s="44"/>
      <c r="H91" s="44"/>
      <c r="I91" s="44"/>
      <c r="J91" s="44"/>
      <c r="K91" s="44"/>
    </row>
    <row r="92" spans="2:12" x14ac:dyDescent="0.25">
      <c r="B92" s="218" t="s">
        <v>402</v>
      </c>
      <c r="C92" s="32">
        <v>0</v>
      </c>
      <c r="D92" s="163"/>
      <c r="E92" s="44"/>
      <c r="F92" s="44"/>
      <c r="G92" s="44"/>
      <c r="H92" s="44"/>
      <c r="I92" s="44"/>
      <c r="J92" s="44"/>
      <c r="K92" s="44"/>
    </row>
    <row r="93" spans="2:12" x14ac:dyDescent="0.25">
      <c r="B93" s="225" t="s">
        <v>389</v>
      </c>
      <c r="C93" s="32">
        <v>0</v>
      </c>
      <c r="D93" s="163"/>
      <c r="E93" s="44"/>
      <c r="F93" s="44"/>
      <c r="G93" s="44"/>
      <c r="H93" s="44"/>
      <c r="I93" s="44"/>
      <c r="J93" s="44"/>
      <c r="K93" s="44"/>
    </row>
    <row r="94" spans="2:12" x14ac:dyDescent="0.25">
      <c r="B94" s="229" t="s">
        <v>10</v>
      </c>
      <c r="C94" s="231">
        <v>0</v>
      </c>
      <c r="D94" s="163"/>
      <c r="E94" s="44"/>
      <c r="F94" s="44"/>
      <c r="G94" s="44"/>
      <c r="H94" s="44"/>
      <c r="I94" s="44"/>
      <c r="J94" s="44"/>
      <c r="K94" s="44"/>
    </row>
    <row r="95" spans="2:12" x14ac:dyDescent="0.25">
      <c r="B95" s="163"/>
      <c r="C95" s="163"/>
      <c r="D95" s="163"/>
      <c r="E95" s="44"/>
      <c r="F95" s="44"/>
      <c r="G95" s="44"/>
      <c r="H95" s="44"/>
      <c r="I95" s="44"/>
      <c r="J95" s="44"/>
      <c r="K95" s="44"/>
    </row>
    <row r="96" spans="2:12" x14ac:dyDescent="0.25">
      <c r="B96" s="217" t="s">
        <v>403</v>
      </c>
      <c r="C96" s="228"/>
      <c r="D96" s="163"/>
      <c r="E96" s="44"/>
      <c r="F96" s="44"/>
      <c r="G96" s="44"/>
      <c r="H96" s="44"/>
      <c r="I96" s="44"/>
      <c r="J96" s="44"/>
      <c r="K96" s="44"/>
    </row>
    <row r="97" spans="2:11" x14ac:dyDescent="0.25">
      <c r="B97" s="227" t="s">
        <v>401</v>
      </c>
      <c r="C97" s="32">
        <v>0</v>
      </c>
      <c r="D97" s="163"/>
      <c r="E97" s="44"/>
      <c r="F97" s="44"/>
      <c r="G97" s="44"/>
      <c r="H97" s="44"/>
      <c r="I97" s="44"/>
      <c r="J97" s="44"/>
      <c r="K97" s="44"/>
    </row>
    <row r="98" spans="2:11" x14ac:dyDescent="0.25">
      <c r="B98" s="218" t="s">
        <v>402</v>
      </c>
      <c r="C98" s="32">
        <v>0</v>
      </c>
      <c r="D98" s="163"/>
      <c r="E98" s="44"/>
      <c r="F98" s="44"/>
      <c r="G98" s="44"/>
      <c r="H98" s="44"/>
      <c r="I98" s="44"/>
      <c r="J98" s="44"/>
      <c r="K98" s="44"/>
    </row>
    <row r="99" spans="2:11" x14ac:dyDescent="0.25">
      <c r="B99" s="225" t="s">
        <v>389</v>
      </c>
      <c r="C99" s="32">
        <v>0</v>
      </c>
      <c r="D99" s="163"/>
      <c r="E99" s="44"/>
      <c r="F99" s="44"/>
      <c r="G99" s="44"/>
      <c r="H99" s="44"/>
      <c r="I99" s="44"/>
      <c r="J99" s="44"/>
      <c r="K99" s="44"/>
    </row>
    <row r="100" spans="2:11" x14ac:dyDescent="0.25">
      <c r="B100" s="229" t="s">
        <v>10</v>
      </c>
      <c r="C100" s="231">
        <v>0</v>
      </c>
      <c r="D100" s="163"/>
      <c r="E100" s="44"/>
      <c r="F100" s="44"/>
      <c r="G100" s="44"/>
      <c r="H100" s="44"/>
      <c r="I100" s="44"/>
      <c r="J100" s="44"/>
      <c r="K100" s="44"/>
    </row>
    <row r="101" spans="2:11" x14ac:dyDescent="0.25">
      <c r="B101" s="218"/>
      <c r="C101" s="219"/>
      <c r="D101" s="163"/>
      <c r="E101" s="44"/>
      <c r="F101" s="44"/>
      <c r="G101" s="44"/>
      <c r="H101" s="44"/>
      <c r="I101" s="44"/>
      <c r="J101" s="44"/>
      <c r="K101" s="44"/>
    </row>
    <row r="102" spans="2:11" ht="18" x14ac:dyDescent="0.25">
      <c r="B102" s="260" t="s">
        <v>404</v>
      </c>
      <c r="C102" s="260"/>
      <c r="D102" s="260"/>
      <c r="E102" s="260"/>
      <c r="F102" s="260"/>
    </row>
    <row r="103" spans="2:11" ht="18" x14ac:dyDescent="0.25">
      <c r="B103" s="38"/>
      <c r="C103" s="220"/>
      <c r="D103" s="221"/>
      <c r="E103" s="221"/>
      <c r="F103" s="221"/>
    </row>
    <row r="104" spans="2:11" x14ac:dyDescent="0.25">
      <c r="B104" s="28" t="s">
        <v>405</v>
      </c>
      <c r="C104" s="230" t="s">
        <v>440</v>
      </c>
      <c r="D104" s="6"/>
      <c r="E104" s="6"/>
    </row>
    <row r="105" spans="2:11" x14ac:dyDescent="0.25">
      <c r="B105" s="218" t="s">
        <v>406</v>
      </c>
      <c r="C105" s="234">
        <v>1</v>
      </c>
      <c r="D105" s="222"/>
      <c r="E105" s="6"/>
    </row>
    <row r="106" spans="2:11" x14ac:dyDescent="0.25">
      <c r="B106" s="218" t="s">
        <v>407</v>
      </c>
      <c r="C106" s="152">
        <v>0</v>
      </c>
      <c r="D106" s="6"/>
      <c r="E106" s="6"/>
    </row>
    <row r="107" spans="2:11" x14ac:dyDescent="0.25">
      <c r="B107" s="218" t="s">
        <v>408</v>
      </c>
      <c r="C107" s="152">
        <v>0</v>
      </c>
      <c r="D107" s="6"/>
      <c r="E107" s="6"/>
    </row>
    <row r="108" spans="2:11" x14ac:dyDescent="0.25">
      <c r="B108" s="218" t="s">
        <v>409</v>
      </c>
      <c r="C108" s="152">
        <v>0</v>
      </c>
      <c r="D108" s="6"/>
      <c r="E108" s="6"/>
    </row>
    <row r="109" spans="2:11" x14ac:dyDescent="0.25">
      <c r="B109" s="218" t="s">
        <v>410</v>
      </c>
      <c r="C109" s="152">
        <v>0</v>
      </c>
      <c r="D109" s="6"/>
      <c r="E109" s="6"/>
    </row>
    <row r="110" spans="2:11" x14ac:dyDescent="0.25">
      <c r="B110" s="218" t="s">
        <v>411</v>
      </c>
      <c r="C110" s="152">
        <v>0</v>
      </c>
      <c r="D110" s="6"/>
      <c r="E110" s="6"/>
    </row>
    <row r="111" spans="2:11" x14ac:dyDescent="0.25">
      <c r="B111" s="225" t="s">
        <v>412</v>
      </c>
      <c r="C111" s="235">
        <v>0</v>
      </c>
      <c r="D111" s="6"/>
      <c r="E111" s="6"/>
    </row>
    <row r="112" spans="2:11" x14ac:dyDescent="0.25">
      <c r="B112" s="6"/>
      <c r="C112" s="24"/>
      <c r="D112" s="24"/>
      <c r="E112" s="24"/>
      <c r="F112" s="35"/>
      <c r="G112" s="36"/>
      <c r="H112" s="36"/>
      <c r="I112" s="35"/>
    </row>
    <row r="113" spans="2:9" x14ac:dyDescent="0.25">
      <c r="B113" s="184"/>
      <c r="C113" s="24"/>
      <c r="D113" s="24"/>
      <c r="E113" s="24"/>
      <c r="F113" s="35"/>
      <c r="G113" s="36"/>
      <c r="H113" s="36"/>
      <c r="I113" s="35"/>
    </row>
    <row r="114" spans="2:9" x14ac:dyDescent="0.25">
      <c r="B114" s="6"/>
      <c r="C114" s="6"/>
      <c r="D114" s="6"/>
      <c r="E114" s="6"/>
      <c r="F114" s="6"/>
      <c r="G114" s="6"/>
      <c r="H114" s="6"/>
      <c r="I114" s="6"/>
    </row>
    <row r="115" spans="2:9" ht="18" x14ac:dyDescent="0.25">
      <c r="B115" s="260" t="s">
        <v>102</v>
      </c>
      <c r="C115" s="260"/>
      <c r="D115" s="260"/>
      <c r="E115" s="260"/>
      <c r="F115" s="260"/>
      <c r="G115" s="6"/>
      <c r="H115" s="6"/>
      <c r="I115" s="6"/>
    </row>
    <row r="116" spans="2:9" ht="18" x14ac:dyDescent="0.25">
      <c r="B116" s="38"/>
      <c r="C116" s="262" t="s">
        <v>92</v>
      </c>
      <c r="D116" s="262"/>
      <c r="E116" s="262"/>
      <c r="F116" s="262"/>
      <c r="G116" s="6"/>
      <c r="H116" s="6"/>
      <c r="I116" s="6"/>
    </row>
    <row r="117" spans="2:9" x14ac:dyDescent="0.25">
      <c r="B117" s="25" t="s">
        <v>93</v>
      </c>
      <c r="C117" s="256"/>
      <c r="D117" s="256"/>
      <c r="E117" s="256"/>
      <c r="F117" s="256"/>
      <c r="G117" s="6"/>
      <c r="H117" s="6"/>
      <c r="I117" s="6"/>
    </row>
    <row r="118" spans="2:9" ht="9.75" customHeight="1" x14ac:dyDescent="0.25">
      <c r="B118" s="25"/>
      <c r="C118" s="34"/>
      <c r="D118" s="34"/>
      <c r="E118" s="34"/>
      <c r="F118" s="34"/>
      <c r="G118" s="6"/>
      <c r="H118" s="6"/>
      <c r="I118" s="6"/>
    </row>
    <row r="119" spans="2:9" x14ac:dyDescent="0.25">
      <c r="B119" s="30" t="s">
        <v>95</v>
      </c>
      <c r="C119" s="255" t="s">
        <v>94</v>
      </c>
      <c r="D119" s="255"/>
      <c r="E119" s="255"/>
      <c r="F119" s="255"/>
      <c r="G119" s="6"/>
      <c r="H119" s="6"/>
      <c r="I119" s="6"/>
    </row>
    <row r="120" spans="2:9" s="37" customFormat="1" x14ac:dyDescent="0.2">
      <c r="B120" s="185" t="s">
        <v>321</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60" t="s">
        <v>101</v>
      </c>
      <c r="C124" s="260"/>
      <c r="D124" s="260"/>
      <c r="E124" s="260"/>
      <c r="F124" s="260"/>
      <c r="G124" s="6"/>
      <c r="H124" s="6"/>
      <c r="I124" s="6"/>
    </row>
    <row r="125" spans="2:9" ht="18" x14ac:dyDescent="0.25">
      <c r="B125" s="38"/>
      <c r="C125" s="262" t="s">
        <v>92</v>
      </c>
      <c r="D125" s="262"/>
      <c r="E125" s="262"/>
      <c r="F125" s="262"/>
      <c r="G125" s="6"/>
      <c r="H125" s="6"/>
      <c r="I125" s="6"/>
    </row>
    <row r="126" spans="2:9" x14ac:dyDescent="0.25">
      <c r="B126" s="40"/>
      <c r="C126" s="257" t="s">
        <v>96</v>
      </c>
      <c r="D126" s="257"/>
      <c r="E126" s="257" t="s">
        <v>97</v>
      </c>
      <c r="F126" s="257"/>
      <c r="G126" s="6"/>
      <c r="H126" s="6"/>
      <c r="I126" s="6"/>
    </row>
    <row r="127" spans="2:9" ht="30" x14ac:dyDescent="0.25">
      <c r="B127" s="11" t="s">
        <v>98</v>
      </c>
      <c r="C127" s="256" t="s">
        <v>94</v>
      </c>
      <c r="D127" s="256"/>
      <c r="E127" s="256"/>
      <c r="F127" s="256"/>
      <c r="G127" s="6"/>
      <c r="H127" s="6"/>
      <c r="I127" s="6"/>
    </row>
    <row r="128" spans="2:9" x14ac:dyDescent="0.25">
      <c r="B128" s="25" t="s">
        <v>99</v>
      </c>
      <c r="C128" s="256" t="s">
        <v>94</v>
      </c>
      <c r="D128" s="256"/>
      <c r="E128" s="256"/>
      <c r="F128" s="256"/>
      <c r="G128" s="6"/>
      <c r="H128" s="6"/>
      <c r="I128" s="6"/>
    </row>
    <row r="129" spans="2:9" x14ac:dyDescent="0.25">
      <c r="B129" s="30" t="s">
        <v>100</v>
      </c>
      <c r="C129" s="255"/>
      <c r="D129" s="255"/>
      <c r="E129" s="255" t="s">
        <v>94</v>
      </c>
      <c r="F129" s="255"/>
      <c r="G129" s="6"/>
      <c r="H129" s="6"/>
      <c r="I129" s="6"/>
    </row>
    <row r="130" spans="2:9" x14ac:dyDescent="0.25">
      <c r="B130" s="86"/>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2" t="s">
        <v>246</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M18" sqref="M18"/>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417</v>
      </c>
      <c r="K4" s="45" t="s">
        <v>30</v>
      </c>
      <c r="L4" s="46">
        <v>43008</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6">
        <v>717</v>
      </c>
      <c r="D11" s="156">
        <v>0</v>
      </c>
      <c r="E11" s="156">
        <v>1</v>
      </c>
      <c r="F11" s="156">
        <v>33</v>
      </c>
      <c r="G11" s="156">
        <v>454</v>
      </c>
      <c r="H11" s="156">
        <v>24</v>
      </c>
      <c r="I11" s="156">
        <v>899</v>
      </c>
      <c r="J11" s="156">
        <v>3289</v>
      </c>
      <c r="K11" s="156">
        <v>1</v>
      </c>
      <c r="L11" s="156">
        <v>3</v>
      </c>
      <c r="M11" s="52">
        <f>SUM(C11:L11)</f>
        <v>5421</v>
      </c>
    </row>
    <row r="12" spans="2:13" x14ac:dyDescent="0.25">
      <c r="B12" s="157" t="s">
        <v>163</v>
      </c>
      <c r="C12" s="158">
        <f>+C11/$M$11</f>
        <v>0.13226342003320421</v>
      </c>
      <c r="D12" s="158">
        <f t="shared" ref="D12:M12" si="0">+D11/$M$11</f>
        <v>0</v>
      </c>
      <c r="E12" s="158">
        <f t="shared" si="0"/>
        <v>1.8446781036709093E-4</v>
      </c>
      <c r="F12" s="158">
        <f t="shared" si="0"/>
        <v>6.0874377421140007E-3</v>
      </c>
      <c r="G12" s="158">
        <f t="shared" si="0"/>
        <v>8.3748385906659284E-2</v>
      </c>
      <c r="H12" s="158">
        <f t="shared" si="0"/>
        <v>4.4272274488101823E-3</v>
      </c>
      <c r="I12" s="158">
        <f t="shared" si="0"/>
        <v>0.16583656152001475</v>
      </c>
      <c r="J12" s="158">
        <f t="shared" si="0"/>
        <v>0.60671462829736211</v>
      </c>
      <c r="K12" s="158">
        <f t="shared" si="0"/>
        <v>1.8446781036709093E-4</v>
      </c>
      <c r="L12" s="158">
        <f t="shared" si="0"/>
        <v>5.5340343110127279E-4</v>
      </c>
      <c r="M12" s="158">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0.43303971670000002</v>
      </c>
      <c r="D18" s="53">
        <v>0</v>
      </c>
      <c r="E18" s="53">
        <v>9.1642779000000003E-4</v>
      </c>
      <c r="F18" s="53">
        <v>0.13709982938000001</v>
      </c>
      <c r="G18" s="53">
        <v>0.46743904019999999</v>
      </c>
      <c r="H18" s="53">
        <v>7.8071193679999998E-2</v>
      </c>
      <c r="I18" s="53">
        <v>0.85956947198</v>
      </c>
      <c r="J18" s="53">
        <v>6.78634001003</v>
      </c>
      <c r="K18" s="53">
        <v>2.0301303600000001E-3</v>
      </c>
      <c r="L18" s="53">
        <v>1.52827949E-3</v>
      </c>
      <c r="M18" s="54">
        <f>SUM(C18:L18)</f>
        <v>8.7660340996099997</v>
      </c>
    </row>
    <row r="19" spans="2:14" x14ac:dyDescent="0.25">
      <c r="B19" s="157" t="s">
        <v>163</v>
      </c>
      <c r="C19" s="158">
        <f>+C18/$M$18</f>
        <v>4.9399729886889891E-2</v>
      </c>
      <c r="D19" s="158">
        <f t="shared" ref="D19:M19" si="1">+D18/$M$18</f>
        <v>0</v>
      </c>
      <c r="E19" s="158">
        <f t="shared" si="1"/>
        <v>1.045430327542043E-4</v>
      </c>
      <c r="F19" s="158">
        <f t="shared" si="1"/>
        <v>1.5639892318705398E-2</v>
      </c>
      <c r="G19" s="158">
        <f t="shared" si="1"/>
        <v>5.3323890243684578E-2</v>
      </c>
      <c r="H19" s="158">
        <f t="shared" si="1"/>
        <v>8.9061019832758093E-3</v>
      </c>
      <c r="I19" s="158">
        <f t="shared" si="1"/>
        <v>9.8056825037703452E-2</v>
      </c>
      <c r="J19" s="158">
        <f t="shared" si="1"/>
        <v>0.77416308594235606</v>
      </c>
      <c r="K19" s="158">
        <f t="shared" si="1"/>
        <v>2.3159051595410978E-4</v>
      </c>
      <c r="L19" s="158">
        <f t="shared" si="1"/>
        <v>1.7434103867654279E-4</v>
      </c>
      <c r="M19" s="158">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2.4574827434299999</v>
      </c>
      <c r="D26" s="53">
        <v>1.9774852072</v>
      </c>
      <c r="E26" s="53">
        <v>3.7623916886800002</v>
      </c>
      <c r="F26" s="53">
        <v>0.50359375224000003</v>
      </c>
      <c r="G26" s="53">
        <v>6.5080708060000006E-2</v>
      </c>
      <c r="H26" s="53">
        <v>0</v>
      </c>
      <c r="I26" s="54">
        <f>SUM(C26:H26)</f>
        <v>8.7660340996100015</v>
      </c>
    </row>
    <row r="27" spans="2:14" x14ac:dyDescent="0.25">
      <c r="B27" s="157" t="s">
        <v>163</v>
      </c>
      <c r="C27" s="158">
        <f>+C26/$I$26</f>
        <v>0.28034145378687642</v>
      </c>
      <c r="D27" s="158">
        <f t="shared" ref="D27:I27" si="2">+D26/$I$26</f>
        <v>0.22558493210606809</v>
      </c>
      <c r="E27" s="158">
        <f t="shared" si="2"/>
        <v>0.42920112401198485</v>
      </c>
      <c r="F27" s="158">
        <f t="shared" si="2"/>
        <v>5.7448299483845812E-2</v>
      </c>
      <c r="G27" s="158">
        <f t="shared" si="2"/>
        <v>7.4241906112246844E-3</v>
      </c>
      <c r="H27" s="158">
        <f t="shared" si="2"/>
        <v>0</v>
      </c>
      <c r="I27" s="159">
        <f t="shared" si="2"/>
        <v>1</v>
      </c>
    </row>
    <row r="30" spans="2:14" x14ac:dyDescent="0.25">
      <c r="N30" s="122"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T40" sqref="T40"/>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43008</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2" t="s">
        <v>286</v>
      </c>
      <c r="C7" s="142"/>
      <c r="D7" s="61"/>
      <c r="E7" s="143"/>
      <c r="F7" s="143"/>
      <c r="G7" s="143"/>
      <c r="H7" s="143"/>
      <c r="I7" s="143"/>
      <c r="J7" s="143"/>
      <c r="K7" s="57"/>
      <c r="L7" s="57"/>
      <c r="M7" s="57"/>
      <c r="N7" s="57"/>
    </row>
    <row r="8" spans="2:14" x14ac:dyDescent="0.25">
      <c r="B8" s="48"/>
      <c r="C8" s="265" t="s">
        <v>288</v>
      </c>
      <c r="D8" s="265"/>
      <c r="E8" s="265"/>
      <c r="F8" s="265"/>
      <c r="G8" s="265"/>
      <c r="H8" s="265"/>
      <c r="I8" s="265"/>
      <c r="J8" s="265"/>
      <c r="K8" s="265"/>
      <c r="L8" s="265"/>
      <c r="N8" s="43"/>
    </row>
    <row r="9" spans="2:14" x14ac:dyDescent="0.25">
      <c r="B9" s="48"/>
      <c r="C9" s="66" t="s">
        <v>17</v>
      </c>
      <c r="D9" s="66" t="s">
        <v>18</v>
      </c>
      <c r="E9" s="66" t="s">
        <v>19</v>
      </c>
      <c r="F9" s="66" t="s">
        <v>20</v>
      </c>
      <c r="G9" s="66" t="s">
        <v>21</v>
      </c>
      <c r="H9" s="66" t="s">
        <v>22</v>
      </c>
      <c r="I9" s="66" t="s">
        <v>23</v>
      </c>
      <c r="J9" s="66" t="s">
        <v>24</v>
      </c>
      <c r="K9" s="66" t="s">
        <v>25</v>
      </c>
      <c r="L9" s="66" t="s">
        <v>26</v>
      </c>
      <c r="N9" s="205"/>
    </row>
    <row r="10" spans="2:14" x14ac:dyDescent="0.25">
      <c r="C10" s="63"/>
      <c r="D10" s="63"/>
      <c r="E10" s="63"/>
      <c r="F10" s="63"/>
      <c r="G10" s="63"/>
      <c r="H10" s="63"/>
      <c r="I10" s="63"/>
      <c r="J10" s="63"/>
      <c r="K10" s="63"/>
      <c r="L10" s="63"/>
    </row>
    <row r="11" spans="2:14" x14ac:dyDescent="0.25">
      <c r="B11" s="58" t="s">
        <v>1</v>
      </c>
      <c r="C11" s="187">
        <v>0.18830192422</v>
      </c>
      <c r="D11" s="187">
        <v>0.14469376247999999</v>
      </c>
      <c r="E11" s="187">
        <v>7.061119314E-2</v>
      </c>
      <c r="F11" s="187">
        <v>1.5016546760000001E-2</v>
      </c>
      <c r="G11" s="187">
        <v>7.67558402E-3</v>
      </c>
      <c r="H11" s="187">
        <v>2.14870735E-3</v>
      </c>
      <c r="I11" s="187">
        <v>1.2619056300000001E-3</v>
      </c>
      <c r="J11" s="187">
        <v>1.05164286E-3</v>
      </c>
      <c r="K11" s="187">
        <v>6.9096695E-4</v>
      </c>
      <c r="L11" s="173">
        <v>1.587476E-3</v>
      </c>
      <c r="N11" s="201"/>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6.5377405999999996E-4</v>
      </c>
      <c r="D13" s="64">
        <v>2.6265373000000002E-4</v>
      </c>
      <c r="E13" s="64"/>
      <c r="F13" s="64"/>
      <c r="G13" s="64"/>
      <c r="H13" s="64"/>
      <c r="I13" s="64"/>
      <c r="J13" s="64"/>
      <c r="K13" s="64"/>
      <c r="L13" s="64"/>
      <c r="N13" s="201"/>
    </row>
    <row r="14" spans="2:14" x14ac:dyDescent="0.25">
      <c r="B14" s="58" t="s">
        <v>4</v>
      </c>
      <c r="C14" s="64">
        <v>6.3033003480000002E-2</v>
      </c>
      <c r="D14" s="64">
        <v>3.5134052329999998E-2</v>
      </c>
      <c r="E14" s="64">
        <v>2.419310387E-2</v>
      </c>
      <c r="F14" s="64">
        <v>8.9081052299999994E-3</v>
      </c>
      <c r="G14" s="64">
        <v>5.6262504400000002E-3</v>
      </c>
      <c r="H14" s="64">
        <v>1.3384226E-4</v>
      </c>
      <c r="I14" s="64">
        <v>7.1471769999999994E-5</v>
      </c>
      <c r="J14" s="64"/>
      <c r="K14" s="64"/>
      <c r="L14" s="64"/>
      <c r="N14" s="201"/>
    </row>
    <row r="15" spans="2:14" x14ac:dyDescent="0.25">
      <c r="B15" s="58" t="s">
        <v>5</v>
      </c>
      <c r="C15" s="64">
        <v>0.16126334665</v>
      </c>
      <c r="D15" s="64">
        <v>0.13972154678000001</v>
      </c>
      <c r="E15" s="64">
        <v>0.10184882393</v>
      </c>
      <c r="F15" s="64">
        <v>2.81523581E-2</v>
      </c>
      <c r="G15" s="64">
        <v>1.7584449540000002E-2</v>
      </c>
      <c r="H15" s="64">
        <v>4.7734622799999998E-3</v>
      </c>
      <c r="I15" s="64">
        <v>3.5963779300000002E-3</v>
      </c>
      <c r="J15" s="64">
        <v>2.9471819E-3</v>
      </c>
      <c r="K15" s="64">
        <v>2.11879818E-3</v>
      </c>
      <c r="L15" s="64">
        <v>5.4326820000000003E-3</v>
      </c>
      <c r="N15" s="201"/>
    </row>
    <row r="16" spans="2:14" ht="30" x14ac:dyDescent="0.25">
      <c r="B16" s="58" t="s">
        <v>6</v>
      </c>
      <c r="C16" s="64">
        <v>3.4857131460000003E-2</v>
      </c>
      <c r="D16" s="64">
        <v>2.1763018089999999E-2</v>
      </c>
      <c r="E16" s="64">
        <v>1.084434668E-2</v>
      </c>
      <c r="F16" s="64">
        <v>5.0335504200000004E-3</v>
      </c>
      <c r="G16" s="64">
        <v>5.0335504200000004E-3</v>
      </c>
      <c r="H16" s="64">
        <v>5.3959660999999999E-4</v>
      </c>
      <c r="I16" s="64"/>
      <c r="J16" s="64"/>
      <c r="K16" s="64"/>
      <c r="L16" s="64"/>
      <c r="N16" s="201"/>
    </row>
    <row r="17" spans="2:14" x14ac:dyDescent="0.25">
      <c r="B17" s="58" t="s">
        <v>7</v>
      </c>
      <c r="C17" s="64">
        <v>0.40635304413000001</v>
      </c>
      <c r="D17" s="64">
        <v>0.25673962563000002</v>
      </c>
      <c r="E17" s="64">
        <v>0.13236445004</v>
      </c>
      <c r="F17" s="64">
        <v>2.8233115069999998E-2</v>
      </c>
      <c r="G17" s="64">
        <v>8.8931255999999993E-3</v>
      </c>
      <c r="H17" s="64">
        <v>3.4171724599999999E-3</v>
      </c>
      <c r="I17" s="64">
        <v>2.8654710599999998E-3</v>
      </c>
      <c r="J17" s="64">
        <v>2.2506583399999999E-3</v>
      </c>
      <c r="K17" s="64">
        <v>2.0395323200000002E-3</v>
      </c>
      <c r="L17" s="64">
        <v>1.6413268000000002E-2</v>
      </c>
      <c r="N17" s="201"/>
    </row>
    <row r="18" spans="2:14" x14ac:dyDescent="0.25">
      <c r="B18" s="58" t="s">
        <v>28</v>
      </c>
      <c r="C18" s="64">
        <v>3.5049569120799999</v>
      </c>
      <c r="D18" s="64">
        <v>1.9784712643</v>
      </c>
      <c r="E18" s="64">
        <v>0.94326112489000002</v>
      </c>
      <c r="F18" s="64">
        <v>0.20434955660000001</v>
      </c>
      <c r="G18" s="64">
        <v>9.1286155130000005E-2</v>
      </c>
      <c r="H18" s="64">
        <v>2.0458572769999999E-2</v>
      </c>
      <c r="I18" s="64">
        <v>1.336924573E-2</v>
      </c>
      <c r="J18" s="64">
        <v>7.5558923500000002E-3</v>
      </c>
      <c r="K18" s="64">
        <v>3.6186332599999998E-3</v>
      </c>
      <c r="L18" s="64">
        <v>1.9012643999999999E-2</v>
      </c>
      <c r="N18" s="201"/>
    </row>
    <row r="19" spans="2:14" ht="30" x14ac:dyDescent="0.25">
      <c r="B19" s="58" t="s">
        <v>29</v>
      </c>
      <c r="C19" s="64">
        <v>7.3000012999999999E-4</v>
      </c>
      <c r="D19" s="64">
        <v>7.3000012999999999E-4</v>
      </c>
      <c r="E19" s="64">
        <v>5.701301E-4</v>
      </c>
      <c r="F19" s="64"/>
      <c r="G19" s="64"/>
      <c r="H19" s="64"/>
      <c r="I19" s="64"/>
      <c r="J19" s="64"/>
      <c r="K19" s="64"/>
      <c r="L19" s="64"/>
      <c r="N19" s="201"/>
    </row>
    <row r="20" spans="2:14" x14ac:dyDescent="0.25">
      <c r="B20" s="58" t="s">
        <v>9</v>
      </c>
      <c r="C20" s="64">
        <v>6.2900526000000002E-4</v>
      </c>
      <c r="D20" s="64">
        <v>5.3285629999999995E-4</v>
      </c>
      <c r="E20" s="64">
        <v>6.9000060000000001E-5</v>
      </c>
      <c r="F20" s="64">
        <v>3.450003E-5</v>
      </c>
      <c r="G20" s="64">
        <v>3.450003E-5</v>
      </c>
      <c r="H20" s="64">
        <v>1.7250020000000001E-5</v>
      </c>
      <c r="I20" s="64">
        <v>1.725001E-5</v>
      </c>
      <c r="J20" s="64">
        <v>1.7250020000000001E-5</v>
      </c>
      <c r="K20" s="64">
        <v>1.725001E-5</v>
      </c>
      <c r="L20" s="64">
        <v>1.59417E-4</v>
      </c>
      <c r="N20" s="201"/>
    </row>
    <row r="21" spans="2:14" x14ac:dyDescent="0.25">
      <c r="C21" s="64"/>
      <c r="D21" s="64"/>
      <c r="E21" s="64"/>
      <c r="F21" s="64"/>
      <c r="G21" s="64"/>
      <c r="H21" s="64"/>
      <c r="I21" s="64"/>
      <c r="J21" s="64"/>
      <c r="K21" s="64"/>
      <c r="L21" s="64"/>
      <c r="N21" s="189"/>
    </row>
    <row r="22" spans="2:14" x14ac:dyDescent="0.25">
      <c r="B22" s="51" t="s">
        <v>10</v>
      </c>
      <c r="C22" s="65">
        <f t="shared" ref="C22:L22" si="0">SUM(C11:C20)</f>
        <v>4.36077814147</v>
      </c>
      <c r="D22" s="65">
        <f t="shared" si="0"/>
        <v>2.57804877977</v>
      </c>
      <c r="E22" s="65">
        <f t="shared" si="0"/>
        <v>1.2837621727100001</v>
      </c>
      <c r="F22" s="65">
        <f t="shared" si="0"/>
        <v>0.28972773220999998</v>
      </c>
      <c r="G22" s="65">
        <f t="shared" si="0"/>
        <v>0.13613361518</v>
      </c>
      <c r="H22" s="65">
        <f t="shared" si="0"/>
        <v>3.1488603749999997E-2</v>
      </c>
      <c r="I22" s="65">
        <f t="shared" si="0"/>
        <v>2.118172213E-2</v>
      </c>
      <c r="J22" s="65">
        <f t="shared" si="0"/>
        <v>1.3822625470000001E-2</v>
      </c>
      <c r="K22" s="65">
        <f t="shared" si="0"/>
        <v>8.4851807200000007E-3</v>
      </c>
      <c r="L22" s="65">
        <f t="shared" si="0"/>
        <v>4.2605487000000004E-2</v>
      </c>
      <c r="N22" s="206"/>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2" t="s">
        <v>287</v>
      </c>
      <c r="C29" s="61"/>
      <c r="D29" s="57"/>
      <c r="E29" s="57"/>
      <c r="F29" s="57"/>
      <c r="G29" s="57"/>
      <c r="H29" s="57"/>
      <c r="I29" s="57"/>
      <c r="J29" s="57"/>
      <c r="K29" s="57"/>
      <c r="L29" s="57"/>
      <c r="N29" s="43"/>
    </row>
    <row r="30" spans="2:14" x14ac:dyDescent="0.25">
      <c r="B30" s="48"/>
      <c r="C30" s="265" t="s">
        <v>27</v>
      </c>
      <c r="D30" s="265"/>
      <c r="E30" s="265"/>
      <c r="F30" s="265"/>
      <c r="G30" s="265"/>
      <c r="H30" s="265"/>
      <c r="I30" s="265"/>
      <c r="J30" s="265"/>
      <c r="K30" s="265"/>
      <c r="L30" s="265"/>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5"/>
    </row>
    <row r="32" spans="2:14" x14ac:dyDescent="0.25">
      <c r="C32" s="63"/>
      <c r="D32" s="63"/>
      <c r="E32" s="63"/>
      <c r="F32" s="63"/>
      <c r="G32" s="63"/>
      <c r="H32" s="63"/>
      <c r="I32" s="63"/>
      <c r="J32" s="63"/>
      <c r="K32" s="63"/>
      <c r="L32" s="63"/>
    </row>
    <row r="33" spans="2:14" x14ac:dyDescent="0.25">
      <c r="B33" s="58" t="s">
        <v>1</v>
      </c>
      <c r="C33" s="160">
        <f>C11/SUM($C11:$L11)</f>
        <v>0.4348375452139347</v>
      </c>
      <c r="D33" s="160">
        <f t="shared" ref="D33:L33" si="1">D11/SUM($C11:$L11)</f>
        <v>0.3341350904681229</v>
      </c>
      <c r="E33" s="160">
        <f t="shared" si="1"/>
        <v>0.16305939526009069</v>
      </c>
      <c r="F33" s="160">
        <f t="shared" si="1"/>
        <v>3.4677066406818606E-2</v>
      </c>
      <c r="G33" s="160">
        <f t="shared" si="1"/>
        <v>1.7724896477641021E-2</v>
      </c>
      <c r="H33" s="160">
        <f t="shared" si="1"/>
        <v>4.9619175870211337E-3</v>
      </c>
      <c r="I33" s="160">
        <f t="shared" si="1"/>
        <v>2.9140644670191986E-3</v>
      </c>
      <c r="J33" s="160">
        <f t="shared" si="1"/>
        <v>2.4285136839594297E-3</v>
      </c>
      <c r="K33" s="160">
        <f t="shared" si="1"/>
        <v>1.5956202975967631E-3</v>
      </c>
      <c r="L33" s="160">
        <f t="shared" si="1"/>
        <v>3.6658901377956197E-3</v>
      </c>
      <c r="M33" s="105"/>
      <c r="N33" s="186"/>
    </row>
    <row r="34" spans="2:14" x14ac:dyDescent="0.25">
      <c r="B34" s="58" t="s">
        <v>2</v>
      </c>
      <c r="C34" s="64">
        <v>0</v>
      </c>
      <c r="D34" s="64">
        <v>0</v>
      </c>
      <c r="E34" s="64">
        <v>0</v>
      </c>
      <c r="F34" s="64">
        <v>0</v>
      </c>
      <c r="G34" s="64">
        <v>0</v>
      </c>
      <c r="H34" s="64">
        <v>0</v>
      </c>
      <c r="I34" s="64">
        <v>0</v>
      </c>
      <c r="J34" s="64">
        <v>0</v>
      </c>
      <c r="K34" s="64">
        <v>0</v>
      </c>
      <c r="L34" s="64">
        <v>0</v>
      </c>
      <c r="M34" s="105"/>
      <c r="N34" s="186"/>
    </row>
    <row r="35" spans="2:14" x14ac:dyDescent="0.25">
      <c r="B35" s="58" t="s">
        <v>3</v>
      </c>
      <c r="C35" s="160">
        <f t="shared" ref="C35:L35" si="2">C13/SUM($C13:$L13)</f>
        <v>0.71339397073499922</v>
      </c>
      <c r="D35" s="160">
        <f t="shared" si="2"/>
        <v>0.28660602926500084</v>
      </c>
      <c r="E35" s="160">
        <f t="shared" si="2"/>
        <v>0</v>
      </c>
      <c r="F35" s="160">
        <f t="shared" si="2"/>
        <v>0</v>
      </c>
      <c r="G35" s="160">
        <f t="shared" si="2"/>
        <v>0</v>
      </c>
      <c r="H35" s="160">
        <f t="shared" si="2"/>
        <v>0</v>
      </c>
      <c r="I35" s="160">
        <f t="shared" si="2"/>
        <v>0</v>
      </c>
      <c r="J35" s="160">
        <f t="shared" si="2"/>
        <v>0</v>
      </c>
      <c r="K35" s="160">
        <f t="shared" si="2"/>
        <v>0</v>
      </c>
      <c r="L35" s="160">
        <f t="shared" si="2"/>
        <v>0</v>
      </c>
      <c r="M35" s="105"/>
      <c r="N35" s="186"/>
    </row>
    <row r="36" spans="2:14" x14ac:dyDescent="0.25">
      <c r="B36" s="58" t="s">
        <v>4</v>
      </c>
      <c r="C36" s="160">
        <f t="shared" ref="C36:L36" si="3">C14/SUM($C14:$L14)</f>
        <v>0.4597598973321203</v>
      </c>
      <c r="D36" s="160">
        <f t="shared" si="3"/>
        <v>0.2562662002490087</v>
      </c>
      <c r="E36" s="160">
        <f t="shared" si="3"/>
        <v>0.17646341340764113</v>
      </c>
      <c r="F36" s="160">
        <f t="shared" si="3"/>
        <v>6.4975319592188399E-2</v>
      </c>
      <c r="G36" s="160">
        <f t="shared" si="3"/>
        <v>4.103761810239534E-2</v>
      </c>
      <c r="H36" s="160">
        <f t="shared" si="3"/>
        <v>9.7623943520038262E-4</v>
      </c>
      <c r="I36" s="160">
        <f t="shared" si="3"/>
        <v>5.2131188144590238E-4</v>
      </c>
      <c r="J36" s="160">
        <f t="shared" si="3"/>
        <v>0</v>
      </c>
      <c r="K36" s="160">
        <f t="shared" si="3"/>
        <v>0</v>
      </c>
      <c r="L36" s="160">
        <f t="shared" si="3"/>
        <v>0</v>
      </c>
      <c r="M36" s="105"/>
      <c r="N36" s="186"/>
    </row>
    <row r="37" spans="2:14" x14ac:dyDescent="0.25">
      <c r="B37" s="58" t="s">
        <v>5</v>
      </c>
      <c r="C37" s="160">
        <f t="shared" ref="C37:L37" si="4">C15/SUM($C15:$L15)</f>
        <v>0.34499333011394434</v>
      </c>
      <c r="D37" s="160">
        <f t="shared" si="4"/>
        <v>0.29890860331034474</v>
      </c>
      <c r="E37" s="160">
        <f t="shared" si="4"/>
        <v>0.21788686434779186</v>
      </c>
      <c r="F37" s="160">
        <f t="shared" si="4"/>
        <v>6.0226802762308136E-2</v>
      </c>
      <c r="G37" s="160">
        <f t="shared" si="4"/>
        <v>3.7618702148057008E-2</v>
      </c>
      <c r="H37" s="160">
        <f t="shared" si="4"/>
        <v>1.021194637442743E-2</v>
      </c>
      <c r="I37" s="160">
        <f t="shared" si="4"/>
        <v>7.6937904625768464E-3</v>
      </c>
      <c r="J37" s="160">
        <f t="shared" si="4"/>
        <v>6.3049547169529837E-3</v>
      </c>
      <c r="K37" s="160">
        <f t="shared" si="4"/>
        <v>4.532779798648464E-3</v>
      </c>
      <c r="L37" s="160">
        <f t="shared" si="4"/>
        <v>1.1622225964948269E-2</v>
      </c>
      <c r="M37" s="105"/>
      <c r="N37" s="186"/>
    </row>
    <row r="38" spans="2:14" ht="30" x14ac:dyDescent="0.25">
      <c r="B38" s="58" t="s">
        <v>6</v>
      </c>
      <c r="C38" s="160">
        <f t="shared" ref="C38:L38" si="5">C16/SUM($C16:$L16)</f>
        <v>0.44647878195475282</v>
      </c>
      <c r="D38" s="160">
        <f t="shared" si="5"/>
        <v>0.27875861843745792</v>
      </c>
      <c r="E38" s="160">
        <f t="shared" si="5"/>
        <v>0.13890330311137622</v>
      </c>
      <c r="F38" s="160">
        <f t="shared" si="5"/>
        <v>6.4473849863646654E-2</v>
      </c>
      <c r="G38" s="160">
        <f t="shared" si="5"/>
        <v>6.4473849863646654E-2</v>
      </c>
      <c r="H38" s="160">
        <f t="shared" si="5"/>
        <v>6.9115967691196177E-3</v>
      </c>
      <c r="I38" s="160">
        <f t="shared" si="5"/>
        <v>0</v>
      </c>
      <c r="J38" s="160">
        <f t="shared" si="5"/>
        <v>0</v>
      </c>
      <c r="K38" s="160">
        <f t="shared" si="5"/>
        <v>0</v>
      </c>
      <c r="L38" s="160">
        <f t="shared" si="5"/>
        <v>0</v>
      </c>
      <c r="M38" s="105"/>
      <c r="N38" s="186"/>
    </row>
    <row r="39" spans="2:14" x14ac:dyDescent="0.25">
      <c r="B39" s="58" t="s">
        <v>7</v>
      </c>
      <c r="C39" s="160">
        <f t="shared" ref="C39:L39" si="6">C17/SUM($C17:$L17)</f>
        <v>0.47274020516880444</v>
      </c>
      <c r="D39" s="160">
        <f t="shared" si="6"/>
        <v>0.29868397702087679</v>
      </c>
      <c r="E39" s="160">
        <f t="shared" si="6"/>
        <v>0.15398924204674339</v>
      </c>
      <c r="F39" s="160">
        <f t="shared" si="6"/>
        <v>3.2845646916025886E-2</v>
      </c>
      <c r="G39" s="160">
        <f t="shared" si="6"/>
        <v>1.0346023196988685E-2</v>
      </c>
      <c r="H39" s="160">
        <f t="shared" si="6"/>
        <v>3.9754465560759532E-3</v>
      </c>
      <c r="I39" s="160">
        <f t="shared" si="6"/>
        <v>3.3336119819402706E-3</v>
      </c>
      <c r="J39" s="160">
        <f t="shared" si="6"/>
        <v>2.6183553951083351E-3</v>
      </c>
      <c r="K39" s="160">
        <f t="shared" si="6"/>
        <v>2.3727370603793285E-3</v>
      </c>
      <c r="L39" s="160">
        <f t="shared" si="6"/>
        <v>1.9094754657056921E-2</v>
      </c>
      <c r="M39" s="105"/>
      <c r="N39" s="186"/>
    </row>
    <row r="40" spans="2:14" x14ac:dyDescent="0.25">
      <c r="B40" s="58" t="s">
        <v>28</v>
      </c>
      <c r="C40" s="160">
        <f t="shared" ref="C40:L40" si="7">C18/SUM($C18:$L18)</f>
        <v>0.51647234171979517</v>
      </c>
      <c r="D40" s="160">
        <f t="shared" si="7"/>
        <v>0.2915373034620124</v>
      </c>
      <c r="E40" s="160">
        <f t="shared" si="7"/>
        <v>0.1389940858748186</v>
      </c>
      <c r="F40" s="160">
        <f t="shared" si="7"/>
        <v>3.0111894860348255E-2</v>
      </c>
      <c r="G40" s="160">
        <f t="shared" si="7"/>
        <v>1.3451456177419474E-2</v>
      </c>
      <c r="H40" s="160">
        <f t="shared" si="7"/>
        <v>3.0146695813433621E-3</v>
      </c>
      <c r="I40" s="160">
        <f t="shared" si="7"/>
        <v>1.9700229767169448E-3</v>
      </c>
      <c r="J40" s="160">
        <f t="shared" si="7"/>
        <v>1.1133972581338584E-3</v>
      </c>
      <c r="K40" s="160">
        <f t="shared" si="7"/>
        <v>5.332231010247234E-4</v>
      </c>
      <c r="L40" s="160">
        <f t="shared" si="7"/>
        <v>2.8016049883869973E-3</v>
      </c>
      <c r="M40" s="105"/>
      <c r="N40" s="186"/>
    </row>
    <row r="41" spans="2:14" ht="30" x14ac:dyDescent="0.25">
      <c r="B41" s="58" t="s">
        <v>29</v>
      </c>
      <c r="C41" s="160">
        <f t="shared" ref="C41:L41" si="8">C19/SUM($C19:$L19)</f>
        <v>0.35958288412572675</v>
      </c>
      <c r="D41" s="160">
        <f t="shared" si="8"/>
        <v>0.35958288412572675</v>
      </c>
      <c r="E41" s="160">
        <f t="shared" si="8"/>
        <v>0.28083423174854644</v>
      </c>
      <c r="F41" s="160">
        <f t="shared" si="8"/>
        <v>0</v>
      </c>
      <c r="G41" s="160">
        <f t="shared" si="8"/>
        <v>0</v>
      </c>
      <c r="H41" s="160">
        <f t="shared" si="8"/>
        <v>0</v>
      </c>
      <c r="I41" s="160">
        <f t="shared" si="8"/>
        <v>0</v>
      </c>
      <c r="J41" s="160">
        <f t="shared" si="8"/>
        <v>0</v>
      </c>
      <c r="K41" s="160">
        <f t="shared" si="8"/>
        <v>0</v>
      </c>
      <c r="L41" s="160">
        <f t="shared" si="8"/>
        <v>0</v>
      </c>
      <c r="M41" s="105"/>
      <c r="N41" s="186"/>
    </row>
    <row r="42" spans="2:14" x14ac:dyDescent="0.25">
      <c r="B42" s="58" t="s">
        <v>9</v>
      </c>
      <c r="C42" s="160">
        <f t="shared" ref="C42:L44" si="9">C20/SUM($C20:$L20)</f>
        <v>0.41157757648320092</v>
      </c>
      <c r="D42" s="160">
        <f t="shared" ref="D42:L42" si="10">D20/SUM($C20:$L20)</f>
        <v>0.34866434116593148</v>
      </c>
      <c r="E42" s="160">
        <f t="shared" si="10"/>
        <v>4.5148871206570601E-2</v>
      </c>
      <c r="F42" s="160">
        <f t="shared" si="10"/>
        <v>2.2574435603285301E-2</v>
      </c>
      <c r="G42" s="160">
        <f t="shared" si="10"/>
        <v>2.2574435603285301E-2</v>
      </c>
      <c r="H42" s="160">
        <f t="shared" si="10"/>
        <v>1.1287221073297139E-2</v>
      </c>
      <c r="I42" s="160">
        <f t="shared" si="10"/>
        <v>1.128721452998816E-2</v>
      </c>
      <c r="J42" s="160">
        <f t="shared" si="10"/>
        <v>1.1287221073297139E-2</v>
      </c>
      <c r="K42" s="160">
        <f t="shared" si="10"/>
        <v>1.128721452998816E-2</v>
      </c>
      <c r="L42" s="160">
        <f t="shared" si="10"/>
        <v>0.10431146873115567</v>
      </c>
      <c r="M42" s="105"/>
      <c r="N42" s="186"/>
    </row>
    <row r="43" spans="2:14" x14ac:dyDescent="0.25">
      <c r="C43" s="160"/>
      <c r="D43" s="160"/>
      <c r="E43" s="160"/>
      <c r="F43" s="160"/>
      <c r="G43" s="160"/>
      <c r="H43" s="160"/>
      <c r="I43" s="160"/>
      <c r="J43" s="160"/>
      <c r="K43" s="160"/>
      <c r="L43" s="160"/>
      <c r="M43" s="105"/>
      <c r="N43" s="3"/>
    </row>
    <row r="44" spans="2:14" x14ac:dyDescent="0.25">
      <c r="B44" s="51" t="s">
        <v>10</v>
      </c>
      <c r="C44" s="161">
        <f t="shared" si="9"/>
        <v>0.49746306156447206</v>
      </c>
      <c r="D44" s="161">
        <f t="shared" si="9"/>
        <v>0.29409522732899585</v>
      </c>
      <c r="E44" s="161">
        <f t="shared" si="9"/>
        <v>0.14644731743718054</v>
      </c>
      <c r="F44" s="161">
        <f t="shared" si="9"/>
        <v>3.3051175732763345E-2</v>
      </c>
      <c r="G44" s="161">
        <f t="shared" si="9"/>
        <v>1.5529669887414606E-2</v>
      </c>
      <c r="H44" s="161">
        <f t="shared" si="9"/>
        <v>3.5921151495648218E-3</v>
      </c>
      <c r="I44" s="161">
        <f t="shared" si="9"/>
        <v>2.4163403865452579E-3</v>
      </c>
      <c r="J44" s="161">
        <f t="shared" si="9"/>
        <v>1.5768391241401923E-3</v>
      </c>
      <c r="K44" s="161">
        <f t="shared" si="9"/>
        <v>9.6796118535765017E-4</v>
      </c>
      <c r="L44" s="161">
        <f t="shared" si="9"/>
        <v>4.8602922035654601E-3</v>
      </c>
      <c r="M44" s="105"/>
      <c r="N44" s="207"/>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2" t="s">
        <v>290</v>
      </c>
      <c r="C51" s="61"/>
      <c r="D51" s="61"/>
      <c r="E51" s="57"/>
      <c r="F51" s="57"/>
      <c r="G51" s="57"/>
      <c r="H51" s="57"/>
      <c r="I51" s="57"/>
      <c r="J51" s="57"/>
      <c r="K51" s="57"/>
      <c r="L51" s="57"/>
      <c r="M51" s="57"/>
      <c r="N51" s="57"/>
    </row>
    <row r="52" spans="2:14" x14ac:dyDescent="0.25">
      <c r="B52" s="48"/>
      <c r="C52" s="265" t="s">
        <v>288</v>
      </c>
      <c r="D52" s="265"/>
      <c r="E52" s="265"/>
      <c r="F52" s="265"/>
      <c r="G52" s="265"/>
      <c r="H52" s="265"/>
      <c r="I52" s="265"/>
      <c r="J52" s="265"/>
      <c r="K52" s="265"/>
      <c r="L52" s="265"/>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366</v>
      </c>
    </row>
    <row r="54" spans="2:14" x14ac:dyDescent="0.25">
      <c r="C54" s="63"/>
      <c r="D54" s="63"/>
      <c r="E54" s="63"/>
      <c r="F54" s="63"/>
      <c r="G54" s="63"/>
      <c r="H54" s="63"/>
      <c r="I54" s="63"/>
      <c r="J54" s="63"/>
      <c r="K54" s="63"/>
      <c r="L54" s="63"/>
    </row>
    <row r="55" spans="2:14" x14ac:dyDescent="0.25">
      <c r="B55" s="58" t="s">
        <v>1</v>
      </c>
      <c r="C55" s="171">
        <v>1.4762378200000001E-2</v>
      </c>
      <c r="D55" s="171">
        <v>0.10069571337</v>
      </c>
      <c r="E55" s="171">
        <v>0.17540120692</v>
      </c>
      <c r="F55" s="171">
        <v>5.098510237E-2</v>
      </c>
      <c r="G55" s="171">
        <v>4.1454868300000003E-2</v>
      </c>
      <c r="H55" s="171">
        <v>2.1288656110000002E-2</v>
      </c>
      <c r="I55" s="171">
        <v>4.7876217100000003E-3</v>
      </c>
      <c r="J55" s="171">
        <v>3.4844953400000002E-3</v>
      </c>
      <c r="K55" s="171">
        <v>6.8689110100000001E-3</v>
      </c>
      <c r="L55" s="171">
        <v>1.3310763369999999E-2</v>
      </c>
      <c r="N55" s="186">
        <v>53.83</v>
      </c>
    </row>
    <row r="56" spans="2:14" x14ac:dyDescent="0.25">
      <c r="B56" s="58" t="s">
        <v>2</v>
      </c>
      <c r="C56" s="171">
        <v>0</v>
      </c>
      <c r="D56" s="171">
        <v>0</v>
      </c>
      <c r="E56" s="171">
        <v>0</v>
      </c>
      <c r="F56" s="171">
        <v>0</v>
      </c>
      <c r="G56" s="171">
        <v>0</v>
      </c>
      <c r="H56" s="171">
        <v>0</v>
      </c>
      <c r="I56" s="171">
        <v>0</v>
      </c>
      <c r="J56" s="171">
        <v>0</v>
      </c>
      <c r="K56" s="171">
        <v>0</v>
      </c>
      <c r="L56" s="171">
        <v>0</v>
      </c>
      <c r="N56" s="209">
        <v>0</v>
      </c>
    </row>
    <row r="57" spans="2:14" x14ac:dyDescent="0.25">
      <c r="B57" s="58" t="s">
        <v>3</v>
      </c>
      <c r="C57" s="171">
        <v>0</v>
      </c>
      <c r="D57" s="171">
        <v>9.1642779000000003E-4</v>
      </c>
      <c r="E57" s="171">
        <v>0</v>
      </c>
      <c r="F57" s="171">
        <v>0</v>
      </c>
      <c r="G57" s="171">
        <v>0</v>
      </c>
      <c r="H57" s="171">
        <v>0</v>
      </c>
      <c r="I57" s="171">
        <v>0</v>
      </c>
      <c r="J57" s="171">
        <v>0</v>
      </c>
      <c r="K57" s="171">
        <v>0</v>
      </c>
      <c r="L57" s="171">
        <v>0</v>
      </c>
      <c r="N57" s="186">
        <v>28.04</v>
      </c>
    </row>
    <row r="58" spans="2:14" x14ac:dyDescent="0.25">
      <c r="B58" s="58" t="s">
        <v>4</v>
      </c>
      <c r="C58" s="171">
        <v>1.209806248E-2</v>
      </c>
      <c r="D58" s="171">
        <v>2.754684236E-2</v>
      </c>
      <c r="E58" s="171">
        <v>2.241961047E-2</v>
      </c>
      <c r="F58" s="171">
        <v>2.6944541999999998E-2</v>
      </c>
      <c r="G58" s="171">
        <v>4.5743981859999998E-2</v>
      </c>
      <c r="H58" s="171">
        <v>0</v>
      </c>
      <c r="I58" s="171">
        <v>2.3467902100000001E-3</v>
      </c>
      <c r="J58" s="171">
        <v>0</v>
      </c>
      <c r="K58" s="171">
        <v>0</v>
      </c>
      <c r="L58" s="171">
        <v>0</v>
      </c>
      <c r="N58" s="186">
        <v>55.78</v>
      </c>
    </row>
    <row r="59" spans="2:14" x14ac:dyDescent="0.25">
      <c r="B59" s="58" t="s">
        <v>5</v>
      </c>
      <c r="C59" s="171">
        <v>1.090701681E-2</v>
      </c>
      <c r="D59" s="171">
        <v>4.4315176120000001E-2</v>
      </c>
      <c r="E59" s="171">
        <v>0.13642614199</v>
      </c>
      <c r="F59" s="171">
        <v>8.0229455899999996E-2</v>
      </c>
      <c r="G59" s="171">
        <v>8.7986962569999994E-2</v>
      </c>
      <c r="H59" s="171">
        <v>2.635067764E-2</v>
      </c>
      <c r="I59" s="171">
        <v>1.2616698359999999E-2</v>
      </c>
      <c r="J59" s="171">
        <v>1.4009872329999999E-2</v>
      </c>
      <c r="K59" s="171">
        <v>1.489717739E-2</v>
      </c>
      <c r="L59" s="171">
        <v>3.9699861090000003E-2</v>
      </c>
      <c r="N59" s="186">
        <v>66.95</v>
      </c>
    </row>
    <row r="60" spans="2:14" ht="30" x14ac:dyDescent="0.25">
      <c r="B60" s="58" t="s">
        <v>6</v>
      </c>
      <c r="C60" s="171">
        <v>2.7097345999999999E-3</v>
      </c>
      <c r="D60" s="171">
        <v>2.936029385E-2</v>
      </c>
      <c r="E60" s="171">
        <v>5.1931652300000004E-3</v>
      </c>
      <c r="F60" s="171">
        <v>0</v>
      </c>
      <c r="G60" s="171">
        <v>0</v>
      </c>
      <c r="H60" s="171">
        <v>4.0807999999999997E-2</v>
      </c>
      <c r="I60" s="171">
        <v>0</v>
      </c>
      <c r="J60" s="171">
        <v>0</v>
      </c>
      <c r="K60" s="171">
        <v>0</v>
      </c>
      <c r="L60" s="171">
        <v>0</v>
      </c>
      <c r="N60" s="186">
        <v>57.35</v>
      </c>
    </row>
    <row r="61" spans="2:14" x14ac:dyDescent="0.25">
      <c r="B61" s="58" t="s">
        <v>7</v>
      </c>
      <c r="C61" s="171">
        <v>6.4947506160000001E-2</v>
      </c>
      <c r="D61" s="171">
        <v>0.23902871503000001</v>
      </c>
      <c r="E61" s="171">
        <v>0.25081364694000002</v>
      </c>
      <c r="F61" s="171">
        <v>0.19198538336000001</v>
      </c>
      <c r="G61" s="171">
        <v>2.7663751699999999E-2</v>
      </c>
      <c r="H61" s="171">
        <v>1.2155254339999999E-2</v>
      </c>
      <c r="I61" s="171">
        <v>1.25073028E-3</v>
      </c>
      <c r="J61" s="171">
        <v>1.24791082E-2</v>
      </c>
      <c r="K61" s="171">
        <v>6.1470901300000004E-3</v>
      </c>
      <c r="L61" s="171">
        <v>5.3098285850000003E-2</v>
      </c>
      <c r="N61" s="186">
        <v>54</v>
      </c>
    </row>
    <row r="62" spans="2:14" x14ac:dyDescent="0.25">
      <c r="B62" s="58" t="s">
        <v>28</v>
      </c>
      <c r="C62" s="171">
        <v>0.79275125201999996</v>
      </c>
      <c r="D62" s="171">
        <v>1.9208598646499999</v>
      </c>
      <c r="E62" s="171">
        <v>2.0648829636300001</v>
      </c>
      <c r="F62" s="171">
        <v>0.86912143299</v>
      </c>
      <c r="G62" s="171">
        <v>0.70086356338</v>
      </c>
      <c r="H62" s="171">
        <v>0.12968108725999999</v>
      </c>
      <c r="I62" s="171">
        <v>9.9045091020000003E-2</v>
      </c>
      <c r="J62" s="171">
        <v>8.1916173770000003E-2</v>
      </c>
      <c r="K62" s="171">
        <v>4.9221523310000001E-2</v>
      </c>
      <c r="L62" s="171">
        <v>7.7997057989999993E-2</v>
      </c>
      <c r="N62" s="186">
        <v>47.49</v>
      </c>
    </row>
    <row r="63" spans="2:14" ht="30" x14ac:dyDescent="0.25">
      <c r="B63" s="58" t="s">
        <v>29</v>
      </c>
      <c r="C63" s="171">
        <v>0</v>
      </c>
      <c r="D63" s="171">
        <v>0</v>
      </c>
      <c r="E63" s="171">
        <v>2.0301303600000001E-3</v>
      </c>
      <c r="F63" s="171">
        <v>0</v>
      </c>
      <c r="G63" s="171">
        <v>0</v>
      </c>
      <c r="H63" s="171">
        <v>0</v>
      </c>
      <c r="I63" s="171">
        <v>0</v>
      </c>
      <c r="J63" s="171">
        <v>0</v>
      </c>
      <c r="K63" s="171">
        <v>0</v>
      </c>
      <c r="L63" s="171">
        <v>0</v>
      </c>
      <c r="N63" s="186">
        <v>55.62</v>
      </c>
    </row>
    <row r="64" spans="2:14" x14ac:dyDescent="0.25">
      <c r="B64" s="58" t="s">
        <v>9</v>
      </c>
      <c r="C64" s="171">
        <v>0</v>
      </c>
      <c r="D64" s="171">
        <v>1.0238614300000001E-3</v>
      </c>
      <c r="E64" s="171">
        <v>0</v>
      </c>
      <c r="F64" s="171">
        <v>0</v>
      </c>
      <c r="G64" s="171">
        <v>0</v>
      </c>
      <c r="H64" s="171">
        <v>0</v>
      </c>
      <c r="I64" s="171">
        <v>0</v>
      </c>
      <c r="J64" s="171">
        <v>0</v>
      </c>
      <c r="K64" s="171">
        <v>0</v>
      </c>
      <c r="L64" s="171">
        <v>5.0441806000000005E-4</v>
      </c>
      <c r="N64" s="186">
        <v>72.900000000000006</v>
      </c>
    </row>
    <row r="65" spans="2:14" x14ac:dyDescent="0.25">
      <c r="C65" s="171"/>
      <c r="D65" s="171"/>
      <c r="E65" s="171"/>
      <c r="F65" s="171"/>
      <c r="G65" s="171"/>
      <c r="H65" s="171"/>
      <c r="I65" s="171"/>
      <c r="J65" s="171"/>
      <c r="K65" s="171"/>
      <c r="L65" s="171"/>
      <c r="N65" s="186"/>
    </row>
    <row r="66" spans="2:14" x14ac:dyDescent="0.25">
      <c r="B66" s="51" t="s">
        <v>10</v>
      </c>
      <c r="C66" s="172">
        <f>SUM(C55:C64)</f>
        <v>0.89817595026999997</v>
      </c>
      <c r="D66" s="172">
        <f t="shared" ref="D66:L66" si="11">SUM(D55:D64)</f>
        <v>2.3637468946000002</v>
      </c>
      <c r="E66" s="172">
        <f t="shared" si="11"/>
        <v>2.6571668655400003</v>
      </c>
      <c r="F66" s="172">
        <f t="shared" si="11"/>
        <v>1.2192659166199999</v>
      </c>
      <c r="G66" s="172">
        <f t="shared" si="11"/>
        <v>0.90371312781000002</v>
      </c>
      <c r="H66" s="172">
        <f t="shared" si="11"/>
        <v>0.23028367534999999</v>
      </c>
      <c r="I66" s="172">
        <f t="shared" si="11"/>
        <v>0.12004693158</v>
      </c>
      <c r="J66" s="172">
        <f t="shared" si="11"/>
        <v>0.11188964964000001</v>
      </c>
      <c r="K66" s="172">
        <f t="shared" si="11"/>
        <v>7.713470184E-2</v>
      </c>
      <c r="L66" s="172">
        <f t="shared" si="11"/>
        <v>0.18461038635999999</v>
      </c>
      <c r="N66" s="65">
        <v>49.7</v>
      </c>
    </row>
    <row r="71" spans="2:14" ht="15.75" x14ac:dyDescent="0.25">
      <c r="B71" s="42" t="s">
        <v>355</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2" t="s">
        <v>291</v>
      </c>
      <c r="C73" s="61"/>
      <c r="D73" s="61"/>
      <c r="E73" s="57"/>
      <c r="F73" s="57"/>
      <c r="G73" s="57"/>
      <c r="H73" s="57"/>
      <c r="I73" s="57"/>
      <c r="J73" s="57"/>
      <c r="K73" s="57"/>
      <c r="L73" s="57"/>
      <c r="N73" s="57"/>
    </row>
    <row r="74" spans="2:14" x14ac:dyDescent="0.25">
      <c r="B74" s="48"/>
      <c r="C74" s="265" t="s">
        <v>27</v>
      </c>
      <c r="D74" s="265"/>
      <c r="E74" s="265"/>
      <c r="F74" s="265"/>
      <c r="G74" s="265"/>
      <c r="H74" s="265"/>
      <c r="I74" s="265"/>
      <c r="J74" s="265"/>
      <c r="K74" s="265"/>
      <c r="L74" s="265"/>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366</v>
      </c>
    </row>
    <row r="76" spans="2:14" x14ac:dyDescent="0.25">
      <c r="C76" s="63"/>
      <c r="D76" s="63"/>
      <c r="E76" s="63"/>
      <c r="F76" s="63"/>
      <c r="G76" s="63"/>
      <c r="H76" s="63"/>
      <c r="I76" s="63"/>
      <c r="J76" s="63"/>
      <c r="K76" s="63"/>
      <c r="L76" s="63"/>
    </row>
    <row r="77" spans="2:14" x14ac:dyDescent="0.25">
      <c r="B77" s="58" t="s">
        <v>1</v>
      </c>
      <c r="C77" s="160">
        <f>C55/SUM($C55:$L55)</f>
        <v>3.4090125294966973E-2</v>
      </c>
      <c r="D77" s="160">
        <f t="shared" ref="D77:L77" si="12">D55/SUM($C55:$L55)</f>
        <v>0.23253228165156889</v>
      </c>
      <c r="E77" s="160">
        <f t="shared" si="12"/>
        <v>0.40504646607626049</v>
      </c>
      <c r="F77" s="160">
        <f t="shared" si="12"/>
        <v>0.11773770488890588</v>
      </c>
      <c r="G77" s="160">
        <f t="shared" si="12"/>
        <v>9.5729945086581947E-2</v>
      </c>
      <c r="H77" s="160">
        <f t="shared" si="12"/>
        <v>4.9160978286775243E-2</v>
      </c>
      <c r="I77" s="160">
        <f t="shared" si="12"/>
        <v>1.1055848979590839E-2</v>
      </c>
      <c r="J77" s="160">
        <f t="shared" si="12"/>
        <v>8.0465952789590869E-3</v>
      </c>
      <c r="K77" s="160">
        <f t="shared" si="12"/>
        <v>1.5862080878735252E-2</v>
      </c>
      <c r="L77" s="160">
        <f t="shared" si="12"/>
        <v>3.0737973577655446E-2</v>
      </c>
      <c r="M77" s="105"/>
      <c r="N77" s="186">
        <f>+N55</f>
        <v>53.83</v>
      </c>
    </row>
    <row r="78" spans="2:14" x14ac:dyDescent="0.25">
      <c r="B78" s="58" t="s">
        <v>2</v>
      </c>
      <c r="C78" s="171">
        <v>0</v>
      </c>
      <c r="D78" s="171">
        <v>0</v>
      </c>
      <c r="E78" s="171">
        <v>0</v>
      </c>
      <c r="F78" s="171">
        <v>0</v>
      </c>
      <c r="G78" s="171">
        <v>0</v>
      </c>
      <c r="H78" s="171">
        <v>0</v>
      </c>
      <c r="I78" s="171">
        <v>0</v>
      </c>
      <c r="J78" s="171">
        <v>0</v>
      </c>
      <c r="K78" s="171">
        <v>0</v>
      </c>
      <c r="L78" s="171">
        <v>0</v>
      </c>
      <c r="M78" s="105"/>
      <c r="N78" s="186">
        <f>+N56</f>
        <v>0</v>
      </c>
    </row>
    <row r="79" spans="2:14" x14ac:dyDescent="0.25">
      <c r="B79" s="58" t="s">
        <v>3</v>
      </c>
      <c r="C79" s="160">
        <f t="shared" ref="C79:L79" si="13">C57/SUM($C57:$L57)</f>
        <v>0</v>
      </c>
      <c r="D79" s="160">
        <f t="shared" si="13"/>
        <v>1</v>
      </c>
      <c r="E79" s="160">
        <f t="shared" si="13"/>
        <v>0</v>
      </c>
      <c r="F79" s="160">
        <f t="shared" si="13"/>
        <v>0</v>
      </c>
      <c r="G79" s="160">
        <f t="shared" si="13"/>
        <v>0</v>
      </c>
      <c r="H79" s="160">
        <f t="shared" si="13"/>
        <v>0</v>
      </c>
      <c r="I79" s="160">
        <f t="shared" si="13"/>
        <v>0</v>
      </c>
      <c r="J79" s="160">
        <f t="shared" si="13"/>
        <v>0</v>
      </c>
      <c r="K79" s="160">
        <f t="shared" si="13"/>
        <v>0</v>
      </c>
      <c r="L79" s="160">
        <f t="shared" si="13"/>
        <v>0</v>
      </c>
      <c r="M79" s="105"/>
      <c r="N79" s="186">
        <f t="shared" ref="N79:N86" si="14">+N57</f>
        <v>28.04</v>
      </c>
    </row>
    <row r="80" spans="2:14" x14ac:dyDescent="0.25">
      <c r="B80" s="58" t="s">
        <v>4</v>
      </c>
      <c r="C80" s="160">
        <f t="shared" ref="C80:L80" si="15">C58/SUM($C58:$L58)</f>
        <v>8.8242724551230209E-2</v>
      </c>
      <c r="D80" s="160">
        <f t="shared" si="15"/>
        <v>0.20092543137780525</v>
      </c>
      <c r="E80" s="160">
        <f t="shared" si="15"/>
        <v>0.16352763217421298</v>
      </c>
      <c r="F80" s="160">
        <f t="shared" si="15"/>
        <v>0.19653227959400102</v>
      </c>
      <c r="G80" s="160">
        <f t="shared" si="15"/>
        <v>0.33365454987701892</v>
      </c>
      <c r="H80" s="160">
        <f t="shared" si="15"/>
        <v>0</v>
      </c>
      <c r="I80" s="160">
        <f t="shared" si="15"/>
        <v>1.7117382425731506E-2</v>
      </c>
      <c r="J80" s="160">
        <f t="shared" si="15"/>
        <v>0</v>
      </c>
      <c r="K80" s="160">
        <f t="shared" si="15"/>
        <v>0</v>
      </c>
      <c r="L80" s="160">
        <f t="shared" si="15"/>
        <v>0</v>
      </c>
      <c r="M80" s="105"/>
      <c r="N80" s="186">
        <f t="shared" si="14"/>
        <v>55.78</v>
      </c>
    </row>
    <row r="81" spans="2:14" x14ac:dyDescent="0.25">
      <c r="B81" s="58" t="s">
        <v>5</v>
      </c>
      <c r="C81" s="160">
        <f t="shared" ref="C81:L81" si="16">C59/SUM($C59:$L59)</f>
        <v>2.3333559827038171E-2</v>
      </c>
      <c r="D81" s="160">
        <f t="shared" si="16"/>
        <v>9.4804182596813405E-2</v>
      </c>
      <c r="E81" s="160">
        <f t="shared" si="16"/>
        <v>0.29185868157616501</v>
      </c>
      <c r="F81" s="160">
        <f t="shared" si="16"/>
        <v>0.17163618996323618</v>
      </c>
      <c r="G81" s="160">
        <f t="shared" si="16"/>
        <v>0.18823195112747451</v>
      </c>
      <c r="H81" s="160">
        <f t="shared" si="16"/>
        <v>5.6372436561408119E-2</v>
      </c>
      <c r="I81" s="160">
        <f t="shared" si="16"/>
        <v>2.6991109588539668E-2</v>
      </c>
      <c r="J81" s="160">
        <f t="shared" si="16"/>
        <v>2.9971549496605354E-2</v>
      </c>
      <c r="K81" s="160">
        <f t="shared" si="16"/>
        <v>3.1869775754344451E-2</v>
      </c>
      <c r="L81" s="160">
        <f t="shared" si="16"/>
        <v>8.4930563508375106E-2</v>
      </c>
      <c r="M81" s="105"/>
      <c r="N81" s="186">
        <f t="shared" si="14"/>
        <v>66.95</v>
      </c>
    </row>
    <row r="82" spans="2:14" ht="30" x14ac:dyDescent="0.25">
      <c r="B82" s="58" t="s">
        <v>6</v>
      </c>
      <c r="C82" s="160">
        <f t="shared" ref="C82:L82" si="17">C60/SUM($C60:$L60)</f>
        <v>3.4708507354283866E-2</v>
      </c>
      <c r="D82" s="160">
        <f t="shared" si="17"/>
        <v>0.37607076907703818</v>
      </c>
      <c r="E82" s="160">
        <f t="shared" si="17"/>
        <v>6.6518327506120439E-2</v>
      </c>
      <c r="F82" s="160">
        <f t="shared" si="17"/>
        <v>0</v>
      </c>
      <c r="G82" s="160">
        <f t="shared" si="17"/>
        <v>0</v>
      </c>
      <c r="H82" s="160">
        <f t="shared" si="17"/>
        <v>0.52270239606255753</v>
      </c>
      <c r="I82" s="160">
        <f t="shared" si="17"/>
        <v>0</v>
      </c>
      <c r="J82" s="160">
        <f t="shared" si="17"/>
        <v>0</v>
      </c>
      <c r="K82" s="160">
        <v>0</v>
      </c>
      <c r="L82" s="160">
        <f t="shared" si="17"/>
        <v>0</v>
      </c>
      <c r="M82" s="105"/>
      <c r="N82" s="186">
        <f t="shared" si="14"/>
        <v>57.35</v>
      </c>
    </row>
    <row r="83" spans="2:14" x14ac:dyDescent="0.25">
      <c r="B83" s="58" t="s">
        <v>7</v>
      </c>
      <c r="C83" s="160">
        <f t="shared" ref="C83:L83" si="18">C61/SUM($C61:$L61)</f>
        <v>7.5558181480828088E-2</v>
      </c>
      <c r="D83" s="160">
        <f t="shared" si="18"/>
        <v>0.27807957683352996</v>
      </c>
      <c r="E83" s="160">
        <f t="shared" si="18"/>
        <v>0.29178984958520943</v>
      </c>
      <c r="F83" s="160">
        <f t="shared" si="18"/>
        <v>0.22335063030511337</v>
      </c>
      <c r="G83" s="160">
        <f t="shared" si="18"/>
        <v>3.2183264531202231E-2</v>
      </c>
      <c r="H83" s="160">
        <f t="shared" si="18"/>
        <v>1.4141095904510449E-2</v>
      </c>
      <c r="I83" s="160">
        <f t="shared" si="18"/>
        <v>1.4550659612240749E-3</v>
      </c>
      <c r="J83" s="160">
        <f t="shared" si="18"/>
        <v>1.4517858773077945E-2</v>
      </c>
      <c r="K83" s="160">
        <f t="shared" si="18"/>
        <v>7.1513592912610018E-3</v>
      </c>
      <c r="L83" s="160">
        <f t="shared" si="18"/>
        <v>6.1773117334043393E-2</v>
      </c>
      <c r="M83" s="105"/>
      <c r="N83" s="186">
        <f t="shared" si="14"/>
        <v>54</v>
      </c>
    </row>
    <row r="84" spans="2:14" x14ac:dyDescent="0.25">
      <c r="B84" s="58" t="s">
        <v>28</v>
      </c>
      <c r="C84" s="160">
        <f t="shared" ref="C84:L84" si="19">C62/SUM($C62:$L62)</f>
        <v>0.11681572848538482</v>
      </c>
      <c r="D84" s="160">
        <f t="shared" si="19"/>
        <v>0.2830479848952247</v>
      </c>
      <c r="E84" s="160">
        <f t="shared" si="19"/>
        <v>0.30427048461780726</v>
      </c>
      <c r="F84" s="160">
        <f t="shared" si="19"/>
        <v>0.12806924376125367</v>
      </c>
      <c r="G84" s="160">
        <f t="shared" si="19"/>
        <v>0.103275633455615</v>
      </c>
      <c r="H84" s="160">
        <f t="shared" si="19"/>
        <v>1.9109134978283801E-2</v>
      </c>
      <c r="I84" s="160">
        <f t="shared" si="19"/>
        <v>1.4594772863393286E-2</v>
      </c>
      <c r="J84" s="160">
        <f t="shared" si="19"/>
        <v>1.2070744119665557E-2</v>
      </c>
      <c r="K84" s="160">
        <f t="shared" si="19"/>
        <v>7.2530293556356817E-3</v>
      </c>
      <c r="L84" s="160">
        <f t="shared" si="19"/>
        <v>1.149324346773632E-2</v>
      </c>
      <c r="M84" s="105"/>
      <c r="N84" s="186">
        <f t="shared" si="14"/>
        <v>47.49</v>
      </c>
    </row>
    <row r="85" spans="2:14" ht="30" x14ac:dyDescent="0.25">
      <c r="B85" s="58" t="s">
        <v>29</v>
      </c>
      <c r="C85" s="171">
        <f t="shared" ref="C85:L85" si="20">C63/SUM($C63:$L63)</f>
        <v>0</v>
      </c>
      <c r="D85" s="171">
        <f t="shared" si="20"/>
        <v>0</v>
      </c>
      <c r="E85" s="171">
        <f t="shared" si="20"/>
        <v>1</v>
      </c>
      <c r="F85" s="171">
        <f t="shared" si="20"/>
        <v>0</v>
      </c>
      <c r="G85" s="171">
        <f t="shared" si="20"/>
        <v>0</v>
      </c>
      <c r="H85" s="171">
        <f t="shared" si="20"/>
        <v>0</v>
      </c>
      <c r="I85" s="171">
        <f t="shared" si="20"/>
        <v>0</v>
      </c>
      <c r="J85" s="171">
        <f t="shared" si="20"/>
        <v>0</v>
      </c>
      <c r="K85" s="171">
        <f t="shared" si="20"/>
        <v>0</v>
      </c>
      <c r="L85" s="171">
        <f t="shared" si="20"/>
        <v>0</v>
      </c>
      <c r="M85" s="105"/>
      <c r="N85" s="186">
        <f t="shared" si="14"/>
        <v>55.62</v>
      </c>
    </row>
    <row r="86" spans="2:14" x14ac:dyDescent="0.25">
      <c r="B86" s="58" t="s">
        <v>9</v>
      </c>
      <c r="C86" s="171">
        <f t="shared" ref="C86:L86" si="21">C64/SUM($C64:$L64)</f>
        <v>0</v>
      </c>
      <c r="D86" s="171">
        <f t="shared" si="21"/>
        <v>0.66994383991896655</v>
      </c>
      <c r="E86" s="171">
        <f t="shared" si="21"/>
        <v>0</v>
      </c>
      <c r="F86" s="171">
        <f t="shared" si="21"/>
        <v>0</v>
      </c>
      <c r="G86" s="171">
        <f t="shared" si="21"/>
        <v>0</v>
      </c>
      <c r="H86" s="171">
        <f t="shared" si="21"/>
        <v>0</v>
      </c>
      <c r="I86" s="171">
        <f t="shared" si="21"/>
        <v>0</v>
      </c>
      <c r="J86" s="171">
        <f t="shared" si="21"/>
        <v>0</v>
      </c>
      <c r="K86" s="171">
        <f t="shared" si="21"/>
        <v>0</v>
      </c>
      <c r="L86" s="171">
        <f t="shared" si="21"/>
        <v>0.33005616008103333</v>
      </c>
      <c r="M86" s="105"/>
      <c r="N86" s="186">
        <f t="shared" si="14"/>
        <v>72.900000000000006</v>
      </c>
    </row>
    <row r="87" spans="2:14" x14ac:dyDescent="0.25">
      <c r="C87" s="106"/>
      <c r="D87" s="106"/>
      <c r="E87" s="106"/>
      <c r="F87" s="106"/>
      <c r="G87" s="106"/>
      <c r="H87" s="106"/>
      <c r="I87" s="106"/>
      <c r="J87" s="106"/>
      <c r="K87" s="106"/>
      <c r="L87" s="106"/>
      <c r="M87" s="105"/>
      <c r="N87" s="186"/>
    </row>
    <row r="88" spans="2:14" x14ac:dyDescent="0.25">
      <c r="B88" s="51" t="s">
        <v>10</v>
      </c>
      <c r="C88" s="161">
        <f t="shared" ref="C88:L88" si="22">C66/SUM($C66:$L66)</f>
        <v>0.10246092361310341</v>
      </c>
      <c r="D88" s="161">
        <f t="shared" si="22"/>
        <v>0.26964838007020336</v>
      </c>
      <c r="E88" s="161">
        <f t="shared" si="22"/>
        <v>0.3031207539630969</v>
      </c>
      <c r="F88" s="161">
        <f t="shared" si="22"/>
        <v>0.13908979850697192</v>
      </c>
      <c r="G88" s="161">
        <f t="shared" si="22"/>
        <v>0.10309258640121034</v>
      </c>
      <c r="H88" s="161">
        <f t="shared" si="22"/>
        <v>2.6269995385968817E-2</v>
      </c>
      <c r="I88" s="161">
        <f t="shared" si="22"/>
        <v>1.3694554483348506E-2</v>
      </c>
      <c r="J88" s="161">
        <f t="shared" si="22"/>
        <v>1.2763998904017264E-2</v>
      </c>
      <c r="K88" s="161">
        <f t="shared" si="22"/>
        <v>8.7992701104632615E-3</v>
      </c>
      <c r="L88" s="161">
        <f t="shared" si="22"/>
        <v>2.1059738561616283E-2</v>
      </c>
      <c r="M88" s="105"/>
      <c r="N88" s="188">
        <f>+N66</f>
        <v>49.7</v>
      </c>
    </row>
    <row r="95" spans="2:14" x14ac:dyDescent="0.25">
      <c r="N95" s="122"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7">
        <f>'Table 1-3 - Lending'!L4</f>
        <v>43008</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8" t="s">
        <v>116</v>
      </c>
      <c r="C7" s="68"/>
      <c r="D7" s="69"/>
      <c r="E7" s="69"/>
      <c r="F7" s="69"/>
      <c r="G7" s="69"/>
      <c r="H7" s="69"/>
      <c r="I7" s="69"/>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1.5741902249999998E-2</v>
      </c>
      <c r="D11" s="62">
        <v>0.10022196385</v>
      </c>
      <c r="E11" s="62">
        <v>7.8525226340000004E-2</v>
      </c>
      <c r="F11" s="62">
        <v>0.1032675274</v>
      </c>
      <c r="G11" s="62">
        <v>0.12800490705000001</v>
      </c>
      <c r="H11" s="62">
        <v>7.2781898200000002E-3</v>
      </c>
      <c r="I11" s="62">
        <f>SUM(C11:H11)</f>
        <v>0.43303971671000002</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0</v>
      </c>
      <c r="F13" s="62">
        <v>9.1642779000000003E-4</v>
      </c>
      <c r="G13" s="62">
        <v>0</v>
      </c>
      <c r="H13" s="62">
        <v>0</v>
      </c>
      <c r="I13" s="62">
        <f t="shared" si="0"/>
        <v>9.1642779000000003E-4</v>
      </c>
    </row>
    <row r="14" spans="2:10" x14ac:dyDescent="0.25">
      <c r="B14" s="58" t="s">
        <v>4</v>
      </c>
      <c r="C14" s="62">
        <v>4.2321714759999997E-2</v>
      </c>
      <c r="D14" s="62">
        <v>8.9514333800000002E-3</v>
      </c>
      <c r="E14" s="62">
        <v>5.3415545719999999E-2</v>
      </c>
      <c r="F14" s="62">
        <v>2.1131801799999998E-3</v>
      </c>
      <c r="G14" s="62">
        <v>2.5359032940000002E-2</v>
      </c>
      <c r="H14" s="62">
        <v>4.9389224000000002E-3</v>
      </c>
      <c r="I14" s="62">
        <f t="shared" si="0"/>
        <v>0.13709982937999998</v>
      </c>
    </row>
    <row r="15" spans="2:10" x14ac:dyDescent="0.25">
      <c r="B15" s="58" t="s">
        <v>5</v>
      </c>
      <c r="C15" s="62">
        <v>3.9828780420000001E-2</v>
      </c>
      <c r="D15" s="62">
        <v>7.0490038909999997E-2</v>
      </c>
      <c r="E15" s="62">
        <v>0.11847224336000001</v>
      </c>
      <c r="F15" s="62">
        <v>7.5918977870000001E-2</v>
      </c>
      <c r="G15" s="62">
        <v>0.16115228130000001</v>
      </c>
      <c r="H15" s="62">
        <v>1.5767183299999999E-3</v>
      </c>
      <c r="I15" s="62">
        <f t="shared" si="0"/>
        <v>0.46743904018999999</v>
      </c>
    </row>
    <row r="16" spans="2:10" ht="30" x14ac:dyDescent="0.25">
      <c r="B16" s="58" t="s">
        <v>6</v>
      </c>
      <c r="C16" s="62">
        <v>1.21051638E-3</v>
      </c>
      <c r="D16" s="62">
        <v>5.4606037200000002E-3</v>
      </c>
      <c r="E16" s="62">
        <v>6.1655516209999997E-2</v>
      </c>
      <c r="F16" s="62">
        <v>3.1264023299999999E-3</v>
      </c>
      <c r="G16" s="62">
        <v>6.6181550500000004E-3</v>
      </c>
      <c r="H16" s="62">
        <v>0</v>
      </c>
      <c r="I16" s="62">
        <f t="shared" si="0"/>
        <v>7.8071193689999999E-2</v>
      </c>
    </row>
    <row r="17" spans="2:9" x14ac:dyDescent="0.25">
      <c r="B17" s="58" t="s">
        <v>7</v>
      </c>
      <c r="C17" s="62">
        <v>0.14677257344</v>
      </c>
      <c r="D17" s="62">
        <v>0.13811037246999999</v>
      </c>
      <c r="E17" s="62">
        <v>0.14073235277999999</v>
      </c>
      <c r="F17" s="62">
        <v>0.17568767948</v>
      </c>
      <c r="G17" s="62">
        <v>0.25826649381</v>
      </c>
      <c r="H17" s="62">
        <v>0</v>
      </c>
      <c r="I17" s="62">
        <f t="shared" si="0"/>
        <v>0.85956947197999989</v>
      </c>
    </row>
    <row r="18" spans="2:9" x14ac:dyDescent="0.25">
      <c r="B18" s="58" t="s">
        <v>28</v>
      </c>
      <c r="C18" s="62">
        <v>7.6256290490000003E-2</v>
      </c>
      <c r="D18" s="62">
        <v>0.50556403798000005</v>
      </c>
      <c r="E18" s="62">
        <v>1.95791189357</v>
      </c>
      <c r="F18" s="62">
        <v>1.8857451494499999</v>
      </c>
      <c r="G18" s="62">
        <v>2.36086263853</v>
      </c>
      <c r="H18" s="62">
        <v>0</v>
      </c>
      <c r="I18" s="62">
        <f t="shared" si="0"/>
        <v>6.78634001002</v>
      </c>
    </row>
    <row r="19" spans="2:9" ht="30" x14ac:dyDescent="0.25">
      <c r="B19" s="58" t="s">
        <v>29</v>
      </c>
      <c r="C19" s="62">
        <v>0</v>
      </c>
      <c r="D19" s="62">
        <v>0</v>
      </c>
      <c r="E19" s="62">
        <v>0</v>
      </c>
      <c r="F19" s="62">
        <v>0</v>
      </c>
      <c r="G19" s="62">
        <v>2.0301303600000001E-3</v>
      </c>
      <c r="H19" s="62">
        <v>0</v>
      </c>
      <c r="I19" s="62">
        <f t="shared" si="0"/>
        <v>2.0301303600000001E-3</v>
      </c>
    </row>
    <row r="20" spans="2:9" x14ac:dyDescent="0.25">
      <c r="B20" s="58" t="s">
        <v>9</v>
      </c>
      <c r="C20" s="62">
        <v>0</v>
      </c>
      <c r="D20" s="62">
        <v>0</v>
      </c>
      <c r="E20" s="62">
        <v>1.1886143E-4</v>
      </c>
      <c r="F20" s="62">
        <v>9.0499999999999999E-4</v>
      </c>
      <c r="G20" s="62">
        <v>5.0441806000000005E-4</v>
      </c>
      <c r="H20" s="62">
        <v>0</v>
      </c>
      <c r="I20" s="62">
        <f t="shared" si="0"/>
        <v>1.5282794900000002E-3</v>
      </c>
    </row>
    <row r="21" spans="2:9" x14ac:dyDescent="0.25">
      <c r="C21" s="62"/>
      <c r="D21" s="62"/>
      <c r="E21" s="62"/>
      <c r="F21" s="62"/>
      <c r="G21" s="62"/>
      <c r="H21" s="62"/>
      <c r="I21" s="62"/>
    </row>
    <row r="22" spans="2:9" x14ac:dyDescent="0.25">
      <c r="B22" s="51" t="s">
        <v>10</v>
      </c>
      <c r="C22" s="54">
        <f>SUM(C11:C20)</f>
        <v>0.32213177774000001</v>
      </c>
      <c r="D22" s="54">
        <f t="shared" ref="D22:I22" si="1">SUM(D11:D20)</f>
        <v>0.8287984503100001</v>
      </c>
      <c r="E22" s="54">
        <f t="shared" si="1"/>
        <v>2.4108316394099996</v>
      </c>
      <c r="F22" s="54">
        <f t="shared" si="1"/>
        <v>2.2476803445</v>
      </c>
      <c r="G22" s="54">
        <f t="shared" si="1"/>
        <v>2.9427980571000001</v>
      </c>
      <c r="H22" s="54">
        <f t="shared" si="1"/>
        <v>1.379383055E-2</v>
      </c>
      <c r="I22" s="54">
        <f t="shared" si="1"/>
        <v>8.7660340996099997</v>
      </c>
    </row>
    <row r="23" spans="2:9" x14ac:dyDescent="0.25">
      <c r="B23" s="47" t="s">
        <v>252</v>
      </c>
    </row>
    <row r="31" spans="2:9" x14ac:dyDescent="0.25">
      <c r="I31" s="122"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C61" sqref="C61"/>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7">
        <f>'Table 1-3 - Lending'!L4</f>
        <v>43008</v>
      </c>
      <c r="M4" s="43"/>
    </row>
    <row r="5" spans="2:13" ht="15.75" x14ac:dyDescent="0.25">
      <c r="B5" s="42" t="s">
        <v>356</v>
      </c>
      <c r="C5" s="43"/>
      <c r="D5" s="43"/>
      <c r="E5" s="43"/>
      <c r="F5" s="43"/>
      <c r="G5" s="43"/>
      <c r="H5" s="43"/>
      <c r="I5" s="43"/>
      <c r="J5" s="43"/>
      <c r="K5" s="43"/>
      <c r="L5" s="43"/>
      <c r="M5" s="43"/>
    </row>
    <row r="6" spans="2:13" x14ac:dyDescent="0.25">
      <c r="B6" s="68" t="s">
        <v>117</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v>0</v>
      </c>
      <c r="D9" s="62">
        <v>0</v>
      </c>
      <c r="E9" s="62">
        <v>0</v>
      </c>
      <c r="F9" s="62">
        <v>0</v>
      </c>
      <c r="G9" s="62">
        <v>0</v>
      </c>
      <c r="H9" s="62">
        <v>0</v>
      </c>
      <c r="I9" s="62">
        <v>0</v>
      </c>
      <c r="J9" s="62">
        <v>0</v>
      </c>
      <c r="K9" s="62">
        <v>0</v>
      </c>
      <c r="L9" s="62">
        <v>0</v>
      </c>
      <c r="M9" s="62">
        <f>SUM(C9:L9)</f>
        <v>0</v>
      </c>
    </row>
    <row r="10" spans="2:13" x14ac:dyDescent="0.25">
      <c r="B10" s="44" t="s">
        <v>238</v>
      </c>
      <c r="C10" s="62">
        <v>3.1700000000000001E-3</v>
      </c>
      <c r="D10" s="62">
        <v>0</v>
      </c>
      <c r="E10" s="62">
        <v>0</v>
      </c>
      <c r="F10" s="62">
        <v>0</v>
      </c>
      <c r="G10" s="62">
        <v>0</v>
      </c>
      <c r="H10" s="62">
        <v>0</v>
      </c>
      <c r="I10" s="62">
        <v>0</v>
      </c>
      <c r="J10" s="62">
        <v>4.63727581E-3</v>
      </c>
      <c r="K10" s="62">
        <v>0</v>
      </c>
      <c r="L10" s="62">
        <v>0</v>
      </c>
      <c r="M10" s="62">
        <f t="shared" ref="M10:M19" si="0">SUM(C10:L10)</f>
        <v>7.80727581E-3</v>
      </c>
    </row>
    <row r="11" spans="2:13" ht="30" customHeight="1" x14ac:dyDescent="0.25">
      <c r="B11" s="164" t="s">
        <v>242</v>
      </c>
      <c r="C11" s="62">
        <v>0</v>
      </c>
      <c r="D11" s="62">
        <v>0</v>
      </c>
      <c r="E11" s="62">
        <v>0</v>
      </c>
      <c r="F11" s="62">
        <v>0</v>
      </c>
      <c r="G11" s="62">
        <v>0</v>
      </c>
      <c r="H11" s="62">
        <v>0</v>
      </c>
      <c r="I11" s="62">
        <v>0</v>
      </c>
      <c r="J11" s="62">
        <v>0</v>
      </c>
      <c r="K11" s="62">
        <v>0</v>
      </c>
      <c r="L11" s="62">
        <v>0</v>
      </c>
      <c r="M11" s="62">
        <f t="shared" si="0"/>
        <v>0</v>
      </c>
    </row>
    <row r="12" spans="2:13" x14ac:dyDescent="0.25">
      <c r="B12" s="165" t="s">
        <v>253</v>
      </c>
      <c r="C12" s="62">
        <v>0</v>
      </c>
      <c r="D12" s="62">
        <v>0</v>
      </c>
      <c r="E12" s="62">
        <v>0</v>
      </c>
      <c r="F12" s="62">
        <v>0</v>
      </c>
      <c r="G12" s="62">
        <v>0</v>
      </c>
      <c r="H12" s="62">
        <v>0</v>
      </c>
      <c r="I12" s="62">
        <v>0</v>
      </c>
      <c r="J12" s="62">
        <v>0</v>
      </c>
      <c r="K12" s="62">
        <v>0</v>
      </c>
      <c r="L12" s="62">
        <v>0</v>
      </c>
      <c r="M12" s="62">
        <f t="shared" si="0"/>
        <v>0</v>
      </c>
    </row>
    <row r="13" spans="2:13" x14ac:dyDescent="0.25">
      <c r="B13" s="165" t="s">
        <v>254</v>
      </c>
      <c r="C13" s="62">
        <v>0</v>
      </c>
      <c r="D13" s="62">
        <v>0</v>
      </c>
      <c r="E13" s="62">
        <v>0</v>
      </c>
      <c r="F13" s="62">
        <v>0</v>
      </c>
      <c r="G13" s="62">
        <v>0</v>
      </c>
      <c r="H13" s="62">
        <v>0</v>
      </c>
      <c r="I13" s="62">
        <v>0</v>
      </c>
      <c r="J13" s="62">
        <v>0</v>
      </c>
      <c r="K13" s="62">
        <v>0</v>
      </c>
      <c r="L13" s="62">
        <v>0</v>
      </c>
      <c r="M13" s="62">
        <f t="shared" si="0"/>
        <v>0</v>
      </c>
    </row>
    <row r="14" spans="2:13" x14ac:dyDescent="0.25">
      <c r="B14" s="166" t="s">
        <v>239</v>
      </c>
      <c r="C14" s="62">
        <v>0</v>
      </c>
      <c r="D14" s="62">
        <v>0</v>
      </c>
      <c r="E14" s="62">
        <v>0</v>
      </c>
      <c r="F14" s="62">
        <v>0</v>
      </c>
      <c r="G14" s="62">
        <v>0</v>
      </c>
      <c r="H14" s="62">
        <v>0</v>
      </c>
      <c r="I14" s="62">
        <v>0</v>
      </c>
      <c r="J14" s="62">
        <v>0</v>
      </c>
      <c r="K14" s="62">
        <v>0</v>
      </c>
      <c r="L14" s="62">
        <v>0</v>
      </c>
      <c r="M14" s="62">
        <f t="shared" si="0"/>
        <v>0</v>
      </c>
    </row>
    <row r="15" spans="2:13" x14ac:dyDescent="0.25">
      <c r="B15" s="166" t="s">
        <v>240</v>
      </c>
      <c r="C15" s="62">
        <v>0</v>
      </c>
      <c r="D15" s="62">
        <v>0</v>
      </c>
      <c r="E15" s="62">
        <v>0</v>
      </c>
      <c r="F15" s="62">
        <v>0</v>
      </c>
      <c r="G15" s="62">
        <v>0</v>
      </c>
      <c r="H15" s="62">
        <v>0</v>
      </c>
      <c r="I15" s="62">
        <v>0</v>
      </c>
      <c r="J15" s="62">
        <v>0</v>
      </c>
      <c r="K15" s="62">
        <v>0</v>
      </c>
      <c r="L15" s="62">
        <v>0</v>
      </c>
      <c r="M15" s="62">
        <f t="shared" si="0"/>
        <v>0</v>
      </c>
    </row>
    <row r="16" spans="2:13" x14ac:dyDescent="0.25">
      <c r="B16" s="44" t="s">
        <v>38</v>
      </c>
      <c r="C16" s="62">
        <v>2.6429112460000001E-2</v>
      </c>
      <c r="D16" s="62">
        <v>0</v>
      </c>
      <c r="E16" s="62">
        <v>0</v>
      </c>
      <c r="F16" s="62">
        <v>6.9522350029999999E-2</v>
      </c>
      <c r="G16" s="62">
        <v>0.13348114601</v>
      </c>
      <c r="H16" s="62">
        <v>4.0807999999999997E-2</v>
      </c>
      <c r="I16" s="62">
        <v>0.12971416141</v>
      </c>
      <c r="J16" s="62">
        <v>3.56655318359</v>
      </c>
      <c r="K16" s="62">
        <v>0</v>
      </c>
      <c r="L16" s="62">
        <v>9.0499999999999999E-4</v>
      </c>
      <c r="M16" s="62">
        <f t="shared" si="0"/>
        <v>3.9674129534999998</v>
      </c>
    </row>
    <row r="17" spans="2:13" x14ac:dyDescent="0.25">
      <c r="B17" s="193" t="s">
        <v>292</v>
      </c>
      <c r="C17" s="62">
        <v>1.864951695E-2</v>
      </c>
      <c r="D17" s="62">
        <v>0</v>
      </c>
      <c r="E17" s="62">
        <v>0</v>
      </c>
      <c r="F17" s="62">
        <v>6.243235003E-2</v>
      </c>
      <c r="G17" s="62">
        <v>0.13059414601</v>
      </c>
      <c r="H17" s="62">
        <v>4.0807999999999997E-2</v>
      </c>
      <c r="I17" s="62">
        <v>0.11821416141</v>
      </c>
      <c r="J17" s="62">
        <v>3.54814518359</v>
      </c>
      <c r="K17" s="62">
        <v>0</v>
      </c>
      <c r="L17" s="62">
        <v>9.0499999999999999E-4</v>
      </c>
      <c r="M17" s="62">
        <f t="shared" si="0"/>
        <v>3.9197483579900001</v>
      </c>
    </row>
    <row r="18" spans="2:13" x14ac:dyDescent="0.25">
      <c r="B18" s="193" t="s">
        <v>293</v>
      </c>
      <c r="C18" s="62">
        <v>7.77959551E-3</v>
      </c>
      <c r="D18" s="62">
        <v>0</v>
      </c>
      <c r="E18" s="62">
        <v>0</v>
      </c>
      <c r="F18" s="62">
        <v>7.0899999999999999E-3</v>
      </c>
      <c r="G18" s="62">
        <v>2.8869999999999998E-3</v>
      </c>
      <c r="H18" s="62">
        <v>0</v>
      </c>
      <c r="I18" s="62">
        <v>1.15E-2</v>
      </c>
      <c r="J18" s="62">
        <v>1.8408000000000001E-2</v>
      </c>
      <c r="K18" s="62">
        <v>0</v>
      </c>
      <c r="L18" s="62">
        <v>0</v>
      </c>
      <c r="M18" s="62">
        <f t="shared" si="0"/>
        <v>4.7664595510000005E-2</v>
      </c>
    </row>
    <row r="19" spans="2:13" x14ac:dyDescent="0.25">
      <c r="B19" s="44" t="s">
        <v>9</v>
      </c>
      <c r="C19" s="62">
        <v>0</v>
      </c>
      <c r="D19" s="62">
        <v>0</v>
      </c>
      <c r="E19" s="62">
        <v>0</v>
      </c>
      <c r="F19" s="62">
        <v>0</v>
      </c>
      <c r="G19" s="62">
        <v>0</v>
      </c>
      <c r="H19" s="62">
        <v>0</v>
      </c>
      <c r="I19" s="62">
        <v>0</v>
      </c>
      <c r="J19" s="62">
        <v>0</v>
      </c>
      <c r="K19" s="62">
        <v>0</v>
      </c>
      <c r="L19" s="62">
        <v>0</v>
      </c>
      <c r="M19" s="62">
        <f t="shared" si="0"/>
        <v>0</v>
      </c>
    </row>
    <row r="20" spans="2:13" x14ac:dyDescent="0.25">
      <c r="B20" s="70" t="s">
        <v>10</v>
      </c>
      <c r="C20" s="54">
        <f t="shared" ref="C20:L20" si="1">SUM(C9:C11)+C16+C19</f>
        <v>2.959911246E-2</v>
      </c>
      <c r="D20" s="54">
        <f t="shared" si="1"/>
        <v>0</v>
      </c>
      <c r="E20" s="54">
        <f t="shared" si="1"/>
        <v>0</v>
      </c>
      <c r="F20" s="54">
        <f t="shared" si="1"/>
        <v>6.9522350029999999E-2</v>
      </c>
      <c r="G20" s="54">
        <f t="shared" si="1"/>
        <v>0.13348114601</v>
      </c>
      <c r="H20" s="54">
        <f t="shared" si="1"/>
        <v>4.0807999999999997E-2</v>
      </c>
      <c r="I20" s="54">
        <f t="shared" si="1"/>
        <v>0.12971416141</v>
      </c>
      <c r="J20" s="54">
        <f t="shared" si="1"/>
        <v>3.5711904593999999</v>
      </c>
      <c r="K20" s="54">
        <f t="shared" si="1"/>
        <v>0</v>
      </c>
      <c r="L20" s="54">
        <f t="shared" si="1"/>
        <v>9.0499999999999999E-4</v>
      </c>
      <c r="M20" s="54">
        <f>SUM(M9:M11)+M16+M19</f>
        <v>3.9752202293099996</v>
      </c>
    </row>
    <row r="21" spans="2:13" x14ac:dyDescent="0.25">
      <c r="B21" s="47" t="s">
        <v>41</v>
      </c>
    </row>
    <row r="25" spans="2:13" ht="15.75" x14ac:dyDescent="0.25">
      <c r="B25" s="42" t="s">
        <v>357</v>
      </c>
      <c r="C25" s="43"/>
      <c r="D25" s="43"/>
      <c r="E25" s="43"/>
      <c r="F25" s="43"/>
      <c r="G25" s="43"/>
      <c r="H25" s="43"/>
      <c r="I25" s="43"/>
      <c r="J25" s="43"/>
      <c r="K25" s="43"/>
      <c r="L25" s="43"/>
      <c r="M25" s="43"/>
    </row>
    <row r="26" spans="2:13" x14ac:dyDescent="0.25">
      <c r="B26" s="68" t="s">
        <v>118</v>
      </c>
      <c r="C26" s="69"/>
      <c r="D26" s="69"/>
      <c r="E26" s="69"/>
      <c r="F26" s="69"/>
      <c r="G26" s="69"/>
      <c r="H26" s="69"/>
      <c r="I26" s="69"/>
      <c r="J26" s="69"/>
      <c r="K26" s="69"/>
      <c r="L26" s="69"/>
      <c r="M26" s="69"/>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1.205047718E-2</v>
      </c>
      <c r="K29" s="62">
        <v>0</v>
      </c>
      <c r="L29" s="62">
        <v>0</v>
      </c>
      <c r="M29" s="62">
        <f>SUM(C29:L29)</f>
        <v>1.205047718E-2</v>
      </c>
    </row>
    <row r="30" spans="2:13" x14ac:dyDescent="0.25">
      <c r="B30" s="163" t="s">
        <v>238</v>
      </c>
      <c r="C30" s="62">
        <v>0.20032316343000001</v>
      </c>
      <c r="D30" s="62">
        <v>0</v>
      </c>
      <c r="E30" s="62">
        <v>9.1642779000000003E-4</v>
      </c>
      <c r="F30" s="62">
        <v>2.1609002969999999E-2</v>
      </c>
      <c r="G30" s="62">
        <v>0.11741133686999999</v>
      </c>
      <c r="H30" s="62">
        <v>8.9090452700000006E-3</v>
      </c>
      <c r="I30" s="62">
        <v>0.31056582671999999</v>
      </c>
      <c r="J30" s="62">
        <v>0.57386767499000002</v>
      </c>
      <c r="K30" s="62">
        <v>0</v>
      </c>
      <c r="L30" s="62">
        <v>6.2327949000000001E-4</v>
      </c>
      <c r="M30" s="62">
        <f t="shared" ref="M30:M39" si="2">SUM(C30:L30)</f>
        <v>1.2342257575300002</v>
      </c>
    </row>
    <row r="31" spans="2:13" ht="30" x14ac:dyDescent="0.25">
      <c r="B31" s="164" t="s">
        <v>242</v>
      </c>
      <c r="C31" s="62">
        <v>0</v>
      </c>
      <c r="D31" s="62">
        <v>0</v>
      </c>
      <c r="E31" s="62">
        <v>0</v>
      </c>
      <c r="F31" s="62">
        <v>0</v>
      </c>
      <c r="G31" s="62">
        <v>0</v>
      </c>
      <c r="H31" s="62">
        <v>0</v>
      </c>
      <c r="I31" s="62">
        <v>0</v>
      </c>
      <c r="J31" s="62">
        <v>0</v>
      </c>
      <c r="K31" s="62">
        <v>0</v>
      </c>
      <c r="L31" s="62">
        <v>0</v>
      </c>
      <c r="M31" s="62">
        <f t="shared" si="2"/>
        <v>0</v>
      </c>
    </row>
    <row r="32" spans="2:13" x14ac:dyDescent="0.25">
      <c r="B32" s="165" t="s">
        <v>253</v>
      </c>
      <c r="C32" s="62">
        <v>0</v>
      </c>
      <c r="D32" s="62">
        <v>0</v>
      </c>
      <c r="E32" s="62">
        <v>0</v>
      </c>
      <c r="F32" s="62">
        <v>0</v>
      </c>
      <c r="G32" s="62">
        <v>0</v>
      </c>
      <c r="H32" s="62">
        <v>0</v>
      </c>
      <c r="I32" s="62">
        <v>0</v>
      </c>
      <c r="J32" s="62">
        <v>0</v>
      </c>
      <c r="K32" s="62">
        <v>0</v>
      </c>
      <c r="L32" s="62">
        <v>0</v>
      </c>
      <c r="M32" s="62">
        <f t="shared" si="2"/>
        <v>0</v>
      </c>
    </row>
    <row r="33" spans="2:13" x14ac:dyDescent="0.25">
      <c r="B33" s="165" t="s">
        <v>254</v>
      </c>
      <c r="C33" s="62">
        <v>0</v>
      </c>
      <c r="D33" s="62">
        <v>0</v>
      </c>
      <c r="E33" s="62">
        <v>0</v>
      </c>
      <c r="F33" s="62">
        <v>0</v>
      </c>
      <c r="G33" s="62">
        <v>0</v>
      </c>
      <c r="H33" s="62">
        <v>0</v>
      </c>
      <c r="I33" s="62">
        <v>0</v>
      </c>
      <c r="J33" s="62">
        <v>0</v>
      </c>
      <c r="K33" s="62">
        <v>0</v>
      </c>
      <c r="L33" s="62">
        <v>0</v>
      </c>
      <c r="M33" s="62">
        <f t="shared" si="2"/>
        <v>0</v>
      </c>
    </row>
    <row r="34" spans="2:13" x14ac:dyDescent="0.25">
      <c r="B34" s="166" t="s">
        <v>239</v>
      </c>
      <c r="C34" s="62">
        <v>0</v>
      </c>
      <c r="D34" s="62">
        <v>0</v>
      </c>
      <c r="E34" s="62">
        <v>0</v>
      </c>
      <c r="F34" s="62">
        <v>0</v>
      </c>
      <c r="G34" s="62">
        <v>0</v>
      </c>
      <c r="H34" s="62">
        <v>0</v>
      </c>
      <c r="I34" s="62">
        <v>0</v>
      </c>
      <c r="J34" s="62">
        <v>0</v>
      </c>
      <c r="K34" s="62">
        <v>0</v>
      </c>
      <c r="L34" s="62">
        <v>0</v>
      </c>
      <c r="M34" s="62">
        <f t="shared" si="2"/>
        <v>0</v>
      </c>
    </row>
    <row r="35" spans="2:13" x14ac:dyDescent="0.25">
      <c r="B35" s="166"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0.20311744081999999</v>
      </c>
      <c r="D36" s="62">
        <v>0</v>
      </c>
      <c r="E36" s="62">
        <v>0</v>
      </c>
      <c r="F36" s="62">
        <v>4.5968476379999998E-2</v>
      </c>
      <c r="G36" s="62">
        <v>0.21654655732</v>
      </c>
      <c r="H36" s="62">
        <v>2.8354148409999998E-2</v>
      </c>
      <c r="I36" s="62">
        <v>0.41928948384999998</v>
      </c>
      <c r="J36" s="62">
        <v>2.62923139846</v>
      </c>
      <c r="K36" s="62">
        <v>2.0301303600000001E-3</v>
      </c>
      <c r="L36" s="62">
        <v>0</v>
      </c>
      <c r="M36" s="62">
        <f t="shared" si="2"/>
        <v>3.5445376355999998</v>
      </c>
    </row>
    <row r="37" spans="2:13" x14ac:dyDescent="0.25">
      <c r="B37" s="193" t="s">
        <v>292</v>
      </c>
      <c r="C37" s="62">
        <v>2.0362772790000001E-2</v>
      </c>
      <c r="D37" s="62">
        <v>0</v>
      </c>
      <c r="E37" s="62">
        <v>0</v>
      </c>
      <c r="F37" s="62">
        <v>0</v>
      </c>
      <c r="G37" s="62">
        <v>8.613817218E-2</v>
      </c>
      <c r="H37" s="62">
        <v>2.714363203E-2</v>
      </c>
      <c r="I37" s="62">
        <v>0.26357013596000001</v>
      </c>
      <c r="J37" s="62">
        <v>1.9983236422099999</v>
      </c>
      <c r="K37" s="62">
        <v>0</v>
      </c>
      <c r="L37" s="62">
        <v>0</v>
      </c>
      <c r="M37" s="62">
        <f t="shared" si="2"/>
        <v>2.3955383551699998</v>
      </c>
    </row>
    <row r="38" spans="2:13" x14ac:dyDescent="0.25">
      <c r="B38" s="193" t="s">
        <v>293</v>
      </c>
      <c r="C38" s="62">
        <v>0.18275466803000001</v>
      </c>
      <c r="D38" s="62">
        <v>0</v>
      </c>
      <c r="E38" s="62">
        <v>0</v>
      </c>
      <c r="F38" s="62">
        <v>4.5968476379999998E-2</v>
      </c>
      <c r="G38" s="62">
        <v>0.13040838514</v>
      </c>
      <c r="H38" s="62">
        <v>1.21051638E-3</v>
      </c>
      <c r="I38" s="62">
        <v>0.15571934789</v>
      </c>
      <c r="J38" s="62">
        <v>0.63090775624999995</v>
      </c>
      <c r="K38" s="62">
        <v>2.0301303600000001E-3</v>
      </c>
      <c r="L38" s="62">
        <v>0</v>
      </c>
      <c r="M38" s="62">
        <f t="shared" si="2"/>
        <v>1.14899928043</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70" t="s">
        <v>10</v>
      </c>
      <c r="C40" s="54">
        <f>SUM(C29:C31)+C36+C39</f>
        <v>0.40344060425</v>
      </c>
      <c r="D40" s="54">
        <f t="shared" ref="D40:M40" si="3">D29+D30+D31+D36+D39</f>
        <v>0</v>
      </c>
      <c r="E40" s="54">
        <f t="shared" si="3"/>
        <v>9.1642779000000003E-4</v>
      </c>
      <c r="F40" s="54">
        <f t="shared" si="3"/>
        <v>6.7577479349999997E-2</v>
      </c>
      <c r="G40" s="54">
        <f t="shared" si="3"/>
        <v>0.33395789418999999</v>
      </c>
      <c r="H40" s="54">
        <f t="shared" si="3"/>
        <v>3.7263193680000001E-2</v>
      </c>
      <c r="I40" s="54">
        <f t="shared" si="3"/>
        <v>0.72985531056999997</v>
      </c>
      <c r="J40" s="54">
        <f t="shared" si="3"/>
        <v>3.2151495506300001</v>
      </c>
      <c r="K40" s="54">
        <f t="shared" si="3"/>
        <v>2.0301303600000001E-3</v>
      </c>
      <c r="L40" s="54">
        <f t="shared" si="3"/>
        <v>6.2327949000000001E-4</v>
      </c>
      <c r="M40" s="54">
        <f t="shared" si="3"/>
        <v>4.7908138703100001</v>
      </c>
    </row>
    <row r="45" spans="2:13" ht="15.75" x14ac:dyDescent="0.25">
      <c r="B45" s="42" t="s">
        <v>358</v>
      </c>
      <c r="C45" s="43"/>
      <c r="D45" s="43"/>
      <c r="E45" s="43"/>
      <c r="F45" s="43"/>
      <c r="G45" s="43"/>
      <c r="H45" s="43"/>
      <c r="I45" s="43"/>
      <c r="J45" s="43"/>
      <c r="K45" s="43"/>
      <c r="L45" s="43"/>
      <c r="M45" s="43"/>
    </row>
    <row r="46" spans="2:13" x14ac:dyDescent="0.25">
      <c r="B46" s="68" t="s">
        <v>119</v>
      </c>
      <c r="C46" s="69"/>
      <c r="D46" s="69"/>
      <c r="E46" s="69"/>
      <c r="F46" s="69"/>
      <c r="G46" s="69"/>
      <c r="H46" s="69"/>
      <c r="I46" s="69"/>
      <c r="J46" s="69"/>
      <c r="K46" s="69"/>
      <c r="L46" s="69"/>
      <c r="M46" s="69"/>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1.205047718E-2</v>
      </c>
      <c r="K49" s="62">
        <v>0</v>
      </c>
      <c r="L49" s="62">
        <v>0</v>
      </c>
      <c r="M49" s="62">
        <f>SUM(C49:L49)</f>
        <v>1.205047718E-2</v>
      </c>
    </row>
    <row r="50" spans="2:15" x14ac:dyDescent="0.25">
      <c r="B50" s="44" t="s">
        <v>238</v>
      </c>
      <c r="C50" s="62">
        <v>0.20349316343000001</v>
      </c>
      <c r="D50" s="62">
        <v>0</v>
      </c>
      <c r="E50" s="62">
        <v>9.1642779000000003E-4</v>
      </c>
      <c r="F50" s="62">
        <v>2.1609002969999999E-2</v>
      </c>
      <c r="G50" s="62">
        <v>0.11741133686999999</v>
      </c>
      <c r="H50" s="62">
        <v>8.9090452700000006E-3</v>
      </c>
      <c r="I50" s="62">
        <v>0.31056582671999999</v>
      </c>
      <c r="J50" s="62">
        <v>0.57850495079999997</v>
      </c>
      <c r="K50" s="62">
        <v>0</v>
      </c>
      <c r="L50" s="62">
        <v>6.2327949000000001E-4</v>
      </c>
      <c r="M50" s="62">
        <f t="shared" ref="M50:M59" si="4">SUM(C50:L50)</f>
        <v>1.24203303334</v>
      </c>
      <c r="O50" s="194"/>
    </row>
    <row r="51" spans="2:15" ht="30" x14ac:dyDescent="0.25">
      <c r="B51" s="164" t="s">
        <v>242</v>
      </c>
      <c r="C51" s="62">
        <v>0</v>
      </c>
      <c r="D51" s="62">
        <v>0</v>
      </c>
      <c r="E51" s="62">
        <v>0</v>
      </c>
      <c r="F51" s="62">
        <v>0</v>
      </c>
      <c r="G51" s="62">
        <v>0</v>
      </c>
      <c r="H51" s="62">
        <v>0</v>
      </c>
      <c r="I51" s="62">
        <v>0</v>
      </c>
      <c r="J51" s="62">
        <v>0</v>
      </c>
      <c r="K51" s="62">
        <v>0</v>
      </c>
      <c r="L51" s="62">
        <v>0</v>
      </c>
      <c r="M51" s="62">
        <f t="shared" si="4"/>
        <v>0</v>
      </c>
      <c r="O51" s="194"/>
    </row>
    <row r="52" spans="2:15" x14ac:dyDescent="0.25">
      <c r="B52" s="165" t="s">
        <v>253</v>
      </c>
      <c r="C52" s="62">
        <v>0</v>
      </c>
      <c r="D52" s="62">
        <v>0</v>
      </c>
      <c r="E52" s="62">
        <v>0</v>
      </c>
      <c r="F52" s="62">
        <v>0</v>
      </c>
      <c r="G52" s="62">
        <v>0</v>
      </c>
      <c r="H52" s="62">
        <v>0</v>
      </c>
      <c r="I52" s="62">
        <v>0</v>
      </c>
      <c r="J52" s="62">
        <v>0</v>
      </c>
      <c r="K52" s="62">
        <v>0</v>
      </c>
      <c r="L52" s="62">
        <v>0</v>
      </c>
      <c r="M52" s="62">
        <f t="shared" si="4"/>
        <v>0</v>
      </c>
      <c r="O52" s="194"/>
    </row>
    <row r="53" spans="2:15" x14ac:dyDescent="0.25">
      <c r="B53" s="165" t="s">
        <v>254</v>
      </c>
      <c r="C53" s="62">
        <v>0</v>
      </c>
      <c r="D53" s="62">
        <v>0</v>
      </c>
      <c r="E53" s="62">
        <v>0</v>
      </c>
      <c r="F53" s="62">
        <v>0</v>
      </c>
      <c r="G53" s="62">
        <v>0</v>
      </c>
      <c r="H53" s="62">
        <v>0</v>
      </c>
      <c r="I53" s="62">
        <v>0</v>
      </c>
      <c r="J53" s="62">
        <v>0</v>
      </c>
      <c r="K53" s="62">
        <v>0</v>
      </c>
      <c r="L53" s="62">
        <v>0</v>
      </c>
      <c r="M53" s="62">
        <f t="shared" si="4"/>
        <v>0</v>
      </c>
      <c r="O53" s="194"/>
    </row>
    <row r="54" spans="2:15" x14ac:dyDescent="0.25">
      <c r="B54" s="166" t="s">
        <v>239</v>
      </c>
      <c r="C54" s="62">
        <v>0</v>
      </c>
      <c r="D54" s="62">
        <v>0</v>
      </c>
      <c r="E54" s="62">
        <v>0</v>
      </c>
      <c r="F54" s="62">
        <v>0</v>
      </c>
      <c r="G54" s="62">
        <v>0</v>
      </c>
      <c r="H54" s="62">
        <v>0</v>
      </c>
      <c r="I54" s="62">
        <v>0</v>
      </c>
      <c r="J54" s="62">
        <v>0</v>
      </c>
      <c r="K54" s="62">
        <v>0</v>
      </c>
      <c r="L54" s="62">
        <v>0</v>
      </c>
      <c r="M54" s="62">
        <f t="shared" si="4"/>
        <v>0</v>
      </c>
      <c r="O54" s="194"/>
    </row>
    <row r="55" spans="2:15" x14ac:dyDescent="0.25">
      <c r="B55" s="166" t="s">
        <v>240</v>
      </c>
      <c r="C55" s="62">
        <v>0</v>
      </c>
      <c r="D55" s="62">
        <v>0</v>
      </c>
      <c r="E55" s="62">
        <v>0</v>
      </c>
      <c r="F55" s="62">
        <v>0</v>
      </c>
      <c r="G55" s="62">
        <v>0</v>
      </c>
      <c r="H55" s="62">
        <v>0</v>
      </c>
      <c r="I55" s="62">
        <v>0</v>
      </c>
      <c r="J55" s="62">
        <v>0</v>
      </c>
      <c r="K55" s="62">
        <v>0</v>
      </c>
      <c r="L55" s="62">
        <v>0</v>
      </c>
      <c r="M55" s="62">
        <f t="shared" si="4"/>
        <v>0</v>
      </c>
      <c r="O55" s="194"/>
    </row>
    <row r="56" spans="2:15" x14ac:dyDescent="0.25">
      <c r="B56" s="44" t="s">
        <v>38</v>
      </c>
      <c r="C56" s="62">
        <v>0.22954655327000001</v>
      </c>
      <c r="D56" s="62">
        <v>0</v>
      </c>
      <c r="E56" s="62">
        <v>0</v>
      </c>
      <c r="F56" s="62">
        <v>0.11549082641</v>
      </c>
      <c r="G56" s="62">
        <v>0.35002770333</v>
      </c>
      <c r="H56" s="62">
        <v>6.9162148409999999E-2</v>
      </c>
      <c r="I56" s="62">
        <v>0.54900364526000001</v>
      </c>
      <c r="J56" s="62">
        <v>6.1957845820499999</v>
      </c>
      <c r="K56" s="62">
        <v>2.0301303600000001E-3</v>
      </c>
      <c r="L56" s="62">
        <v>9.0499999999999999E-4</v>
      </c>
      <c r="M56" s="62">
        <f t="shared" si="4"/>
        <v>7.5119505890899996</v>
      </c>
      <c r="O56" s="194"/>
    </row>
    <row r="57" spans="2:15" x14ac:dyDescent="0.25">
      <c r="B57" s="193" t="s">
        <v>292</v>
      </c>
      <c r="C57" s="62">
        <v>3.9012289729999997E-2</v>
      </c>
      <c r="D57" s="62">
        <v>0</v>
      </c>
      <c r="E57" s="62">
        <v>0</v>
      </c>
      <c r="F57" s="62">
        <v>6.243235003E-2</v>
      </c>
      <c r="G57" s="62">
        <v>0.21673231819</v>
      </c>
      <c r="H57" s="62">
        <v>6.795163203E-2</v>
      </c>
      <c r="I57" s="62">
        <v>0.38178429737000003</v>
      </c>
      <c r="J57" s="62">
        <v>5.5464688257999999</v>
      </c>
      <c r="K57" s="62">
        <v>0</v>
      </c>
      <c r="L57" s="62">
        <v>9.0499999999999999E-4</v>
      </c>
      <c r="M57" s="62">
        <f t="shared" si="4"/>
        <v>6.3152867131500008</v>
      </c>
      <c r="O57" s="194"/>
    </row>
    <row r="58" spans="2:15" x14ac:dyDescent="0.25">
      <c r="B58" s="193" t="s">
        <v>293</v>
      </c>
      <c r="C58" s="62">
        <v>0.19053426354</v>
      </c>
      <c r="D58" s="62">
        <v>0</v>
      </c>
      <c r="E58" s="62">
        <v>0</v>
      </c>
      <c r="F58" s="62">
        <v>5.3058476379999997E-2</v>
      </c>
      <c r="G58" s="62">
        <v>0.13329538514</v>
      </c>
      <c r="H58" s="62">
        <v>1.21051638E-3</v>
      </c>
      <c r="I58" s="62">
        <v>0.16721934789000001</v>
      </c>
      <c r="J58" s="62">
        <v>0.64931575625000004</v>
      </c>
      <c r="K58" s="62">
        <v>2.0301303600000001E-3</v>
      </c>
      <c r="L58" s="62">
        <v>0</v>
      </c>
      <c r="M58" s="62">
        <f t="shared" si="4"/>
        <v>1.1966638759400001</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70" t="s">
        <v>10</v>
      </c>
      <c r="C60" s="54">
        <f>SUM(C49:C51)+C56+C59</f>
        <v>0.43303971670000002</v>
      </c>
      <c r="D60" s="54">
        <f t="shared" ref="D60:M60" si="5">SUM(D49:D51)+D56+D59</f>
        <v>0</v>
      </c>
      <c r="E60" s="54">
        <f t="shared" si="5"/>
        <v>9.1642779000000003E-4</v>
      </c>
      <c r="F60" s="54">
        <f t="shared" si="5"/>
        <v>0.13709982937999998</v>
      </c>
      <c r="G60" s="54">
        <f t="shared" si="5"/>
        <v>0.46743904019999999</v>
      </c>
      <c r="H60" s="54">
        <f t="shared" si="5"/>
        <v>7.8071193679999998E-2</v>
      </c>
      <c r="I60" s="54">
        <f t="shared" si="5"/>
        <v>0.85956947198</v>
      </c>
      <c r="J60" s="54">
        <f t="shared" si="5"/>
        <v>6.78634001003</v>
      </c>
      <c r="K60" s="54">
        <f t="shared" si="5"/>
        <v>2.0301303600000001E-3</v>
      </c>
      <c r="L60" s="54">
        <f t="shared" si="5"/>
        <v>1.52827949E-3</v>
      </c>
      <c r="M60" s="54">
        <f t="shared" si="5"/>
        <v>8.7660340996099997</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2"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R62" sqref="R62"/>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7">
        <f>'Table 1-3 - Lending'!L4</f>
        <v>43008</v>
      </c>
      <c r="M4" s="43"/>
    </row>
    <row r="5" spans="2:13" ht="15.75" x14ac:dyDescent="0.25">
      <c r="B5" s="42" t="s">
        <v>359</v>
      </c>
      <c r="C5" s="43"/>
      <c r="D5" s="43"/>
      <c r="E5" s="43"/>
      <c r="F5" s="43"/>
      <c r="G5" s="43"/>
      <c r="H5" s="43"/>
      <c r="I5" s="43"/>
      <c r="J5" s="43"/>
      <c r="K5" s="43"/>
      <c r="L5" s="43"/>
      <c r="M5" s="43"/>
    </row>
    <row r="6" spans="2:13" x14ac:dyDescent="0.25">
      <c r="B6" s="68" t="s">
        <v>120</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137</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0.43303971670000002</v>
      </c>
      <c r="D13" s="62">
        <v>0</v>
      </c>
      <c r="E13" s="62">
        <v>9.1642779000000003E-4</v>
      </c>
      <c r="F13" s="62">
        <v>0.13709982938000001</v>
      </c>
      <c r="G13" s="62">
        <v>0.46743904019999999</v>
      </c>
      <c r="H13" s="62">
        <v>7.8071193679999998E-2</v>
      </c>
      <c r="I13" s="62">
        <v>0.85956947198</v>
      </c>
      <c r="J13" s="62">
        <v>6.78634001003</v>
      </c>
      <c r="K13" s="62">
        <v>2.0301303600000001E-3</v>
      </c>
      <c r="L13" s="62">
        <v>1.52827949E-3</v>
      </c>
      <c r="M13" s="62">
        <f t="shared" si="0"/>
        <v>8.7660340996099997</v>
      </c>
    </row>
    <row r="14" spans="2:13" x14ac:dyDescent="0.25">
      <c r="B14" s="70" t="s">
        <v>10</v>
      </c>
      <c r="C14" s="54">
        <f>SUM(C9:C13)</f>
        <v>0.43303971670000002</v>
      </c>
      <c r="D14" s="54">
        <f t="shared" ref="D14:M14" si="1">SUM(D9:D13)</f>
        <v>0</v>
      </c>
      <c r="E14" s="54">
        <f t="shared" si="1"/>
        <v>9.1642779000000003E-4</v>
      </c>
      <c r="F14" s="54">
        <f t="shared" si="1"/>
        <v>0.13709982938000001</v>
      </c>
      <c r="G14" s="54">
        <f t="shared" si="1"/>
        <v>0.46743904019999999</v>
      </c>
      <c r="H14" s="54">
        <f t="shared" si="1"/>
        <v>7.8071193679999998E-2</v>
      </c>
      <c r="I14" s="54">
        <f t="shared" si="1"/>
        <v>0.85956947198</v>
      </c>
      <c r="J14" s="54">
        <f t="shared" si="1"/>
        <v>6.78634001003</v>
      </c>
      <c r="K14" s="54">
        <f t="shared" si="1"/>
        <v>2.0301303600000001E-3</v>
      </c>
      <c r="L14" s="54">
        <f t="shared" si="1"/>
        <v>1.52827949E-3</v>
      </c>
      <c r="M14" s="54">
        <f t="shared" si="1"/>
        <v>8.7660340996099997</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360</v>
      </c>
      <c r="C19" s="43"/>
      <c r="D19" s="43"/>
      <c r="E19" s="43"/>
      <c r="F19" s="43"/>
      <c r="G19" s="43"/>
      <c r="H19" s="43"/>
      <c r="I19" s="43"/>
      <c r="J19" s="43"/>
      <c r="K19" s="43"/>
      <c r="L19" s="43"/>
      <c r="M19" s="43"/>
    </row>
    <row r="20" spans="2:13" x14ac:dyDescent="0.25">
      <c r="B20" s="67"/>
      <c r="C20" s="68" t="s">
        <v>121</v>
      </c>
      <c r="D20" s="69"/>
      <c r="E20" s="69"/>
      <c r="F20" s="69"/>
      <c r="G20" s="69"/>
      <c r="H20" s="69"/>
      <c r="I20" s="69"/>
      <c r="J20" s="69"/>
      <c r="K20" s="69"/>
      <c r="L20" s="69"/>
      <c r="M20" s="69"/>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2.3844131E-4</v>
      </c>
      <c r="D23" s="62">
        <v>0</v>
      </c>
      <c r="E23" s="62">
        <v>0</v>
      </c>
      <c r="F23" s="62">
        <v>1.10948513E-3</v>
      </c>
      <c r="G23" s="62">
        <v>1.5296749999999999E-5</v>
      </c>
      <c r="H23" s="62">
        <v>0</v>
      </c>
      <c r="I23" s="62">
        <v>2.4127504E-4</v>
      </c>
      <c r="J23" s="62">
        <v>7.9867410299999993E-3</v>
      </c>
      <c r="K23" s="62">
        <v>0</v>
      </c>
      <c r="L23" s="62">
        <v>0</v>
      </c>
      <c r="M23" s="62">
        <f>SUM(C23:L23)</f>
        <v>9.5912392599999986E-3</v>
      </c>
    </row>
    <row r="24" spans="2:13" x14ac:dyDescent="0.25">
      <c r="B24" s="44" t="s">
        <v>138</v>
      </c>
      <c r="C24" s="62">
        <v>9.8093278999999999E-4</v>
      </c>
      <c r="D24" s="62">
        <v>0</v>
      </c>
      <c r="E24" s="62">
        <v>0</v>
      </c>
      <c r="F24" s="62">
        <v>0</v>
      </c>
      <c r="G24" s="62">
        <v>2.7369189999999999E-4</v>
      </c>
      <c r="H24" s="62">
        <v>0</v>
      </c>
      <c r="I24" s="62">
        <v>1.54909846E-3</v>
      </c>
      <c r="J24" s="62">
        <v>3.2925818019999997E-2</v>
      </c>
      <c r="K24" s="62">
        <v>0</v>
      </c>
      <c r="L24" s="62">
        <v>0</v>
      </c>
      <c r="M24" s="62">
        <f t="shared" ref="M24:M28" si="2">SUM(C24:L24)</f>
        <v>3.5729541169999997E-2</v>
      </c>
    </row>
    <row r="25" spans="2:13" x14ac:dyDescent="0.25">
      <c r="B25" s="44" t="s">
        <v>47</v>
      </c>
      <c r="C25" s="62">
        <v>1.2385522E-3</v>
      </c>
      <c r="D25" s="62">
        <v>0</v>
      </c>
      <c r="E25" s="62">
        <v>0</v>
      </c>
      <c r="F25" s="62">
        <v>0</v>
      </c>
      <c r="G25" s="62">
        <v>5.9398199999999995E-4</v>
      </c>
      <c r="H25" s="62">
        <v>0</v>
      </c>
      <c r="I25" s="62">
        <v>1.6543522299999999E-3</v>
      </c>
      <c r="J25" s="62">
        <v>2.7758242990000001E-2</v>
      </c>
      <c r="K25" s="62">
        <v>0</v>
      </c>
      <c r="L25" s="62">
        <v>0</v>
      </c>
      <c r="M25" s="62">
        <f t="shared" si="2"/>
        <v>3.124512942E-2</v>
      </c>
    </row>
    <row r="26" spans="2:13" x14ac:dyDescent="0.25">
      <c r="B26" s="44" t="s">
        <v>48</v>
      </c>
      <c r="C26" s="62">
        <v>3.083134014E-2</v>
      </c>
      <c r="D26" s="62">
        <v>0</v>
      </c>
      <c r="E26" s="62">
        <v>0</v>
      </c>
      <c r="F26" s="62">
        <v>4.1100756199999996E-3</v>
      </c>
      <c r="G26" s="62">
        <v>3.403527496E-2</v>
      </c>
      <c r="H26" s="62">
        <v>3.4987177479999999E-2</v>
      </c>
      <c r="I26" s="62">
        <v>0.25026914297000002</v>
      </c>
      <c r="J26" s="62">
        <v>0.22419159854000001</v>
      </c>
      <c r="K26" s="62">
        <v>0</v>
      </c>
      <c r="L26" s="62">
        <v>5.0441806000000005E-4</v>
      </c>
      <c r="M26" s="62">
        <f t="shared" si="2"/>
        <v>0.5789290277700001</v>
      </c>
    </row>
    <row r="27" spans="2:13" x14ac:dyDescent="0.25">
      <c r="B27" s="44" t="s">
        <v>50</v>
      </c>
      <c r="C27" s="62">
        <v>0.35526460067999999</v>
      </c>
      <c r="D27" s="62">
        <v>0</v>
      </c>
      <c r="E27" s="62">
        <v>9.1642779000000003E-4</v>
      </c>
      <c r="F27" s="62">
        <v>6.0124422449999999E-2</v>
      </c>
      <c r="G27" s="62">
        <v>0.28289174889000002</v>
      </c>
      <c r="H27" s="62">
        <v>8.1471509E-4</v>
      </c>
      <c r="I27" s="62">
        <v>0.44247115715000002</v>
      </c>
      <c r="J27" s="62">
        <v>1.9255387310600001</v>
      </c>
      <c r="K27" s="62">
        <v>2.0301303600000001E-3</v>
      </c>
      <c r="L27" s="62">
        <v>1.0238614300000001E-3</v>
      </c>
      <c r="M27" s="62">
        <f t="shared" si="2"/>
        <v>3.0710757949</v>
      </c>
    </row>
    <row r="28" spans="2:13" x14ac:dyDescent="0.25">
      <c r="B28" s="44" t="s">
        <v>49</v>
      </c>
      <c r="C28" s="62">
        <v>4.448584958E-2</v>
      </c>
      <c r="D28" s="62">
        <v>0</v>
      </c>
      <c r="E28" s="62">
        <v>0</v>
      </c>
      <c r="F28" s="62">
        <v>7.1755846179999999E-2</v>
      </c>
      <c r="G28" s="62">
        <v>0.14962904568999999</v>
      </c>
      <c r="H28" s="62">
        <v>4.2269301109999997E-2</v>
      </c>
      <c r="I28" s="62">
        <v>0.16338444613</v>
      </c>
      <c r="J28" s="62">
        <v>4.5679388783899997</v>
      </c>
      <c r="K28" s="62">
        <v>0</v>
      </c>
      <c r="L28" s="62">
        <v>0</v>
      </c>
      <c r="M28" s="62">
        <f t="shared" si="2"/>
        <v>5.0394633670799998</v>
      </c>
    </row>
    <row r="29" spans="2:13" x14ac:dyDescent="0.25">
      <c r="B29" s="70" t="s">
        <v>10</v>
      </c>
      <c r="C29" s="54">
        <f>SUM(C23:C28)</f>
        <v>0.43303971670000002</v>
      </c>
      <c r="D29" s="54">
        <f t="shared" ref="D29:M29" si="3">SUM(D23:D28)</f>
        <v>0</v>
      </c>
      <c r="E29" s="54">
        <f t="shared" si="3"/>
        <v>9.1642779000000003E-4</v>
      </c>
      <c r="F29" s="54">
        <f t="shared" si="3"/>
        <v>0.13709982937999998</v>
      </c>
      <c r="G29" s="54">
        <f t="shared" si="3"/>
        <v>0.46743904019000004</v>
      </c>
      <c r="H29" s="54">
        <f t="shared" si="3"/>
        <v>7.8071193679999998E-2</v>
      </c>
      <c r="I29" s="54">
        <f t="shared" si="3"/>
        <v>0.85956947198</v>
      </c>
      <c r="J29" s="54">
        <f t="shared" si="3"/>
        <v>6.78634001003</v>
      </c>
      <c r="K29" s="54">
        <f t="shared" si="3"/>
        <v>2.0301303600000001E-3</v>
      </c>
      <c r="L29" s="54">
        <f t="shared" si="3"/>
        <v>1.5282794900000002E-3</v>
      </c>
      <c r="M29" s="54">
        <f t="shared" si="3"/>
        <v>8.7660340995999988</v>
      </c>
    </row>
    <row r="34" spans="2:13" ht="15.75" x14ac:dyDescent="0.25">
      <c r="B34" s="42" t="s">
        <v>361</v>
      </c>
      <c r="C34" s="43"/>
      <c r="D34" s="43"/>
      <c r="E34" s="43"/>
      <c r="F34" s="43"/>
      <c r="G34" s="43"/>
      <c r="H34" s="43"/>
      <c r="I34" s="43"/>
      <c r="J34" s="43"/>
      <c r="K34" s="43"/>
      <c r="L34" s="43"/>
      <c r="M34" s="43"/>
    </row>
    <row r="35" spans="2:13" x14ac:dyDescent="0.25">
      <c r="B35" s="168" t="s">
        <v>262</v>
      </c>
      <c r="C35" s="69"/>
      <c r="D35" s="69"/>
      <c r="E35" s="69"/>
      <c r="F35" s="69"/>
      <c r="G35" s="69"/>
      <c r="H35" s="69"/>
      <c r="I35" s="69"/>
      <c r="J35" s="69"/>
      <c r="K35" s="69"/>
      <c r="L35" s="69"/>
      <c r="M35" s="69"/>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2">
        <v>3.2</v>
      </c>
      <c r="D38" s="72">
        <v>0</v>
      </c>
      <c r="E38" s="72">
        <v>0</v>
      </c>
      <c r="F38" s="72">
        <v>0</v>
      </c>
      <c r="G38" s="72">
        <v>0.3</v>
      </c>
      <c r="H38" s="72">
        <v>0</v>
      </c>
      <c r="I38" s="72">
        <v>1.2</v>
      </c>
      <c r="J38" s="72">
        <v>4.2</v>
      </c>
      <c r="K38" s="72">
        <v>0</v>
      </c>
      <c r="L38" s="72">
        <v>0</v>
      </c>
      <c r="M38" s="71">
        <v>2.96</v>
      </c>
    </row>
    <row r="39" spans="2:13" x14ac:dyDescent="0.25">
      <c r="B39" s="47" t="s">
        <v>327</v>
      </c>
    </row>
    <row r="40" spans="2:13" x14ac:dyDescent="0.25">
      <c r="J40" s="73"/>
    </row>
    <row r="44" spans="2:13" ht="15.75" x14ac:dyDescent="0.25">
      <c r="B44" s="42" t="s">
        <v>362</v>
      </c>
      <c r="C44" s="43"/>
      <c r="D44" s="43"/>
      <c r="E44" s="43"/>
      <c r="F44" s="43"/>
      <c r="G44" s="43"/>
      <c r="H44" s="43"/>
      <c r="I44" s="43"/>
      <c r="J44" s="43"/>
      <c r="K44" s="43"/>
      <c r="L44" s="43"/>
      <c r="M44" s="43"/>
    </row>
    <row r="45" spans="2:13" x14ac:dyDescent="0.25">
      <c r="B45" s="168" t="s">
        <v>190</v>
      </c>
      <c r="C45" s="168"/>
      <c r="D45" s="69"/>
      <c r="E45" s="69"/>
      <c r="F45" s="69"/>
      <c r="G45" s="69"/>
      <c r="H45" s="69"/>
      <c r="I45" s="69"/>
      <c r="J45" s="69"/>
      <c r="K45" s="69"/>
      <c r="L45" s="69"/>
      <c r="M45" s="69"/>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2">
        <v>3</v>
      </c>
      <c r="D48" s="202">
        <v>0</v>
      </c>
      <c r="E48" s="202">
        <v>0</v>
      </c>
      <c r="F48" s="202">
        <v>0</v>
      </c>
      <c r="G48" s="202">
        <v>0.3</v>
      </c>
      <c r="H48" s="202">
        <v>0</v>
      </c>
      <c r="I48" s="202">
        <v>1</v>
      </c>
      <c r="J48" s="202">
        <v>2.6</v>
      </c>
      <c r="K48" s="202">
        <v>0</v>
      </c>
      <c r="L48" s="202">
        <v>0</v>
      </c>
      <c r="M48" s="210">
        <v>2.25</v>
      </c>
    </row>
    <row r="49" spans="2:13" x14ac:dyDescent="0.25">
      <c r="B49" s="47" t="s">
        <v>328</v>
      </c>
    </row>
    <row r="50" spans="2:13" x14ac:dyDescent="0.25">
      <c r="M50" s="211"/>
    </row>
    <row r="54" spans="2:13" ht="15.75" x14ac:dyDescent="0.25">
      <c r="B54" s="42" t="s">
        <v>363</v>
      </c>
      <c r="C54" s="43"/>
      <c r="D54" s="43"/>
      <c r="E54" s="43"/>
      <c r="F54" s="43"/>
      <c r="G54" s="43"/>
      <c r="H54" s="43"/>
      <c r="I54" s="43"/>
      <c r="J54" s="43"/>
      <c r="K54" s="43"/>
      <c r="L54" s="43"/>
      <c r="M54" s="43"/>
    </row>
    <row r="55" spans="2:13" x14ac:dyDescent="0.25">
      <c r="B55" s="168" t="s">
        <v>173</v>
      </c>
      <c r="C55" s="69"/>
      <c r="D55" s="69"/>
      <c r="E55" s="69"/>
      <c r="F55" s="69"/>
      <c r="G55" s="69"/>
      <c r="H55" s="69"/>
      <c r="I55" s="69"/>
      <c r="J55" s="69"/>
      <c r="K55" s="69"/>
      <c r="L55" s="69"/>
      <c r="M55" s="69"/>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89">
        <v>1.91</v>
      </c>
      <c r="D58" s="62">
        <v>0</v>
      </c>
      <c r="E58" s="62">
        <v>0</v>
      </c>
      <c r="F58" s="62">
        <v>0</v>
      </c>
      <c r="G58" s="189">
        <v>0.36</v>
      </c>
      <c r="H58" s="189">
        <v>0</v>
      </c>
      <c r="I58" s="189">
        <v>1</v>
      </c>
      <c r="J58" s="189">
        <v>2.13</v>
      </c>
      <c r="K58" s="62">
        <v>0</v>
      </c>
      <c r="L58" s="62">
        <v>0</v>
      </c>
      <c r="M58" s="189">
        <v>1.92</v>
      </c>
    </row>
    <row r="59" spans="2:13" x14ac:dyDescent="0.25">
      <c r="B59" s="44" t="s">
        <v>244</v>
      </c>
      <c r="C59" s="189">
        <v>0</v>
      </c>
      <c r="D59" s="62">
        <v>0</v>
      </c>
      <c r="E59" s="62">
        <v>0</v>
      </c>
      <c r="F59" s="62">
        <v>0</v>
      </c>
      <c r="G59" s="189">
        <v>0</v>
      </c>
      <c r="H59" s="62">
        <v>0</v>
      </c>
      <c r="I59" s="189">
        <v>0.35</v>
      </c>
      <c r="J59" s="189">
        <v>2.89</v>
      </c>
      <c r="K59" s="62">
        <v>0</v>
      </c>
      <c r="L59" s="62">
        <v>0</v>
      </c>
      <c r="M59" s="189">
        <v>2.11</v>
      </c>
    </row>
    <row r="60" spans="2:13" x14ac:dyDescent="0.25">
      <c r="B60" s="44" t="s">
        <v>245</v>
      </c>
      <c r="C60" s="189">
        <v>6.32</v>
      </c>
      <c r="D60" s="62">
        <v>0</v>
      </c>
      <c r="E60" s="62">
        <v>0</v>
      </c>
      <c r="F60" s="62">
        <v>0</v>
      </c>
      <c r="G60" s="189">
        <v>0.9</v>
      </c>
      <c r="H60" s="62">
        <v>0</v>
      </c>
      <c r="I60" s="189">
        <v>6.58</v>
      </c>
      <c r="J60" s="189">
        <v>0.81</v>
      </c>
      <c r="K60" s="62">
        <v>0</v>
      </c>
      <c r="L60" s="62">
        <v>0</v>
      </c>
      <c r="M60" s="189">
        <v>1.2</v>
      </c>
    </row>
    <row r="61" spans="2:13" x14ac:dyDescent="0.25">
      <c r="B61" s="3" t="s">
        <v>167</v>
      </c>
      <c r="C61" s="189">
        <v>5.47</v>
      </c>
      <c r="D61" s="62">
        <v>0</v>
      </c>
      <c r="E61" s="62">
        <v>0</v>
      </c>
      <c r="F61" s="62">
        <v>0</v>
      </c>
      <c r="G61" s="189">
        <v>0</v>
      </c>
      <c r="H61" s="62">
        <v>0</v>
      </c>
      <c r="I61" s="189">
        <v>0</v>
      </c>
      <c r="J61" s="189">
        <v>3.51</v>
      </c>
      <c r="K61" s="62">
        <v>0</v>
      </c>
      <c r="L61" s="62">
        <v>0</v>
      </c>
      <c r="M61" s="189">
        <v>2.7</v>
      </c>
    </row>
    <row r="62" spans="2:13" x14ac:dyDescent="0.25">
      <c r="B62" s="3" t="s">
        <v>168</v>
      </c>
      <c r="C62" s="189">
        <v>19.989999999999998</v>
      </c>
      <c r="D62" s="62">
        <v>0</v>
      </c>
      <c r="E62" s="62">
        <v>0</v>
      </c>
      <c r="F62" s="62">
        <v>0</v>
      </c>
      <c r="G62" s="189">
        <v>0</v>
      </c>
      <c r="H62" s="62">
        <v>0</v>
      </c>
      <c r="I62" s="189">
        <v>1.3</v>
      </c>
      <c r="J62" s="189">
        <v>18.68</v>
      </c>
      <c r="K62" s="62">
        <v>0</v>
      </c>
      <c r="L62" s="62">
        <v>0</v>
      </c>
      <c r="M62" s="189">
        <v>14.18</v>
      </c>
    </row>
    <row r="63" spans="2:13" x14ac:dyDescent="0.25">
      <c r="B63" s="28" t="s">
        <v>169</v>
      </c>
      <c r="C63" s="203">
        <v>10.15</v>
      </c>
      <c r="D63" s="204">
        <v>0</v>
      </c>
      <c r="E63" s="204">
        <v>0</v>
      </c>
      <c r="F63" s="204">
        <v>0</v>
      </c>
      <c r="G63" s="203">
        <v>0</v>
      </c>
      <c r="H63" s="204">
        <v>0</v>
      </c>
      <c r="I63" s="203">
        <v>0.3</v>
      </c>
      <c r="J63" s="203">
        <v>11.45</v>
      </c>
      <c r="K63" s="204">
        <v>0</v>
      </c>
      <c r="L63" s="204">
        <v>0</v>
      </c>
      <c r="M63" s="203">
        <v>5.66</v>
      </c>
    </row>
    <row r="64" spans="2:13" x14ac:dyDescent="0.25">
      <c r="B64" s="47" t="s">
        <v>329</v>
      </c>
    </row>
    <row r="68" spans="2:13" ht="15.75" x14ac:dyDescent="0.25">
      <c r="B68" s="42" t="s">
        <v>364</v>
      </c>
      <c r="C68" s="43"/>
      <c r="D68" s="43"/>
      <c r="E68" s="43"/>
      <c r="F68" s="43"/>
      <c r="G68" s="43"/>
      <c r="H68" s="43"/>
      <c r="I68" s="43"/>
      <c r="J68" s="43"/>
      <c r="K68" s="43"/>
      <c r="L68" s="43"/>
      <c r="M68" s="43"/>
    </row>
    <row r="69" spans="2:13" x14ac:dyDescent="0.25">
      <c r="B69" s="168" t="s">
        <v>330</v>
      </c>
      <c r="C69" s="69"/>
      <c r="D69" s="69"/>
      <c r="E69" s="69"/>
      <c r="F69" s="69"/>
      <c r="G69" s="69"/>
      <c r="H69" s="69"/>
      <c r="I69" s="69"/>
      <c r="J69" s="69"/>
      <c r="K69" s="69"/>
      <c r="L69" s="69"/>
      <c r="M69" s="69"/>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278</v>
      </c>
      <c r="C72" s="243">
        <v>1.8</v>
      </c>
      <c r="D72" s="202">
        <v>0</v>
      </c>
      <c r="E72" s="202">
        <v>0</v>
      </c>
      <c r="F72" s="202">
        <v>0</v>
      </c>
      <c r="G72" s="243">
        <v>1.8</v>
      </c>
      <c r="H72" s="202">
        <v>0</v>
      </c>
      <c r="I72" s="243">
        <v>0.1</v>
      </c>
      <c r="J72" s="243">
        <v>11.6</v>
      </c>
      <c r="K72" s="202">
        <v>0</v>
      </c>
      <c r="L72" s="202">
        <v>0</v>
      </c>
      <c r="M72" s="172">
        <f>SUM(C72:L72)</f>
        <v>15.3</v>
      </c>
    </row>
    <row r="73" spans="2:13" x14ac:dyDescent="0.25">
      <c r="B73" s="195" t="s">
        <v>438</v>
      </c>
      <c r="C73" s="180"/>
      <c r="D73" s="180"/>
      <c r="E73" s="180"/>
    </row>
    <row r="77" spans="2:13" ht="15.75" x14ac:dyDescent="0.25">
      <c r="B77" s="42" t="s">
        <v>365</v>
      </c>
      <c r="C77" s="43"/>
      <c r="D77" s="43"/>
      <c r="E77" s="43"/>
      <c r="F77" s="43"/>
      <c r="G77" s="43"/>
      <c r="H77" s="43"/>
      <c r="I77" s="43"/>
      <c r="J77" s="43"/>
      <c r="K77" s="43"/>
      <c r="L77" s="43"/>
      <c r="M77" s="43"/>
    </row>
    <row r="78" spans="2:13" x14ac:dyDescent="0.25">
      <c r="B78" s="168" t="s">
        <v>171</v>
      </c>
      <c r="C78" s="69"/>
      <c r="D78" s="69"/>
      <c r="E78" s="69"/>
      <c r="F78" s="69"/>
      <c r="G78" s="69"/>
      <c r="H78" s="69"/>
      <c r="I78" s="69"/>
      <c r="J78" s="69"/>
      <c r="K78" s="69"/>
      <c r="L78" s="69"/>
      <c r="M78" s="69"/>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294</v>
      </c>
      <c r="C81" s="244">
        <v>2.6712226006034507E-4</v>
      </c>
      <c r="D81" s="244">
        <v>0</v>
      </c>
      <c r="E81" s="244">
        <v>0</v>
      </c>
      <c r="F81" s="244">
        <v>0</v>
      </c>
      <c r="G81" s="244">
        <v>1.0748105153661719E-4</v>
      </c>
      <c r="H81" s="244">
        <v>0</v>
      </c>
      <c r="I81" s="244">
        <v>4.2734616228761765E-6</v>
      </c>
      <c r="J81" s="244">
        <v>1.3290618022843744E-4</v>
      </c>
      <c r="K81" s="244">
        <v>0</v>
      </c>
      <c r="L81" s="244">
        <v>0</v>
      </c>
      <c r="M81" s="244">
        <v>1.0952969718233334E-4</v>
      </c>
    </row>
    <row r="82" spans="2:14" x14ac:dyDescent="0.25">
      <c r="B82" s="47" t="s">
        <v>439</v>
      </c>
    </row>
    <row r="83" spans="2:14" x14ac:dyDescent="0.25">
      <c r="B83" s="180"/>
    </row>
    <row r="87" spans="2:14" x14ac:dyDescent="0.25">
      <c r="N87" s="122"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2017-11-08T16:03:35Z</cp:lastPrinted>
  <dcterms:created xsi:type="dcterms:W3CDTF">2012-10-17T07:59:56Z</dcterms:created>
  <dcterms:modified xsi:type="dcterms:W3CDTF">2017-11-08T16:04:38Z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