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C60" i="16" l="1"/>
  <c r="L60" i="16"/>
  <c r="K60" i="16"/>
  <c r="J60" i="16"/>
  <c r="I60" i="16"/>
  <c r="H60" i="16"/>
  <c r="G60" i="16"/>
  <c r="F60" i="16"/>
  <c r="E60" i="16"/>
  <c r="D60" i="16"/>
  <c r="C40" i="16"/>
  <c r="C20" i="16"/>
  <c r="D20" i="16"/>
  <c r="E20" i="16"/>
  <c r="F20" i="16"/>
  <c r="G20" i="16"/>
  <c r="H20" i="16"/>
  <c r="I20" i="16"/>
  <c r="J20" i="16"/>
  <c r="K20" i="16"/>
  <c r="L20" i="16"/>
  <c r="C40" i="6" l="1"/>
  <c r="C24" i="6" l="1"/>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<sst xmlns="http://schemas.openxmlformats.org/spreadsheetml/2006/main" count="832" uniqueCount="450">
  <si>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</si>
  <si>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</si>
  <si>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</si>
  <si>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</si>
  <si>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</si>
  <si>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</si>
  <si>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</si>
  <si>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</si>
  <si>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</si>
  <si>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</si>
  <si>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</si>
  <si>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</si>
  <si>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</si>
  <si>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</si>
  <si>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</si>
  <si>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</si>
  <si>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</si>
  <si>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</si>
  <si>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</si>
  <si>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</si>
  <si>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</si>
  <si>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</si>
  <si>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</si>
  <si>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</si>
  <si>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</si>
  <si>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</si>
  <si>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</si>
  <si>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</si>
  <si>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</si>
  <si>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</si>
  <si>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</si>
  <si>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</si>
  <si>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</si>
  <si>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</si>
  <si>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</si>
  <si>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</si>
  <si>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</si>
  <si>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</si>
  <si>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</si>
  <si>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</si>
  <si>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</si>
  <si>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</si>
  <si>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</si>
  <si>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</si>
  <si>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</si>
  <si>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</si>
  <si>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</si>
  <si>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</si>
  <si>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</si>
  <si>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</si>
  <si>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</si>
  <si>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</si>
  <si>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</si>
  <si>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</si>
  <si>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</si>
  <si>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</si>
  <si>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</si>
  <si>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</si>
  <si>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</si>
  <si>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</si>
  <si>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</si>
  <si>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</si>
  <si>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</si>
  <si>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</si>
  <si>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</si>
  <si>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</si>
  <si>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</si>
  <si>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</si>
  <si>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</si>
  <si>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</si>
  <si>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</si>
  <si>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</si>
  <si>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</si>
  <si>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</si>
  <si>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</si>
  <si>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</si>
  <si>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</si>
  <si>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</si>
  <si>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</si>
  <si>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</si>
  <si>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</si>
  <si>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</si>
  <si>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</si>
  <si>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</si>
  <si>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</si>
  <si>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</si>
  <si>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</si>
  <si>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</si>
  <si>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</si>
  <si>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</si>
  <si>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</si>
  <si>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</si>
  <si>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</si>
  <si>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</si>
  <si>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</si>
  <si>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</si>
  <si>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</si>
  <si>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</si>
  <si>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</si>
  <si>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</si>
  <si>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</si>
  <si>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</si>
  <si>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</si>
  <si>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</si>
  <si>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</si>
  <si>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</si>
  <si>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</si>
  <si>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</si>
  <si>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</si>
  <si>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</si>
  <si>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</si>
  <si>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</si>
  <si>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</si>
  <si>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</si>
  <si>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</si>
  <si>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</si>
  <si>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</si>
  <si>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</si>
  <si>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</si>
  <si>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</si>
  <si>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</si>
  <si>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</si>
  <si>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</si>
  <si>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</si>
  <si>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</si>
  <si>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</si>
  <si>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</si>
  <si>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</si>
  <si>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</si>
  <si>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</si>
  <si>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</si>
  <si>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</si>
  <si>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</si>
  <si>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</si>
  <si>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</si>
  <si>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</si>
  <si>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</si>
  <si>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</si>
  <si>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</si>
  <si>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</si>
  <si>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</si>
  <si>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</si>
  <si>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</si>
  <si>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</si>
  <si>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</si>
  <si>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</si>
  <si>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</si>
  <si>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</si>
  <si>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</si>
  <si>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</si>
  <si>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</si>
  <si>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</si>
  <si>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</si>
  <si>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</si>
  <si>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</si>
  <si>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</si>
  <si>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</si>
  <si>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</si>
  <si>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</si>
  <si>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</si>
  <si>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</si>
  <si>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</si>
  <si>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</si>
  <si>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</si>
  <si>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</si>
  <si>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</si>
  <si>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</si>
  <si>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</si>
  <si>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</si>
  <si>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</si>
  <si>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</si>
  <si>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</si>
  <si>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</si>
  <si>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</si>
  <si>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</si>
  <si>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</si>
  <si>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</si>
  <si>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</si>
  <si>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</si>
  <si>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</si>
  <si>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</si>
  <si>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</si>
  <si>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</si>
  <si>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</si>
  <si>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</si>
  <si>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</si>
  <si>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</si>
  <si>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</si>
  <si>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</si>
  <si>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</si>
  <si>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</si>
  <si>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</si>
  <si>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</si>
  <si>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</si>
  <si>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</si>
  <si>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</si>
  <si>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</si>
  <si>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</si>
  <si>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</si>
  <si>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</si>
  <si>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</si>
  <si>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</si>
  <si>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</si>
  <si>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</si>
  <si>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</si>
  <si>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</si>
  <si>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</si>
  <si>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</si>
  <si>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</si>
  <si>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</si>
  <si>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</si>
  <si>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</si>
  <si>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</si>
  <si>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</si>
  <si>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</si>
  <si>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</si>
  <si>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</si>
  <si>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</si>
  <si>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</si>
  <si>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</si>
  <si>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</si>
  <si>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</si>
  <si>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</si>
  <si>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</si>
  <si>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</si>
  <si>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</si>
  <si>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</si>
  <si>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</si>
  <si>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</si>
  <si>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</si>
  <si>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</si>
  <si>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</si>
  <si>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</si>
  <si>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</si>
  <si>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</si>
  <si>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</si>
  <si>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</si>
  <si>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</si>
  <si>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</si>
  <si>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</si>
  <si>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</si>
  <si>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</si>
  <si>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</si>
  <si>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</si>
  <si>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</si>
  <si>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</si>
  <si>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</si>
  <si>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</si>
  <si>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</si>
  <si>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</si>
  <si>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</si>
  <si>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</si>
  <si>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</si>
  <si>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</si>
  <si>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</si>
  <si>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</si>
  <si>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</si>
  <si>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</si>
  <si>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</si>
  <si>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</si>
  <si>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</si>
  <si>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</si>
  <si>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</si>
  <si>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</si>
  <si>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</si>
  <si>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</si>
  <si>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</si>
  <si>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</si>
  <si>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</si>
  <si>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</si>
  <si>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</si>
  <si>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</si>
  <si>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</si>
  <si>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</si>
  <si>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</si>
  <si>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</si>
  <si>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</si>
  <si>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</si>
  <si>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</si>
  <si>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</si>
  <si>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</si>
  <si>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</si>
  <si>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</si>
  <si>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</si>
  <si>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</si>
  <si>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</si>
  <si>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</si>
  <si>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</si>
  <si>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</si>
  <si>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</si>
  <si>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</si>
  <si>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</si>
  <si>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</si>
  <si>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</si>
  <si>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</si>
  <si>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</si>
  <si>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</si>
  <si>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</si>
  <si>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</si>
  <si>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</si>
  <si>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</si>
  <si>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</si>
  <si>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</si>
  <si>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</si>
  <si>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</si>
  <si>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</si>
  <si>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</si>
  <si>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</si>
  <si>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</si>
  <si>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</si>
  <si>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</si>
  <si>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</si>
  <si>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</si>
  <si>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</si>
  <si>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</si>
  <si>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</si>
  <si>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</si>
  <si>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</si>
  <si>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</si>
  <si>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</si>
  <si>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</si>
  <si>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</si>
  <si>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</si>
  <si>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</si>
  <si>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</si>
  <si>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</si>
  <si>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</si>
  <si>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</si>
  <si>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</si>
  <si>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</si>
  <si>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</si>
  <si>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</si>
  <si>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</si>
  <si>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</si>
  <si>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</si>
  <si>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</si>
  <si>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</si>
  <si>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</si>
  <si>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</si>
  <si>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</si>
  <si>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</si>
  <si>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</si>
  <si>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</si>
  <si>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</si>
  <si>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</si>
  <si>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</si>
  <si>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</si>
  <si>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</si>
  <si>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</si>
  <si>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</si>
  <si>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</si>
  <si>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</si>
  <si>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</si>
  <si>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</si>
  <si>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</si>
  <si>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</si>
  <si>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</si>
  <si>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</si>
  <si>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</si>
  <si>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</si>
  <si>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</si>
  <si>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</si>
  <si>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</si>
  <si>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</si>
  <si>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</si>
  <si>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</si>
  <si>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</si>
  <si>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</si>
  <si>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</si>
  <si>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</si>
  <si>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</si>
  <si>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</si>
  <si>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</si>
  <si>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</si>
  <si>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</si>
  <si>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</si>
  <si>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</si>
  <si>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</si>
  <si>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</si>
  <si>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</si>
  <si>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</si>
  <si>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</si>
  <si>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</si>
  <si>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</si>
  <si>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</si>
  <si>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</si>
  <si>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</si>
  <si>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</si>
  <si>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</si>
  <si>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</si>
  <si>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</si>
  <si>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</si>
  <si>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</si>
  <si>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</si>
  <si>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</si>
  <si>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</si>
  <si>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</si>
  <si>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</si>
  <si>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</si>
  <si>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</si>
  <si>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</si>
  <si>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</si>
  <si>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</si>
  <si>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</si>
  <si>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</si>
  <si>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</si>
  <si>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</si>
  <si>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</si>
  <si>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</si>
  <si>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</si>
  <si>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</si>
  <si>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</si>
  <si>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</si>
  <si>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</si>
  <si>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</si>
  <si>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</si>
  <si>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Q4 2016</t>
  </si>
  <si>
    <t>Q3 2016</t>
  </si>
  <si>
    <t>Q2 2016</t>
  </si>
  <si>
    <t>Q1 2016</t>
  </si>
  <si>
    <t>0.00%</t>
  </si>
  <si>
    <t>99.9%</t>
  </si>
  <si>
    <t>0.05%</t>
  </si>
  <si>
    <t>14.3%</t>
  </si>
  <si>
    <t>74.7%</t>
  </si>
  <si>
    <t>11.0%</t>
  </si>
  <si>
    <t>35.0%</t>
  </si>
  <si>
    <t>65.0%</t>
  </si>
  <si>
    <t>15.5%</t>
  </si>
  <si>
    <t>73.5%</t>
  </si>
  <si>
    <t>16.2%</t>
  </si>
  <si>
    <t>72.6%</t>
  </si>
  <si>
    <t>11.1%</t>
  </si>
  <si>
    <t>17.3%</t>
  </si>
  <si>
    <t>71.6%</t>
  </si>
  <si>
    <t>36.0%</t>
  </si>
  <si>
    <t>64.0%</t>
  </si>
  <si>
    <t>36.7%</t>
  </si>
  <si>
    <t>63.3%</t>
  </si>
  <si>
    <t>37.6%</t>
  </si>
  <si>
    <t>62.4%</t>
  </si>
  <si>
    <t>National Transparency Template : Contents</t>
  </si>
  <si>
    <t>Total customer loans (nominal value)</t>
  </si>
  <si>
    <t>Total customer loans (nominal value of bond debt outstanding)</t>
  </si>
  <si>
    <t>12,5 bn.DKK.</t>
  </si>
  <si>
    <t>DKKbn</t>
  </si>
  <si>
    <t>Lending, by loan size, nominal value, DKKbn</t>
  </si>
  <si>
    <r>
      <t xml:space="preserve">Lending by-loan to-value (LTV), current property value, </t>
    </r>
    <r>
      <rPr>
        <b/>
        <i/>
        <sz val="11"/>
        <rFont val="Calibri"/>
        <family val="2"/>
        <scheme val="minor"/>
      </rPr>
      <t>per cent ("Continously distributed into LTV brackets")</t>
    </r>
  </si>
  <si>
    <t>Lending by-loan to-value (LTV), current property value, DKKbn ("Continously distributed into LTV brackets")</t>
  </si>
  <si>
    <t xml:space="preserve">Nominal value of outstanding bond debt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</si>
</sst>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
      <i/>
      <sz val="9"/>
      <color theme="1"/>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1">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0" fillId="3" borderId="0" xfId="0" applyNumberFormat="1" applyFill="1" applyBorder="1" applyAlignment="1">
      <alignment vertical="top" wrapText="1"/>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43" fontId="0" fillId="3" borderId="1" xfId="1" applyFont="1" applyFill="1" applyBorder="1"/>
    <xf numFmtId="0" fontId="46" fillId="3" borderId="1" xfId="0" applyFont="1" applyFill="1" applyBorder="1"/>
    <xf numFmtId="43" fontId="0" fillId="3" borderId="2" xfId="1"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10" fontId="1" fillId="3" borderId="2" xfId="2" applyNumberFormat="1" applyFont="1" applyFill="1" applyBorder="1" applyAlignment="1">
      <alignment horizontal="right"/>
    </xf>
    <xf numFmtId="43" fontId="0" fillId="3" borderId="0" xfId="1" applyNumberFormat="1" applyFont="1" applyFill="1" applyBorder="1" applyAlignment="1">
      <alignment vertical="center"/>
    </xf>
    <xf numFmtId="43" fontId="0" fillId="3" borderId="2" xfId="1" applyNumberFormat="1" applyFont="1" applyFill="1" applyBorder="1" applyAlignment="1">
      <alignment vertical="center"/>
    </xf>
    <xf numFmtId="0" fontId="67" fillId="3" borderId="0" xfId="0" applyFont="1" applyFill="1"/>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10-03-2017 </a:t>
          </a:r>
          <a:r>
            <a:rPr lang="da-DK" sz="1100" b="1">
              <a:latin typeface="Arial"/>
              <a:cs typeface="Arial"/>
            </a:rPr>
            <a:t>●</a:t>
          </a:r>
          <a:r>
            <a:rPr lang="da-DK" sz="1600" b="1">
              <a:latin typeface="Arial"/>
              <a:cs typeface="Arial"/>
            </a:rPr>
            <a:t>  Data per 31-12-2016</a:t>
          </a:r>
          <a:endParaRPr lang="da-DK" sz="1600" b="1">
            <a:latin typeface="Arial" pitchFamily="34" charset="0"/>
            <a:cs typeface="Arial" pitchFamily="34" charset="0"/>
          </a:endParaRPr>
        </a:p>
      </xdr:txBody>
    </xdr:sp>
    <xdr:clientData/>
  </xdr:twoCellAnchor>
  <xdr:twoCellAnchor>
    <xdr:from>
      <xdr:col>1</xdr:col>
      <xdr:colOff>1019176</xdr:colOff>
      <xdr:row>4</xdr:row>
      <xdr:rowOff>571501</xdr:rowOff>
    </xdr:from>
    <xdr:to>
      <xdr:col>2</xdr:col>
      <xdr:colOff>5810251</xdr:colOff>
      <xdr:row>5</xdr:row>
      <xdr:rowOff>971552</xdr:rowOff>
    </xdr:to>
    <xdr:sp macro="" textlink="">
      <xdr:nvSpPr>
        <xdr:cNvPr id="4" name="TextBox 33"/>
        <xdr:cNvSpPr txBox="1"/>
      </xdr:nvSpPr>
      <xdr:spPr>
        <a:xfrm>
          <a:off x="1247776" y="1228726"/>
          <a:ext cx="6038850" cy="282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a:t>
          </a:r>
          <a:r>
            <a:rPr lang="da-DK" sz="3600" b="1" baseline="0">
              <a:latin typeface="Arial" pitchFamily="34" charset="0"/>
              <a:cs typeface="Arial" pitchFamily="34" charset="0"/>
            </a:rPr>
            <a:t> Transparency </a:t>
          </a:r>
          <a:r>
            <a:rPr lang="da-DK" sz="3600" b="1">
              <a:latin typeface="Arial" pitchFamily="34" charset="0"/>
              <a:cs typeface="Arial" pitchFamily="34" charset="0"/>
            </a:rPr>
            <a:t>Template for Danish Issuers</a:t>
          </a:r>
        </a:p>
        <a:p>
          <a:pPr algn="ct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General Capital Centre, Q4 2016</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5</xdr:col>
      <xdr:colOff>1344705</xdr:colOff>
      <xdr:row>47</xdr:row>
      <xdr:rowOff>89647</xdr:rowOff>
    </xdr:to>
    <xdr:sp macro="" textlink="">
      <xdr:nvSpPr>
        <xdr:cNvPr id="8" name="Tekstboks 7"/>
        <xdr:cNvSpPr txBox="1"/>
      </xdr:nvSpPr>
      <xdr:spPr>
        <a:xfrm>
          <a:off x="224118" y="8863853"/>
          <a:ext cx="9995646" cy="49305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and</a:t>
          </a:r>
          <a:r>
            <a:rPr lang="en-GB" sz="1100" b="1">
              <a:solidFill>
                <a:schemeClr val="dk1"/>
              </a:solidFill>
              <a:latin typeface="Arial" pitchFamily="34" charset="0"/>
              <a:ea typeface="+mn-ea"/>
              <a:cs typeface="Arial" pitchFamily="34" charset="0"/>
            </a:rPr>
            <a:t> is used with ECBC labelled covered bonds issues by the three issuer categories below</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11206</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C12" sqref="C12"/>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3"/>
      <c r="C4" s="110"/>
    </row>
    <row r="5" spans="2:4" ht="191.25" customHeight="1" x14ac:dyDescent="0.25">
      <c r="B5" s="111"/>
      <c r="C5" s="246" t="s">
        <v>276</v>
      </c>
      <c r="D5" s="246"/>
    </row>
    <row r="6" spans="2:4" ht="191.25" customHeight="1" x14ac:dyDescent="0.25">
      <c r="B6" s="111"/>
      <c r="C6" s="112"/>
      <c r="D6" s="112"/>
    </row>
    <row r="7" spans="2:4" ht="124.5" customHeight="1" x14ac:dyDescent="0.25">
      <c r="C7" s="113"/>
    </row>
    <row r="8" spans="2:4" ht="27.75" customHeight="1" x14ac:dyDescent="0.25">
      <c r="B8" s="114"/>
      <c r="C8" s="115"/>
    </row>
    <row r="9" spans="2:4" ht="27.75" customHeight="1" x14ac:dyDescent="0.25">
      <c r="C9" s="115"/>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5" customWidth="1"/>
    <col min="2" max="2" width="71.140625" style="45" customWidth="1"/>
    <col min="3" max="3" width="1.7109375" style="45" customWidth="1"/>
    <col min="4" max="4" width="97.42578125" style="45" customWidth="1"/>
    <col min="5" max="5" width="49.5703125" style="45" customWidth="1"/>
    <col min="6" max="16384" width="9.140625" style="45"/>
  </cols>
  <sheetData>
    <row r="5" spans="2:5" ht="15.75" x14ac:dyDescent="0.25">
      <c r="B5" s="90" t="s">
        <v>138</v>
      </c>
      <c r="C5" s="90"/>
      <c r="D5" s="59"/>
      <c r="E5" s="59"/>
    </row>
    <row r="6" spans="2:5" ht="25.5" customHeight="1" x14ac:dyDescent="0.25">
      <c r="B6" s="91" t="s">
        <v>139</v>
      </c>
      <c r="C6" s="91"/>
      <c r="D6" s="92" t="s">
        <v>140</v>
      </c>
      <c r="E6" s="93" t="s">
        <v>141</v>
      </c>
    </row>
    <row r="7" spans="2:5" x14ac:dyDescent="0.25">
      <c r="B7" s="94"/>
      <c r="C7" s="94"/>
      <c r="D7" s="95"/>
      <c r="E7" s="96"/>
    </row>
    <row r="8" spans="2:5" x14ac:dyDescent="0.25">
      <c r="B8" s="72" t="s">
        <v>142</v>
      </c>
      <c r="C8" s="72"/>
      <c r="D8" s="97"/>
      <c r="E8" s="97"/>
    </row>
    <row r="9" spans="2:5" ht="30" x14ac:dyDescent="0.25">
      <c r="B9" s="10" t="s">
        <v>143</v>
      </c>
      <c r="C9" s="148"/>
      <c r="D9" s="10" t="s">
        <v>144</v>
      </c>
      <c r="E9" s="260"/>
    </row>
    <row r="10" spans="2:5" ht="6" customHeight="1" x14ac:dyDescent="0.25">
      <c r="B10" s="26"/>
      <c r="C10" s="26"/>
      <c r="D10" s="10"/>
      <c r="E10" s="260"/>
    </row>
    <row r="11" spans="2:5" ht="59.25" customHeight="1" x14ac:dyDescent="0.25">
      <c r="B11" s="26"/>
      <c r="C11" s="26"/>
      <c r="D11" s="10" t="s">
        <v>145</v>
      </c>
      <c r="E11" s="260"/>
    </row>
    <row r="12" spans="2:5" ht="30" x14ac:dyDescent="0.25">
      <c r="B12" s="174" t="s">
        <v>146</v>
      </c>
      <c r="C12" s="147"/>
      <c r="D12" s="175" t="s">
        <v>147</v>
      </c>
      <c r="E12" s="260"/>
    </row>
    <row r="13" spans="2:5" ht="15" customHeight="1" x14ac:dyDescent="0.25">
      <c r="B13" s="263" t="s">
        <v>148</v>
      </c>
      <c r="C13" s="147"/>
      <c r="D13" s="98" t="s">
        <v>263</v>
      </c>
      <c r="E13" s="260"/>
    </row>
    <row r="14" spans="2:5" x14ac:dyDescent="0.25">
      <c r="B14" s="263"/>
      <c r="C14" s="147"/>
      <c r="D14" s="98" t="s">
        <v>264</v>
      </c>
      <c r="E14" s="260"/>
    </row>
    <row r="15" spans="2:5" x14ac:dyDescent="0.25">
      <c r="B15" s="99"/>
      <c r="C15" s="99"/>
      <c r="D15" s="98" t="s">
        <v>265</v>
      </c>
      <c r="E15" s="260"/>
    </row>
    <row r="16" spans="2:5" x14ac:dyDescent="0.25">
      <c r="B16" s="99"/>
      <c r="C16" s="99"/>
      <c r="D16" s="98" t="s">
        <v>266</v>
      </c>
      <c r="E16" s="260"/>
    </row>
    <row r="17" spans="2:5" x14ac:dyDescent="0.25">
      <c r="B17" s="99"/>
      <c r="C17" s="99"/>
      <c r="D17" s="98" t="s">
        <v>267</v>
      </c>
      <c r="E17" s="260"/>
    </row>
    <row r="18" spans="2:5" x14ac:dyDescent="0.25">
      <c r="B18" s="99"/>
      <c r="C18" s="99"/>
      <c r="D18" s="98" t="s">
        <v>268</v>
      </c>
      <c r="E18" s="260"/>
    </row>
    <row r="19" spans="2:5" x14ac:dyDescent="0.25">
      <c r="B19" s="99"/>
      <c r="C19" s="99"/>
      <c r="D19" s="98" t="s">
        <v>269</v>
      </c>
      <c r="E19" s="260"/>
    </row>
    <row r="20" spans="2:5" x14ac:dyDescent="0.25">
      <c r="B20" s="99"/>
      <c r="C20" s="99"/>
      <c r="D20" s="98" t="s">
        <v>270</v>
      </c>
      <c r="E20" s="260"/>
    </row>
    <row r="21" spans="2:5" x14ac:dyDescent="0.25">
      <c r="B21" s="99"/>
      <c r="C21" s="99"/>
      <c r="D21" s="98" t="s">
        <v>271</v>
      </c>
      <c r="E21" s="260"/>
    </row>
    <row r="22" spans="2:5" x14ac:dyDescent="0.25">
      <c r="B22" s="99"/>
      <c r="C22" s="99"/>
      <c r="D22" s="98"/>
      <c r="E22" s="10"/>
    </row>
    <row r="23" spans="2:5" x14ac:dyDescent="0.25">
      <c r="B23" s="72" t="s">
        <v>149</v>
      </c>
      <c r="C23" s="72"/>
      <c r="D23" s="53"/>
      <c r="E23" s="53"/>
    </row>
    <row r="24" spans="2:5" ht="30" x14ac:dyDescent="0.25">
      <c r="B24" s="261" t="s">
        <v>150</v>
      </c>
      <c r="C24" s="174"/>
      <c r="D24" s="10" t="s">
        <v>151</v>
      </c>
      <c r="E24" s="260"/>
    </row>
    <row r="25" spans="2:5" x14ac:dyDescent="0.25">
      <c r="B25" s="262"/>
      <c r="C25" s="174"/>
      <c r="D25" s="10"/>
      <c r="E25" s="260"/>
    </row>
    <row r="26" spans="2:5" ht="30" x14ac:dyDescent="0.25">
      <c r="B26" s="262"/>
      <c r="C26" s="174"/>
      <c r="D26" s="10" t="s">
        <v>152</v>
      </c>
      <c r="E26" s="260"/>
    </row>
    <row r="27" spans="2:5" x14ac:dyDescent="0.25">
      <c r="B27" s="262"/>
      <c r="C27" s="174"/>
      <c r="D27" s="11"/>
      <c r="E27" s="260"/>
    </row>
    <row r="28" spans="2:5" x14ac:dyDescent="0.25">
      <c r="B28" s="262" t="s">
        <v>153</v>
      </c>
      <c r="C28" s="174"/>
      <c r="D28" s="10" t="s">
        <v>262</v>
      </c>
      <c r="E28" s="260"/>
    </row>
    <row r="29" spans="2:5" x14ac:dyDescent="0.25">
      <c r="B29" s="262"/>
      <c r="C29" s="174"/>
      <c r="D29" s="10"/>
      <c r="E29" s="260"/>
    </row>
    <row r="30" spans="2:5" x14ac:dyDescent="0.25">
      <c r="B30" s="262" t="s">
        <v>154</v>
      </c>
      <c r="C30" s="174"/>
      <c r="D30" s="10" t="s">
        <v>295</v>
      </c>
      <c r="E30" s="260"/>
    </row>
    <row r="31" spans="2:5" x14ac:dyDescent="0.25">
      <c r="B31" s="262"/>
      <c r="C31" s="174"/>
      <c r="D31" s="10"/>
      <c r="E31" s="260"/>
    </row>
    <row r="32" spans="2:5" ht="30" x14ac:dyDescent="0.25">
      <c r="B32" s="262" t="s">
        <v>155</v>
      </c>
      <c r="C32" s="174"/>
      <c r="D32" s="10" t="s">
        <v>296</v>
      </c>
      <c r="E32" s="260"/>
    </row>
    <row r="33" spans="2:5" x14ac:dyDescent="0.25">
      <c r="B33" s="262"/>
      <c r="C33" s="174"/>
      <c r="D33" s="10"/>
      <c r="E33" s="260"/>
    </row>
    <row r="34" spans="2:5" ht="45" x14ac:dyDescent="0.25">
      <c r="B34" s="17" t="s">
        <v>156</v>
      </c>
      <c r="C34" s="147"/>
      <c r="D34" s="175" t="s">
        <v>297</v>
      </c>
      <c r="E34" s="10"/>
    </row>
    <row r="35" spans="2:5" x14ac:dyDescent="0.25">
      <c r="B35" s="6"/>
      <c r="C35" s="6"/>
      <c r="D35" s="6"/>
      <c r="E35" s="6"/>
    </row>
    <row r="37" spans="2:5" ht="15.75" x14ac:dyDescent="0.25">
      <c r="B37" s="90" t="s">
        <v>206</v>
      </c>
      <c r="C37" s="90"/>
      <c r="D37" s="59"/>
      <c r="E37" s="59"/>
    </row>
    <row r="38" spans="2:5" x14ac:dyDescent="0.25">
      <c r="B38" s="268" t="s">
        <v>207</v>
      </c>
      <c r="C38" s="149"/>
      <c r="D38" s="269" t="s">
        <v>208</v>
      </c>
      <c r="E38" s="269"/>
    </row>
    <row r="39" spans="2:5" x14ac:dyDescent="0.25">
      <c r="B39" s="268"/>
      <c r="C39" s="149"/>
      <c r="D39" s="270" t="s">
        <v>209</v>
      </c>
      <c r="E39" s="270"/>
    </row>
    <row r="40" spans="2:5" x14ac:dyDescent="0.25">
      <c r="B40" s="127"/>
      <c r="C40" s="149"/>
      <c r="D40" s="128"/>
      <c r="E40" s="128"/>
    </row>
    <row r="41" spans="2:5" x14ac:dyDescent="0.25">
      <c r="B41" s="100" t="s">
        <v>210</v>
      </c>
      <c r="C41" s="100"/>
      <c r="D41" s="271"/>
      <c r="E41" s="271"/>
    </row>
    <row r="42" spans="2:5" ht="64.5" customHeight="1" x14ac:dyDescent="0.25">
      <c r="B42" s="104" t="s">
        <v>211</v>
      </c>
      <c r="C42" s="148"/>
      <c r="D42" s="272" t="s">
        <v>370</v>
      </c>
      <c r="E42" s="272"/>
    </row>
    <row r="43" spans="2:5" ht="85.5" customHeight="1" x14ac:dyDescent="0.25">
      <c r="B43" s="105" t="s">
        <v>212</v>
      </c>
      <c r="C43" s="147"/>
      <c r="D43" s="266" t="s">
        <v>371</v>
      </c>
      <c r="E43" s="266"/>
    </row>
    <row r="44" spans="2:5" x14ac:dyDescent="0.25">
      <c r="B44" s="105"/>
      <c r="C44" s="147"/>
      <c r="D44" s="273" t="s">
        <v>345</v>
      </c>
      <c r="E44" s="273"/>
    </row>
    <row r="45" spans="2:5" ht="15" customHeight="1" x14ac:dyDescent="0.25">
      <c r="B45" s="100" t="s">
        <v>157</v>
      </c>
      <c r="C45" s="100"/>
      <c r="D45" s="267" t="s">
        <v>158</v>
      </c>
      <c r="E45" s="267"/>
    </row>
    <row r="46" spans="2:5" ht="36" customHeight="1" x14ac:dyDescent="0.25">
      <c r="B46" s="174" t="s">
        <v>159</v>
      </c>
      <c r="C46" s="147"/>
      <c r="D46" s="266" t="s">
        <v>291</v>
      </c>
      <c r="E46" s="266"/>
    </row>
    <row r="47" spans="2:5" ht="179.25" customHeight="1" x14ac:dyDescent="0.25">
      <c r="C47" s="147"/>
      <c r="D47" s="266" t="s">
        <v>293</v>
      </c>
      <c r="E47" s="266"/>
    </row>
    <row r="48" spans="2:5" ht="15.75" x14ac:dyDescent="0.25">
      <c r="B48" s="101"/>
      <c r="C48" s="101"/>
      <c r="D48" s="202" t="s">
        <v>292</v>
      </c>
      <c r="E48" s="102"/>
    </row>
    <row r="49" spans="2:5" x14ac:dyDescent="0.25">
      <c r="D49" s="45" t="s">
        <v>294</v>
      </c>
    </row>
    <row r="50" spans="2:5" ht="13.5" customHeight="1" x14ac:dyDescent="0.25">
      <c r="E50" s="125" t="s">
        <v>245</v>
      </c>
    </row>
    <row r="51" spans="2:5" ht="69" customHeight="1" x14ac:dyDescent="0.25">
      <c r="B51" s="174" t="s">
        <v>160</v>
      </c>
      <c r="D51" s="264" t="s">
        <v>298</v>
      </c>
      <c r="E51" s="264"/>
    </row>
    <row r="52" spans="2:5" ht="33.75" customHeight="1" x14ac:dyDescent="0.25">
      <c r="D52" s="265" t="s">
        <v>299</v>
      </c>
      <c r="E52" s="265"/>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B19" sqref="B19"/>
    </sheetView>
  </sheetViews>
  <sheetFormatPr defaultRowHeight="15" x14ac:dyDescent="0.25"/>
  <cols>
    <col min="1" max="1" width="4.7109375" style="46" customWidth="1"/>
    <col min="2" max="2" width="71.140625" style="46" customWidth="1"/>
    <col min="3" max="3" width="68.140625" style="46" customWidth="1"/>
    <col min="4" max="4" width="80.28515625" style="46" customWidth="1"/>
    <col min="5" max="16384" width="9.140625" style="46"/>
  </cols>
  <sheetData>
    <row r="1" spans="2:4" s="129" customFormat="1" x14ac:dyDescent="0.25"/>
    <row r="2" spans="2:4" s="129" customFormat="1" x14ac:dyDescent="0.25"/>
    <row r="3" spans="2:4" s="129" customFormat="1" x14ac:dyDescent="0.25"/>
    <row r="4" spans="2:4" s="129" customFormat="1" x14ac:dyDescent="0.25"/>
    <row r="5" spans="2:4" s="129" customFormat="1" ht="15.75" x14ac:dyDescent="0.25">
      <c r="B5" s="130" t="s">
        <v>191</v>
      </c>
    </row>
    <row r="6" spans="2:4" s="129" customFormat="1" x14ac:dyDescent="0.25">
      <c r="B6" s="203" t="s">
        <v>192</v>
      </c>
      <c r="C6" s="275" t="s">
        <v>140</v>
      </c>
      <c r="D6" s="275"/>
    </row>
    <row r="7" spans="2:4" s="129" customFormat="1" x14ac:dyDescent="0.25">
      <c r="B7" s="203" t="s">
        <v>193</v>
      </c>
      <c r="C7" s="275"/>
      <c r="D7" s="275"/>
    </row>
    <row r="8" spans="2:4" s="129" customFormat="1" x14ac:dyDescent="0.25">
      <c r="B8" s="136" t="s">
        <v>54</v>
      </c>
      <c r="C8" s="277" t="s">
        <v>219</v>
      </c>
      <c r="D8" s="277"/>
    </row>
    <row r="9" spans="2:4" s="129" customFormat="1" x14ac:dyDescent="0.25">
      <c r="B9" s="136" t="s">
        <v>122</v>
      </c>
      <c r="C9" s="279" t="s">
        <v>300</v>
      </c>
      <c r="D9" s="279"/>
    </row>
    <row r="10" spans="2:4" s="129" customFormat="1" x14ac:dyDescent="0.25">
      <c r="B10" s="136" t="s">
        <v>56</v>
      </c>
      <c r="C10" s="277" t="s">
        <v>220</v>
      </c>
      <c r="D10" s="277"/>
    </row>
    <row r="11" spans="2:4" s="129" customFormat="1" x14ac:dyDescent="0.25">
      <c r="B11" s="136" t="s">
        <v>57</v>
      </c>
      <c r="C11" s="277" t="s">
        <v>221</v>
      </c>
      <c r="D11" s="277"/>
    </row>
    <row r="12" spans="2:4" s="129" customFormat="1" x14ac:dyDescent="0.25">
      <c r="B12" s="136" t="s">
        <v>123</v>
      </c>
      <c r="C12" s="277" t="s">
        <v>222</v>
      </c>
      <c r="D12" s="277"/>
    </row>
    <row r="13" spans="2:4" s="129" customFormat="1" x14ac:dyDescent="0.25">
      <c r="B13" s="136" t="s">
        <v>58</v>
      </c>
      <c r="C13" s="277" t="s">
        <v>223</v>
      </c>
      <c r="D13" s="277"/>
    </row>
    <row r="14" spans="2:4" s="129" customFormat="1" x14ac:dyDescent="0.25">
      <c r="B14" s="136" t="s">
        <v>194</v>
      </c>
      <c r="C14" s="277" t="s">
        <v>301</v>
      </c>
      <c r="D14" s="277"/>
    </row>
    <row r="15" spans="2:4" s="129" customFormat="1" x14ac:dyDescent="0.25">
      <c r="B15" s="136" t="s">
        <v>124</v>
      </c>
      <c r="C15" s="277" t="s">
        <v>224</v>
      </c>
      <c r="D15" s="277"/>
    </row>
    <row r="16" spans="2:4" s="129" customFormat="1" x14ac:dyDescent="0.25">
      <c r="B16" s="135" t="s">
        <v>125</v>
      </c>
      <c r="C16" s="277" t="s">
        <v>225</v>
      </c>
      <c r="D16" s="277"/>
    </row>
    <row r="17" spans="2:4" s="129" customFormat="1" ht="30" customHeight="1" x14ac:dyDescent="0.25">
      <c r="B17" s="204" t="s">
        <v>126</v>
      </c>
      <c r="C17" s="276" t="s">
        <v>226</v>
      </c>
      <c r="D17" s="276"/>
    </row>
    <row r="18" spans="2:4" s="129" customFormat="1" x14ac:dyDescent="0.25">
      <c r="B18" s="134" t="s">
        <v>442</v>
      </c>
      <c r="C18" s="279" t="s">
        <v>302</v>
      </c>
      <c r="D18" s="279"/>
    </row>
    <row r="19" spans="2:4" s="129" customFormat="1" x14ac:dyDescent="0.25">
      <c r="B19" s="136" t="s">
        <v>61</v>
      </c>
      <c r="C19" s="277" t="s">
        <v>227</v>
      </c>
      <c r="D19" s="277"/>
    </row>
    <row r="20" spans="2:4" s="129" customFormat="1" x14ac:dyDescent="0.25">
      <c r="B20" s="136" t="s">
        <v>128</v>
      </c>
      <c r="C20" s="277" t="s">
        <v>228</v>
      </c>
      <c r="D20" s="277"/>
    </row>
    <row r="21" spans="2:4" s="129" customFormat="1" ht="30" x14ac:dyDescent="0.25">
      <c r="B21" s="136" t="s">
        <v>129</v>
      </c>
      <c r="C21" s="277" t="s">
        <v>303</v>
      </c>
      <c r="D21" s="277"/>
    </row>
    <row r="22" spans="2:4" s="129" customFormat="1" x14ac:dyDescent="0.25">
      <c r="B22" s="131"/>
      <c r="C22" s="132"/>
      <c r="D22" s="133"/>
    </row>
    <row r="23" spans="2:4" s="129" customFormat="1" x14ac:dyDescent="0.25">
      <c r="B23" s="203" t="s">
        <v>192</v>
      </c>
      <c r="C23" s="278" t="s">
        <v>140</v>
      </c>
      <c r="D23" s="278"/>
    </row>
    <row r="24" spans="2:4" s="129" customFormat="1" x14ac:dyDescent="0.25">
      <c r="B24" s="203" t="s">
        <v>195</v>
      </c>
      <c r="C24" s="278"/>
      <c r="D24" s="278"/>
    </row>
    <row r="25" spans="2:4" s="129" customFormat="1" x14ac:dyDescent="0.25">
      <c r="B25" s="137" t="s">
        <v>130</v>
      </c>
      <c r="C25" s="276" t="s">
        <v>229</v>
      </c>
      <c r="D25" s="276"/>
    </row>
    <row r="26" spans="2:4" s="129" customFormat="1" ht="36" customHeight="1" x14ac:dyDescent="0.25">
      <c r="B26" s="136" t="s">
        <v>131</v>
      </c>
      <c r="C26" s="280" t="s">
        <v>249</v>
      </c>
      <c r="D26" s="280"/>
    </row>
    <row r="27" spans="2:4" s="129" customFormat="1" x14ac:dyDescent="0.25">
      <c r="B27" s="137" t="s">
        <v>65</v>
      </c>
      <c r="C27" s="276" t="s">
        <v>304</v>
      </c>
      <c r="D27" s="276"/>
    </row>
    <row r="28" spans="2:4" s="129" customFormat="1" x14ac:dyDescent="0.25">
      <c r="B28" s="137" t="s">
        <v>196</v>
      </c>
      <c r="C28" s="276" t="s">
        <v>235</v>
      </c>
      <c r="D28" s="276"/>
    </row>
    <row r="29" spans="2:4" s="129" customFormat="1" x14ac:dyDescent="0.25">
      <c r="B29" s="137" t="s">
        <v>197</v>
      </c>
      <c r="C29" s="279" t="s">
        <v>305</v>
      </c>
      <c r="D29" s="279"/>
    </row>
    <row r="30" spans="2:4" s="129" customFormat="1" x14ac:dyDescent="0.25">
      <c r="B30" s="137" t="s">
        <v>68</v>
      </c>
      <c r="C30" s="280" t="s">
        <v>236</v>
      </c>
      <c r="D30" s="280"/>
    </row>
    <row r="31" spans="2:4" s="129" customFormat="1" x14ac:dyDescent="0.25">
      <c r="B31" s="137" t="s">
        <v>132</v>
      </c>
      <c r="C31" s="276" t="s">
        <v>230</v>
      </c>
      <c r="D31" s="276"/>
    </row>
    <row r="32" spans="2:4" s="129" customFormat="1" x14ac:dyDescent="0.25">
      <c r="B32" s="137" t="s">
        <v>69</v>
      </c>
      <c r="C32" s="276" t="s">
        <v>231</v>
      </c>
      <c r="D32" s="276"/>
    </row>
    <row r="33" spans="2:4" s="129" customFormat="1" x14ac:dyDescent="0.25">
      <c r="B33" s="134"/>
      <c r="C33" s="135"/>
      <c r="D33" s="136"/>
    </row>
    <row r="34" spans="2:4" s="129" customFormat="1" x14ac:dyDescent="0.25">
      <c r="B34" s="203" t="s">
        <v>192</v>
      </c>
      <c r="C34" s="275" t="s">
        <v>140</v>
      </c>
      <c r="D34" s="275"/>
    </row>
    <row r="35" spans="2:4" s="129" customFormat="1" x14ac:dyDescent="0.25">
      <c r="B35" s="203" t="s">
        <v>198</v>
      </c>
      <c r="C35" s="275"/>
      <c r="D35" s="275"/>
    </row>
    <row r="36" spans="2:4" s="129" customFormat="1" ht="52.5" customHeight="1" x14ac:dyDescent="0.25">
      <c r="B36" s="205" t="s">
        <v>93</v>
      </c>
      <c r="C36" s="276" t="s">
        <v>232</v>
      </c>
      <c r="D36" s="276"/>
    </row>
    <row r="37" spans="2:4" s="129" customFormat="1" ht="169.5" customHeight="1" x14ac:dyDescent="0.25">
      <c r="B37" s="205" t="s">
        <v>95</v>
      </c>
      <c r="C37" s="276" t="s">
        <v>233</v>
      </c>
      <c r="D37" s="276"/>
    </row>
    <row r="38" spans="2:4" s="129" customFormat="1" x14ac:dyDescent="0.25">
      <c r="B38" s="137"/>
      <c r="C38" s="136"/>
      <c r="D38" s="136"/>
    </row>
    <row r="39" spans="2:4" s="129" customFormat="1" x14ac:dyDescent="0.25">
      <c r="B39" s="203" t="s">
        <v>192</v>
      </c>
      <c r="C39" s="275" t="s">
        <v>140</v>
      </c>
      <c r="D39" s="275"/>
    </row>
    <row r="40" spans="2:4" s="129" customFormat="1" x14ac:dyDescent="0.25">
      <c r="B40" s="203" t="s">
        <v>199</v>
      </c>
      <c r="C40" s="275"/>
      <c r="D40" s="275"/>
    </row>
    <row r="41" spans="2:4" s="129" customFormat="1" ht="75" customHeight="1" x14ac:dyDescent="0.25">
      <c r="B41" s="131" t="s">
        <v>98</v>
      </c>
      <c r="C41" s="276" t="s">
        <v>306</v>
      </c>
      <c r="D41" s="276"/>
    </row>
    <row r="42" spans="2:4" s="129" customFormat="1" ht="32.25" customHeight="1" x14ac:dyDescent="0.25">
      <c r="B42" s="205" t="s">
        <v>99</v>
      </c>
      <c r="C42" s="276" t="s">
        <v>215</v>
      </c>
      <c r="D42" s="276"/>
    </row>
    <row r="43" spans="2:4" s="129" customFormat="1" x14ac:dyDescent="0.25">
      <c r="B43" s="205" t="s">
        <v>100</v>
      </c>
      <c r="C43" s="276" t="s">
        <v>214</v>
      </c>
      <c r="D43" s="276"/>
    </row>
    <row r="44" spans="2:4" s="129" customFormat="1" x14ac:dyDescent="0.25">
      <c r="B44" s="138"/>
      <c r="C44" s="139"/>
      <c r="D44" s="136"/>
    </row>
    <row r="45" spans="2:4" s="129" customFormat="1" x14ac:dyDescent="0.25">
      <c r="B45" s="203" t="s">
        <v>192</v>
      </c>
      <c r="C45" s="275" t="s">
        <v>140</v>
      </c>
      <c r="D45" s="275"/>
    </row>
    <row r="46" spans="2:4" s="129" customFormat="1" x14ac:dyDescent="0.25">
      <c r="B46" s="203" t="s">
        <v>200</v>
      </c>
      <c r="C46" s="275"/>
      <c r="D46" s="275"/>
    </row>
    <row r="47" spans="2:4" s="129" customFormat="1" x14ac:dyDescent="0.25">
      <c r="B47" s="135" t="s">
        <v>1</v>
      </c>
      <c r="C47" s="274" t="s">
        <v>309</v>
      </c>
      <c r="D47" s="274"/>
    </row>
    <row r="48" spans="2:4" s="129" customFormat="1" x14ac:dyDescent="0.25">
      <c r="B48" s="138" t="s">
        <v>2</v>
      </c>
      <c r="C48" s="274" t="s">
        <v>308</v>
      </c>
      <c r="D48" s="274"/>
    </row>
    <row r="49" spans="2:4" s="129" customFormat="1" ht="15.75" customHeight="1" x14ac:dyDescent="0.25">
      <c r="B49" s="138" t="s">
        <v>3</v>
      </c>
      <c r="C49" s="274" t="s">
        <v>310</v>
      </c>
      <c r="D49" s="274"/>
    </row>
    <row r="50" spans="2:4" s="129" customFormat="1" ht="14.25" customHeight="1" x14ac:dyDescent="0.25">
      <c r="B50" s="138" t="s">
        <v>4</v>
      </c>
      <c r="C50" s="274" t="s">
        <v>307</v>
      </c>
      <c r="D50" s="274"/>
    </row>
    <row r="51" spans="2:4" s="129" customFormat="1" x14ac:dyDescent="0.25">
      <c r="B51" s="138" t="s">
        <v>5</v>
      </c>
      <c r="C51" s="274" t="s">
        <v>311</v>
      </c>
      <c r="D51" s="274"/>
    </row>
    <row r="52" spans="2:4" s="129" customFormat="1" x14ac:dyDescent="0.25">
      <c r="B52" s="138" t="s">
        <v>6</v>
      </c>
      <c r="C52" s="274" t="s">
        <v>312</v>
      </c>
      <c r="D52" s="274"/>
    </row>
    <row r="53" spans="2:4" s="129" customFormat="1" x14ac:dyDescent="0.25">
      <c r="B53" s="138" t="s">
        <v>7</v>
      </c>
      <c r="C53" s="274" t="s">
        <v>313</v>
      </c>
      <c r="D53" s="274"/>
    </row>
    <row r="54" spans="2:4" s="129" customFormat="1" x14ac:dyDescent="0.25">
      <c r="B54" s="138" t="s">
        <v>52</v>
      </c>
      <c r="C54" s="274" t="s">
        <v>314</v>
      </c>
      <c r="D54" s="274"/>
    </row>
    <row r="55" spans="2:4" s="129" customFormat="1" x14ac:dyDescent="0.25">
      <c r="B55" s="138" t="s">
        <v>8</v>
      </c>
      <c r="C55" s="274" t="s">
        <v>315</v>
      </c>
      <c r="D55" s="274"/>
    </row>
    <row r="56" spans="2:4" s="129" customFormat="1" x14ac:dyDescent="0.25">
      <c r="B56" s="129" t="s">
        <v>9</v>
      </c>
      <c r="C56" s="274" t="s">
        <v>316</v>
      </c>
      <c r="D56" s="274"/>
    </row>
    <row r="57" spans="2:4" s="129" customFormat="1" x14ac:dyDescent="0.25"/>
    <row r="58" spans="2:4" s="129" customFormat="1" x14ac:dyDescent="0.25">
      <c r="B58" s="203" t="s">
        <v>192</v>
      </c>
      <c r="C58" s="140" t="s">
        <v>140</v>
      </c>
      <c r="D58" s="206"/>
    </row>
    <row r="59" spans="2:4" s="129" customFormat="1" x14ac:dyDescent="0.25">
      <c r="B59" s="203" t="s">
        <v>201</v>
      </c>
      <c r="C59" s="140"/>
      <c r="D59" s="206"/>
    </row>
    <row r="60" spans="2:4" s="129" customFormat="1" ht="53.25" customHeight="1" x14ac:dyDescent="0.25">
      <c r="B60" s="205" t="s">
        <v>36</v>
      </c>
      <c r="C60" s="274" t="s">
        <v>318</v>
      </c>
      <c r="D60" s="274"/>
    </row>
    <row r="61" spans="2:4" s="129" customFormat="1" ht="64.5" customHeight="1" x14ac:dyDescent="0.25">
      <c r="B61" s="205" t="s">
        <v>37</v>
      </c>
      <c r="C61" s="274" t="s">
        <v>319</v>
      </c>
      <c r="D61" s="274"/>
    </row>
    <row r="62" spans="2:4" s="129" customFormat="1" ht="101.25" customHeight="1" x14ac:dyDescent="0.25">
      <c r="B62" s="205" t="s">
        <v>234</v>
      </c>
      <c r="C62" s="274" t="s">
        <v>320</v>
      </c>
      <c r="D62" s="274"/>
    </row>
    <row r="63" spans="2:4" s="129" customFormat="1" ht="49.5" customHeight="1" x14ac:dyDescent="0.25">
      <c r="B63" s="205" t="s">
        <v>38</v>
      </c>
      <c r="C63" s="274" t="s">
        <v>321</v>
      </c>
      <c r="D63" s="274"/>
    </row>
    <row r="64" spans="2:4" s="129" customFormat="1" ht="15" customHeight="1" x14ac:dyDescent="0.25">
      <c r="B64" s="205" t="s">
        <v>39</v>
      </c>
      <c r="C64" s="274" t="s">
        <v>216</v>
      </c>
      <c r="D64" s="274"/>
    </row>
    <row r="65" spans="1:4" s="129" customFormat="1" x14ac:dyDescent="0.25">
      <c r="B65" s="205" t="s">
        <v>40</v>
      </c>
      <c r="C65" s="274" t="s">
        <v>217</v>
      </c>
      <c r="D65" s="274"/>
    </row>
    <row r="66" spans="1:4" s="129" customFormat="1" x14ac:dyDescent="0.25">
      <c r="B66" s="205" t="s">
        <v>9</v>
      </c>
      <c r="C66" s="274" t="s">
        <v>213</v>
      </c>
      <c r="D66" s="274"/>
    </row>
    <row r="67" spans="1:4" s="129" customFormat="1" x14ac:dyDescent="0.25"/>
    <row r="68" spans="1:4" s="129" customFormat="1" x14ac:dyDescent="0.25">
      <c r="B68" s="203" t="s">
        <v>192</v>
      </c>
      <c r="C68" s="275" t="s">
        <v>140</v>
      </c>
      <c r="D68" s="275"/>
    </row>
    <row r="69" spans="1:4" s="129" customFormat="1" x14ac:dyDescent="0.25">
      <c r="B69" s="203" t="s">
        <v>202</v>
      </c>
      <c r="C69" s="275"/>
      <c r="D69" s="275"/>
    </row>
    <row r="70" spans="1:4" s="129" customFormat="1" x14ac:dyDescent="0.25">
      <c r="B70" s="138" t="s">
        <v>203</v>
      </c>
      <c r="C70" s="274" t="s">
        <v>240</v>
      </c>
      <c r="D70" s="274"/>
    </row>
    <row r="71" spans="1:4" s="129" customFormat="1" x14ac:dyDescent="0.25">
      <c r="B71" s="138"/>
      <c r="C71" s="136"/>
      <c r="D71" s="136"/>
    </row>
    <row r="72" spans="1:4" s="129" customFormat="1" x14ac:dyDescent="0.25">
      <c r="B72" s="141"/>
      <c r="C72" s="142"/>
      <c r="D72" s="142"/>
    </row>
    <row r="73" spans="1:4" s="129" customFormat="1" x14ac:dyDescent="0.25">
      <c r="B73" s="141"/>
      <c r="C73" s="142"/>
      <c r="D73" s="143" t="s">
        <v>161</v>
      </c>
    </row>
    <row r="74" spans="1:4" s="129" customFormat="1" x14ac:dyDescent="0.25">
      <c r="B74" s="138"/>
      <c r="C74" s="142"/>
      <c r="D74" s="142"/>
    </row>
    <row r="75" spans="1:4" x14ac:dyDescent="0.25">
      <c r="A75" s="45"/>
      <c r="B75" s="6"/>
      <c r="C75" s="6"/>
      <c r="D75" s="6"/>
    </row>
    <row r="76" spans="1:4" x14ac:dyDescent="0.25">
      <c r="A76" s="45"/>
      <c r="B76" s="45"/>
      <c r="C76" s="45"/>
      <c r="D76" s="45"/>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D54" sqref="D54"/>
    </sheetView>
  </sheetViews>
  <sheetFormatPr defaultColWidth="15.85546875" defaultRowHeight="15.75" x14ac:dyDescent="0.25"/>
  <cols>
    <col min="1" max="1" width="3.42578125" style="3" customWidth="1"/>
    <col min="2" max="2" width="33.7109375" style="119" bestFit="1" customWidth="1"/>
    <col min="3" max="3" width="1.5703125" style="120" customWidth="1"/>
    <col min="4" max="4" width="71" style="119" customWidth="1"/>
    <col min="5" max="6" width="23.5703125" style="119" customWidth="1"/>
    <col min="7" max="7" width="1.85546875" style="119" customWidth="1"/>
    <col min="8" max="8" width="15.85546875" style="119"/>
    <col min="9" max="9" width="6.140625" style="119" customWidth="1"/>
    <col min="10" max="16384" width="15.85546875" style="119"/>
  </cols>
  <sheetData>
    <row r="1" spans="2:6" s="3" customFormat="1" ht="12" customHeight="1" x14ac:dyDescent="0.25">
      <c r="C1" s="116"/>
    </row>
    <row r="2" spans="2:6" s="3" customFormat="1" ht="12" customHeight="1" x14ac:dyDescent="0.25">
      <c r="C2" s="116"/>
    </row>
    <row r="3" spans="2:6" s="3" customFormat="1" ht="12" customHeight="1" x14ac:dyDescent="0.25">
      <c r="C3" s="116"/>
    </row>
    <row r="4" spans="2:6" s="3" customFormat="1" ht="15.75" customHeight="1" x14ac:dyDescent="0.25">
      <c r="C4" s="116"/>
    </row>
    <row r="5" spans="2:6" s="3" customFormat="1" ht="24" customHeight="1" x14ac:dyDescent="0.4">
      <c r="B5" s="247" t="s">
        <v>441</v>
      </c>
      <c r="C5" s="247"/>
      <c r="D5" s="247"/>
    </row>
    <row r="6" spans="2:6" s="3" customFormat="1" ht="6" customHeight="1" x14ac:dyDescent="0.25">
      <c r="C6" s="116"/>
    </row>
    <row r="7" spans="2:6" s="3" customFormat="1" ht="15.75" customHeight="1" x14ac:dyDescent="0.25">
      <c r="B7" s="117" t="s">
        <v>173</v>
      </c>
      <c r="C7" s="118"/>
      <c r="D7" s="241">
        <v>42735</v>
      </c>
    </row>
    <row r="8" spans="2:6" ht="11.25" customHeight="1" x14ac:dyDescent="0.25"/>
    <row r="10" spans="2:6" x14ac:dyDescent="0.25">
      <c r="B10" s="144" t="s">
        <v>369</v>
      </c>
      <c r="C10" s="121"/>
      <c r="D10" s="122"/>
      <c r="E10" s="122"/>
      <c r="F10" s="122"/>
    </row>
    <row r="11" spans="2:6" x14ac:dyDescent="0.25">
      <c r="B11" s="124" t="s">
        <v>175</v>
      </c>
      <c r="C11" s="124"/>
      <c r="D11" s="124"/>
      <c r="E11" s="122"/>
      <c r="F11" s="122"/>
    </row>
    <row r="12" spans="2:6" x14ac:dyDescent="0.25">
      <c r="B12" s="123" t="s">
        <v>174</v>
      </c>
      <c r="C12" s="121"/>
      <c r="D12" s="126" t="s">
        <v>175</v>
      </c>
      <c r="E12" s="122"/>
      <c r="F12" s="122"/>
    </row>
    <row r="13" spans="2:6" x14ac:dyDescent="0.25">
      <c r="B13" s="123"/>
      <c r="C13" s="121"/>
      <c r="D13" s="122"/>
      <c r="E13" s="122"/>
      <c r="F13" s="122"/>
    </row>
    <row r="14" spans="2:6" x14ac:dyDescent="0.25">
      <c r="B14" s="124" t="s">
        <v>177</v>
      </c>
      <c r="C14" s="124"/>
      <c r="D14" s="122"/>
      <c r="E14" s="122"/>
      <c r="F14" s="122"/>
    </row>
    <row r="15" spans="2:6" x14ac:dyDescent="0.25">
      <c r="B15" s="123" t="s">
        <v>176</v>
      </c>
      <c r="C15" s="121"/>
      <c r="D15" s="126" t="s">
        <v>180</v>
      </c>
      <c r="E15" s="122"/>
      <c r="F15" s="122"/>
    </row>
    <row r="16" spans="2:6" x14ac:dyDescent="0.25">
      <c r="B16" s="123" t="s">
        <v>178</v>
      </c>
      <c r="C16" s="121"/>
      <c r="D16" s="126" t="s">
        <v>179</v>
      </c>
      <c r="E16" s="122"/>
      <c r="F16" s="122"/>
    </row>
    <row r="17" spans="2:6" x14ac:dyDescent="0.25">
      <c r="B17" s="123" t="s">
        <v>366</v>
      </c>
      <c r="C17" s="121"/>
      <c r="D17" s="126" t="s">
        <v>367</v>
      </c>
      <c r="E17" s="122"/>
      <c r="F17" s="122"/>
    </row>
    <row r="18" spans="2:6" x14ac:dyDescent="0.25">
      <c r="B18" s="123" t="s">
        <v>365</v>
      </c>
      <c r="C18" s="121"/>
      <c r="D18" s="126" t="s">
        <v>368</v>
      </c>
      <c r="E18" s="122"/>
      <c r="F18" s="122"/>
    </row>
    <row r="19" spans="2:6" x14ac:dyDescent="0.25">
      <c r="B19" s="123" t="s">
        <v>181</v>
      </c>
      <c r="C19" s="121"/>
      <c r="D19" s="126" t="s">
        <v>183</v>
      </c>
      <c r="E19" s="122"/>
      <c r="F19" s="122"/>
    </row>
    <row r="20" spans="2:6" x14ac:dyDescent="0.25">
      <c r="B20" s="123" t="s">
        <v>182</v>
      </c>
      <c r="C20" s="121"/>
      <c r="D20" s="126" t="s">
        <v>184</v>
      </c>
      <c r="E20" s="122"/>
      <c r="F20" s="122"/>
    </row>
    <row r="21" spans="2:6" x14ac:dyDescent="0.25">
      <c r="B21" s="123"/>
      <c r="C21" s="121"/>
      <c r="D21" s="122"/>
      <c r="E21" s="122"/>
      <c r="F21" s="122"/>
    </row>
    <row r="22" spans="2:6" x14ac:dyDescent="0.25">
      <c r="B22" s="123" t="s">
        <v>327</v>
      </c>
      <c r="C22" s="121"/>
      <c r="D22" s="126" t="s">
        <v>0</v>
      </c>
      <c r="E22" s="122"/>
      <c r="F22" s="122"/>
    </row>
    <row r="23" spans="2:6" x14ac:dyDescent="0.25">
      <c r="B23" s="123" t="s">
        <v>328</v>
      </c>
      <c r="C23" s="121"/>
      <c r="D23" s="126" t="s">
        <v>113</v>
      </c>
      <c r="E23" s="122"/>
      <c r="F23" s="122"/>
    </row>
    <row r="24" spans="2:6" x14ac:dyDescent="0.25">
      <c r="B24" s="123" t="s">
        <v>329</v>
      </c>
      <c r="C24" s="121"/>
      <c r="D24" s="126" t="s">
        <v>114</v>
      </c>
      <c r="E24" s="122"/>
      <c r="F24" s="122"/>
    </row>
    <row r="25" spans="2:6" x14ac:dyDescent="0.25">
      <c r="B25" s="123" t="s">
        <v>330</v>
      </c>
      <c r="C25" s="121"/>
      <c r="D25" s="126" t="s">
        <v>115</v>
      </c>
      <c r="E25" s="122"/>
      <c r="F25" s="122"/>
    </row>
    <row r="26" spans="2:6" x14ac:dyDescent="0.25">
      <c r="B26" s="123" t="s">
        <v>331</v>
      </c>
      <c r="C26" s="121"/>
      <c r="D26" s="126" t="s">
        <v>185</v>
      </c>
      <c r="E26" s="122"/>
      <c r="F26" s="122"/>
    </row>
    <row r="27" spans="2:6" x14ac:dyDescent="0.25">
      <c r="B27" s="123" t="s">
        <v>332</v>
      </c>
      <c r="C27" s="121"/>
      <c r="D27" s="126" t="s">
        <v>171</v>
      </c>
      <c r="E27" s="122"/>
      <c r="F27" s="122"/>
    </row>
    <row r="28" spans="2:6" x14ac:dyDescent="0.25">
      <c r="B28" s="123" t="s">
        <v>333</v>
      </c>
      <c r="C28" s="121"/>
      <c r="D28" s="126" t="s">
        <v>186</v>
      </c>
      <c r="E28" s="122"/>
      <c r="F28" s="122"/>
    </row>
    <row r="29" spans="2:6" x14ac:dyDescent="0.25">
      <c r="B29" s="123" t="s">
        <v>334</v>
      </c>
      <c r="C29" s="121"/>
      <c r="D29" s="126" t="s">
        <v>116</v>
      </c>
      <c r="E29" s="122"/>
      <c r="F29" s="122"/>
    </row>
    <row r="30" spans="2:6" x14ac:dyDescent="0.25">
      <c r="B30" s="123" t="s">
        <v>335</v>
      </c>
      <c r="C30" s="121"/>
      <c r="D30" s="126" t="s">
        <v>117</v>
      </c>
      <c r="E30" s="122"/>
      <c r="F30" s="122"/>
    </row>
    <row r="31" spans="2:6" x14ac:dyDescent="0.25">
      <c r="B31" s="123" t="s">
        <v>336</v>
      </c>
      <c r="C31" s="121"/>
      <c r="D31" s="126" t="s">
        <v>118</v>
      </c>
      <c r="E31" s="122"/>
      <c r="F31" s="122"/>
    </row>
    <row r="32" spans="2:6" x14ac:dyDescent="0.25">
      <c r="B32" s="123" t="s">
        <v>337</v>
      </c>
      <c r="C32" s="121"/>
      <c r="D32" s="126" t="s">
        <v>119</v>
      </c>
      <c r="E32" s="122"/>
      <c r="F32" s="122"/>
    </row>
    <row r="33" spans="2:6" x14ac:dyDescent="0.25">
      <c r="B33" s="123" t="s">
        <v>338</v>
      </c>
      <c r="C33" s="121"/>
      <c r="D33" s="126" t="s">
        <v>187</v>
      </c>
      <c r="E33" s="122"/>
      <c r="F33" s="122"/>
    </row>
    <row r="34" spans="2:6" x14ac:dyDescent="0.25">
      <c r="B34" s="123" t="s">
        <v>339</v>
      </c>
      <c r="C34" s="121"/>
      <c r="D34" s="126" t="s">
        <v>121</v>
      </c>
      <c r="E34" s="122"/>
      <c r="F34" s="122"/>
    </row>
    <row r="35" spans="2:6" x14ac:dyDescent="0.25">
      <c r="B35" s="123" t="s">
        <v>340</v>
      </c>
      <c r="C35" s="121"/>
      <c r="D35" s="126" t="s">
        <v>188</v>
      </c>
      <c r="E35" s="122"/>
      <c r="F35" s="122"/>
    </row>
    <row r="36" spans="2:6" x14ac:dyDescent="0.25">
      <c r="B36" s="123" t="s">
        <v>341</v>
      </c>
      <c r="C36" s="121"/>
      <c r="D36" s="126" t="s">
        <v>189</v>
      </c>
      <c r="E36" s="122"/>
      <c r="F36" s="122"/>
    </row>
    <row r="37" spans="2:6" x14ac:dyDescent="0.25">
      <c r="B37" s="123" t="s">
        <v>342</v>
      </c>
      <c r="C37" s="121"/>
      <c r="D37" s="126" t="s">
        <v>172</v>
      </c>
      <c r="E37" s="122"/>
      <c r="F37" s="122"/>
    </row>
    <row r="38" spans="2:6" x14ac:dyDescent="0.25">
      <c r="B38" s="123" t="s">
        <v>343</v>
      </c>
      <c r="C38" s="121"/>
      <c r="D38" s="126" t="s">
        <v>169</v>
      </c>
      <c r="E38" s="122"/>
      <c r="F38" s="122"/>
    </row>
    <row r="39" spans="2:6" x14ac:dyDescent="0.25">
      <c r="B39" s="123" t="s">
        <v>344</v>
      </c>
      <c r="C39" s="121"/>
      <c r="D39" s="126" t="s">
        <v>170</v>
      </c>
      <c r="E39" s="122"/>
      <c r="F39" s="122"/>
    </row>
    <row r="40" spans="2:6" x14ac:dyDescent="0.25">
      <c r="E40" s="120"/>
    </row>
    <row r="41" spans="2:6" x14ac:dyDescent="0.25">
      <c r="E41" s="120"/>
    </row>
    <row r="42" spans="2:6" x14ac:dyDescent="0.25">
      <c r="B42" s="144" t="s">
        <v>190</v>
      </c>
      <c r="C42" s="121"/>
      <c r="D42" s="122"/>
      <c r="E42" s="120"/>
    </row>
    <row r="43" spans="2:6" x14ac:dyDescent="0.25">
      <c r="B43" s="123" t="s">
        <v>205</v>
      </c>
      <c r="C43" s="121"/>
      <c r="D43" s="126" t="s">
        <v>139</v>
      </c>
      <c r="E43" s="120"/>
    </row>
    <row r="44" spans="2:6" x14ac:dyDescent="0.25">
      <c r="B44" s="123" t="s">
        <v>204</v>
      </c>
      <c r="C44" s="121"/>
      <c r="D44" s="126" t="s">
        <v>192</v>
      </c>
    </row>
    <row r="45" spans="2:6" x14ac:dyDescent="0.25">
      <c r="B45" s="122"/>
      <c r="C45" s="121"/>
      <c r="D45" s="12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C51" sqref="C51"/>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246</v>
      </c>
      <c r="C4" s="248"/>
      <c r="D4" s="248"/>
    </row>
    <row r="5" spans="2:6" ht="15.75" x14ac:dyDescent="0.25">
      <c r="B5" s="43"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278</v>
      </c>
      <c r="C9" s="62" t="s">
        <v>416</v>
      </c>
      <c r="D9" s="62" t="s">
        <v>417</v>
      </c>
      <c r="E9" s="62" t="s">
        <v>418</v>
      </c>
      <c r="F9" s="62" t="s">
        <v>419</v>
      </c>
    </row>
    <row r="10" spans="2:6" x14ac:dyDescent="0.25">
      <c r="B10" s="10" t="s">
        <v>54</v>
      </c>
      <c r="C10" s="78">
        <v>155.69999999999999</v>
      </c>
      <c r="D10" s="78">
        <v>156.80000000000001</v>
      </c>
      <c r="E10" s="78">
        <v>150.69999999999999</v>
      </c>
      <c r="F10" s="78">
        <v>148.30000000000001</v>
      </c>
    </row>
    <row r="11" spans="2:6" x14ac:dyDescent="0.25">
      <c r="B11" s="10" t="s">
        <v>279</v>
      </c>
      <c r="C11" s="78">
        <v>138.9</v>
      </c>
      <c r="D11" s="78">
        <v>137.69999999999999</v>
      </c>
      <c r="E11" s="78">
        <v>136.80000000000001</v>
      </c>
      <c r="F11" s="78">
        <v>134.1</v>
      </c>
    </row>
    <row r="12" spans="2:6" x14ac:dyDescent="0.25">
      <c r="B12" s="13" t="s">
        <v>55</v>
      </c>
      <c r="C12" s="79">
        <v>138.9</v>
      </c>
      <c r="D12" s="79">
        <v>137.69999999999999</v>
      </c>
      <c r="E12" s="79">
        <v>136.80000000000001</v>
      </c>
      <c r="F12" s="79">
        <v>134.1</v>
      </c>
    </row>
    <row r="13" spans="2:6" x14ac:dyDescent="0.25">
      <c r="B13" s="14" t="s">
        <v>56</v>
      </c>
      <c r="C13" s="80">
        <v>0.14299999999999999</v>
      </c>
      <c r="D13" s="80">
        <v>0.14099999999999999</v>
      </c>
      <c r="E13" s="80">
        <v>0.14499999999999999</v>
      </c>
      <c r="F13" s="80">
        <v>0.14799999999999999</v>
      </c>
    </row>
    <row r="14" spans="2:6" x14ac:dyDescent="0.25">
      <c r="B14" s="10" t="s">
        <v>57</v>
      </c>
      <c r="C14" s="81">
        <v>0.14299999999999999</v>
      </c>
      <c r="D14" s="81">
        <v>0.14099999999999999</v>
      </c>
      <c r="E14" s="81">
        <v>0.14499999999999999</v>
      </c>
      <c r="F14" s="81">
        <v>0.14799999999999999</v>
      </c>
    </row>
    <row r="15" spans="2:6" x14ac:dyDescent="0.25">
      <c r="B15" s="10" t="s">
        <v>123</v>
      </c>
      <c r="C15" s="78">
        <v>134.1</v>
      </c>
      <c r="D15" s="78">
        <v>133</v>
      </c>
      <c r="E15" s="78">
        <v>137.19999999999999</v>
      </c>
      <c r="F15" s="78">
        <v>134.80000000000001</v>
      </c>
    </row>
    <row r="16" spans="2:6" x14ac:dyDescent="0.25">
      <c r="B16" s="10" t="s">
        <v>58</v>
      </c>
      <c r="C16" s="78">
        <v>1</v>
      </c>
      <c r="D16" s="78">
        <v>1</v>
      </c>
      <c r="E16" s="78">
        <v>1</v>
      </c>
      <c r="F16" s="78">
        <v>0</v>
      </c>
    </row>
    <row r="17" spans="2:6" x14ac:dyDescent="0.25">
      <c r="B17" s="151" t="s">
        <v>280</v>
      </c>
      <c r="C17" s="78">
        <v>7</v>
      </c>
      <c r="D17" s="78">
        <v>7</v>
      </c>
      <c r="E17" s="78">
        <v>7</v>
      </c>
      <c r="F17" s="78">
        <v>7</v>
      </c>
    </row>
    <row r="18" spans="2:6" x14ac:dyDescent="0.25">
      <c r="B18" s="15" t="s">
        <v>124</v>
      </c>
      <c r="C18" s="77">
        <v>17.899999999999999</v>
      </c>
      <c r="D18" s="77">
        <v>17.631</v>
      </c>
      <c r="E18" s="77">
        <v>17.899999999999999</v>
      </c>
      <c r="F18" s="77">
        <v>17.8</v>
      </c>
    </row>
    <row r="19" spans="2:6" x14ac:dyDescent="0.25">
      <c r="B19" s="16" t="s">
        <v>125</v>
      </c>
      <c r="C19" s="77">
        <v>-1.6E-2</v>
      </c>
      <c r="D19" s="77">
        <v>-2.5000000000000001E-2</v>
      </c>
      <c r="E19" s="77">
        <v>-4.2999999999999997E-2</v>
      </c>
      <c r="F19" s="77">
        <v>-0.04</v>
      </c>
    </row>
    <row r="20" spans="2:6" x14ac:dyDescent="0.25">
      <c r="B20" s="10" t="s">
        <v>126</v>
      </c>
      <c r="C20" s="78">
        <v>0.159</v>
      </c>
      <c r="D20" s="78">
        <v>0.123</v>
      </c>
      <c r="E20" s="78">
        <v>0.122</v>
      </c>
      <c r="F20" s="78">
        <v>0.14299999999999999</v>
      </c>
    </row>
    <row r="21" spans="2:6" s="6" customFormat="1" ht="9.75" customHeight="1" x14ac:dyDescent="0.25">
      <c r="B21" s="4"/>
      <c r="C21" s="5"/>
      <c r="D21" s="5"/>
      <c r="E21" s="5"/>
      <c r="F21" s="5"/>
    </row>
    <row r="22" spans="2:6" s="6" customFormat="1" ht="15.75" x14ac:dyDescent="0.25">
      <c r="B22" s="76"/>
      <c r="C22" s="5"/>
      <c r="D22" s="5"/>
      <c r="E22" s="5"/>
      <c r="F22" s="5"/>
    </row>
    <row r="23" spans="2:6" x14ac:dyDescent="0.25">
      <c r="B23" s="20" t="s">
        <v>59</v>
      </c>
      <c r="C23" s="2"/>
      <c r="D23" s="2"/>
      <c r="E23" s="2"/>
      <c r="F23" s="2"/>
    </row>
    <row r="24" spans="2:6" x14ac:dyDescent="0.25">
      <c r="B24" s="17" t="s">
        <v>443</v>
      </c>
      <c r="C24" s="87">
        <f>SUM(C28:C30)</f>
        <v>137.66067700447002</v>
      </c>
      <c r="D24" s="87">
        <v>136.08425384635001</v>
      </c>
      <c r="E24" s="87">
        <v>135.16929446751001</v>
      </c>
      <c r="F24" s="87">
        <v>133.21118570818999</v>
      </c>
    </row>
    <row r="25" spans="2:6" x14ac:dyDescent="0.25">
      <c r="B25" s="20" t="s">
        <v>60</v>
      </c>
      <c r="C25" s="2"/>
      <c r="D25" s="2"/>
      <c r="E25" s="2"/>
      <c r="F25" s="2"/>
    </row>
    <row r="26" spans="2:6" ht="3" customHeight="1" x14ac:dyDescent="0.25">
      <c r="B26" s="19"/>
      <c r="C26" s="2"/>
      <c r="D26" s="2"/>
      <c r="E26" s="2"/>
      <c r="F26" s="2"/>
    </row>
    <row r="27" spans="2:6" x14ac:dyDescent="0.25">
      <c r="B27" s="13" t="s">
        <v>61</v>
      </c>
      <c r="C27" s="12"/>
      <c r="D27" s="12"/>
      <c r="E27" s="12"/>
      <c r="F27" s="12"/>
    </row>
    <row r="28" spans="2:6" x14ac:dyDescent="0.25">
      <c r="B28" s="18" t="s">
        <v>103</v>
      </c>
      <c r="C28" s="21">
        <v>1.2908697679999999E-2</v>
      </c>
      <c r="D28" s="21">
        <v>1.388140341E-2</v>
      </c>
      <c r="E28" s="21">
        <v>1.4041955869999999E-2</v>
      </c>
      <c r="F28" s="21">
        <v>3.4105440469999998E-2</v>
      </c>
    </row>
    <row r="29" spans="2:6" x14ac:dyDescent="0.25">
      <c r="B29" s="18" t="s">
        <v>104</v>
      </c>
      <c r="C29" s="21">
        <v>0.29466255337000002</v>
      </c>
      <c r="D29" s="21">
        <v>0.28197015406999998</v>
      </c>
      <c r="E29" s="21">
        <v>0.24486599586999999</v>
      </c>
      <c r="F29" s="21">
        <v>0.27153502910999999</v>
      </c>
    </row>
    <row r="30" spans="2:6" x14ac:dyDescent="0.25">
      <c r="B30" s="18" t="s">
        <v>105</v>
      </c>
      <c r="C30" s="21">
        <v>137.35310575342001</v>
      </c>
      <c r="D30" s="21">
        <v>135.78840228887</v>
      </c>
      <c r="E30" s="21">
        <v>134.91038651577</v>
      </c>
      <c r="F30" s="21">
        <v>132.90554523860999</v>
      </c>
    </row>
    <row r="31" spans="2:6" x14ac:dyDescent="0.25">
      <c r="B31" s="13" t="s">
        <v>62</v>
      </c>
      <c r="C31" s="22"/>
      <c r="D31" s="22"/>
      <c r="E31" s="22"/>
      <c r="F31" s="22"/>
    </row>
    <row r="32" spans="2:6" x14ac:dyDescent="0.25">
      <c r="B32" s="18" t="s">
        <v>106</v>
      </c>
      <c r="C32" s="21">
        <v>123.30613708865999</v>
      </c>
      <c r="D32" s="21">
        <v>120.01942703868001</v>
      </c>
      <c r="E32" s="21">
        <v>118.58437818845999</v>
      </c>
      <c r="F32" s="21">
        <v>116.36795941715</v>
      </c>
    </row>
    <row r="33" spans="2:9" x14ac:dyDescent="0.25">
      <c r="B33" s="18" t="s">
        <v>107</v>
      </c>
      <c r="C33" s="21">
        <v>14.354539915809999</v>
      </c>
      <c r="D33" s="21">
        <v>16.064826807669998</v>
      </c>
      <c r="E33" s="21">
        <v>16.584916279049999</v>
      </c>
      <c r="F33" s="21">
        <v>16.843226291050001</v>
      </c>
    </row>
    <row r="34" spans="2:9" x14ac:dyDescent="0.25">
      <c r="B34" s="18" t="s">
        <v>108</v>
      </c>
      <c r="C34" s="23">
        <v>0</v>
      </c>
      <c r="D34" s="23">
        <v>0</v>
      </c>
      <c r="E34" s="23">
        <v>0</v>
      </c>
      <c r="F34" s="23">
        <v>0</v>
      </c>
    </row>
    <row r="35" spans="2:9" x14ac:dyDescent="0.25">
      <c r="B35" s="18" t="s">
        <v>109</v>
      </c>
      <c r="C35" s="23">
        <v>0</v>
      </c>
      <c r="D35" s="23">
        <v>0</v>
      </c>
      <c r="E35" s="23">
        <v>0</v>
      </c>
      <c r="F35" s="23">
        <v>0</v>
      </c>
    </row>
    <row r="36" spans="2:9" x14ac:dyDescent="0.25">
      <c r="B36" s="13" t="s">
        <v>349</v>
      </c>
      <c r="C36" s="22"/>
      <c r="D36" s="22"/>
      <c r="E36" s="22"/>
      <c r="F36" s="22"/>
    </row>
    <row r="37" spans="2:9" ht="30" x14ac:dyDescent="0.25">
      <c r="B37" s="18" t="s">
        <v>127</v>
      </c>
      <c r="C37" s="21">
        <v>25.45302039037</v>
      </c>
      <c r="D37" s="21">
        <v>24.621954930960001</v>
      </c>
      <c r="E37" s="21">
        <v>24.461655179089998</v>
      </c>
      <c r="F37" s="21">
        <v>23.766088166420001</v>
      </c>
    </row>
    <row r="38" spans="2:9" ht="30" x14ac:dyDescent="0.25">
      <c r="B38" s="18" t="s">
        <v>110</v>
      </c>
      <c r="C38" s="21">
        <v>111.61714075067999</v>
      </c>
      <c r="D38" s="21">
        <v>110.86918598218</v>
      </c>
      <c r="E38" s="21">
        <v>110.11243780286</v>
      </c>
      <c r="F38" s="21">
        <v>108.84524545549</v>
      </c>
      <c r="I38" s="220"/>
    </row>
    <row r="39" spans="2:9" x14ac:dyDescent="0.25">
      <c r="B39" s="18" t="s">
        <v>111</v>
      </c>
      <c r="C39" s="21">
        <v>0.59051586341999995</v>
      </c>
      <c r="D39" s="21">
        <v>0.59311293321000003</v>
      </c>
      <c r="E39" s="21">
        <v>0.59520148555999997</v>
      </c>
      <c r="F39" s="21">
        <v>0.59985208627999997</v>
      </c>
    </row>
    <row r="40" spans="2:9" x14ac:dyDescent="0.25">
      <c r="B40" s="13" t="s">
        <v>350</v>
      </c>
      <c r="C40" s="152">
        <f>SUM(C37:C39)</f>
        <v>137.66067700446999</v>
      </c>
      <c r="D40" s="152">
        <v>136.08425384634998</v>
      </c>
      <c r="E40" s="152">
        <v>135.16929446751001</v>
      </c>
      <c r="F40" s="152">
        <v>133.21118570819002</v>
      </c>
    </row>
    <row r="41" spans="2:9" x14ac:dyDescent="0.25">
      <c r="B41" s="10" t="s">
        <v>128</v>
      </c>
      <c r="C41" s="153">
        <v>1.8354458304700001</v>
      </c>
      <c r="D41" s="153">
        <v>2.2105245386300001</v>
      </c>
      <c r="E41" s="153">
        <v>2.2476014930399999</v>
      </c>
      <c r="F41" s="153">
        <v>1.9962871392799999</v>
      </c>
    </row>
    <row r="42" spans="2:9" ht="30" x14ac:dyDescent="0.25">
      <c r="B42" s="12" t="s">
        <v>281</v>
      </c>
      <c r="C42" s="154">
        <v>0.60099999999999998</v>
      </c>
      <c r="D42" s="154">
        <v>0.60499999999999998</v>
      </c>
      <c r="E42" s="154">
        <v>0.61</v>
      </c>
      <c r="F42" s="154">
        <v>0.56999999999999995</v>
      </c>
    </row>
    <row r="46" spans="2:9" x14ac:dyDescent="0.25">
      <c r="F46" s="125" t="s">
        <v>245</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zoomScale="85" zoomScaleNormal="85" workbookViewId="0">
      <selection activeCell="B85" sqref="B85"/>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10.7109375" style="3" bestFit="1" customWidth="1"/>
    <col min="12" max="12" width="8.85546875" style="3" customWidth="1"/>
    <col min="13" max="16384" width="9.140625" style="3"/>
  </cols>
  <sheetData>
    <row r="3" spans="2:10" ht="12" customHeight="1" x14ac:dyDescent="0.25"/>
    <row r="4" spans="2:10" ht="18" x14ac:dyDescent="0.25">
      <c r="B4" s="252" t="s">
        <v>413</v>
      </c>
      <c r="C4" s="253"/>
      <c r="D4" s="253"/>
      <c r="E4" s="253"/>
      <c r="F4" s="7"/>
      <c r="G4" s="7"/>
      <c r="H4" s="7"/>
      <c r="I4" s="7"/>
    </row>
    <row r="5" spans="2:10" ht="4.5" customHeight="1" x14ac:dyDescent="0.25">
      <c r="B5" s="255"/>
      <c r="C5" s="255"/>
      <c r="D5" s="255"/>
      <c r="E5" s="255"/>
      <c r="F5" s="255"/>
      <c r="G5" s="255"/>
      <c r="H5" s="255"/>
      <c r="I5" s="255"/>
    </row>
    <row r="6" spans="2:10" ht="5.25" customHeight="1" x14ac:dyDescent="0.25">
      <c r="B6" s="24"/>
      <c r="C6" s="24"/>
      <c r="D6" s="24"/>
      <c r="E6" s="24"/>
      <c r="F6" s="24"/>
      <c r="G6" s="24"/>
      <c r="H6" s="24"/>
      <c r="I6" s="24"/>
    </row>
    <row r="7" spans="2:10" x14ac:dyDescent="0.25">
      <c r="B7" s="29" t="s">
        <v>64</v>
      </c>
      <c r="C7" s="28"/>
      <c r="D7" s="28"/>
      <c r="E7" s="28"/>
      <c r="F7" s="28"/>
      <c r="G7" s="62" t="s">
        <v>416</v>
      </c>
      <c r="H7" s="62" t="s">
        <v>417</v>
      </c>
      <c r="I7" s="62" t="s">
        <v>418</v>
      </c>
      <c r="J7" s="62" t="s">
        <v>419</v>
      </c>
    </row>
    <row r="8" spans="2:10" x14ac:dyDescent="0.25">
      <c r="B8" s="26" t="s">
        <v>130</v>
      </c>
      <c r="C8" s="6"/>
      <c r="D8" s="6"/>
      <c r="E8" s="6"/>
      <c r="F8" s="6"/>
      <c r="G8" s="78">
        <v>14.6</v>
      </c>
      <c r="H8" s="78">
        <v>15.5</v>
      </c>
      <c r="I8" s="78">
        <v>15.7</v>
      </c>
      <c r="J8" s="78">
        <v>16.056000000000001</v>
      </c>
    </row>
    <row r="9" spans="2:10" x14ac:dyDescent="0.25">
      <c r="B9" s="26" t="s">
        <v>283</v>
      </c>
      <c r="C9" s="6"/>
      <c r="D9" s="6"/>
      <c r="E9" s="6"/>
      <c r="F9" s="6"/>
      <c r="G9" s="83">
        <v>0.08</v>
      </c>
      <c r="H9" s="83">
        <v>0.1</v>
      </c>
      <c r="I9" s="83">
        <v>0.08</v>
      </c>
      <c r="J9" s="83">
        <v>0.08</v>
      </c>
    </row>
    <row r="10" spans="2:10" x14ac:dyDescent="0.25">
      <c r="B10" s="26" t="s">
        <v>322</v>
      </c>
      <c r="C10" s="6"/>
      <c r="D10" s="6"/>
      <c r="E10" s="6"/>
      <c r="F10" s="6"/>
      <c r="G10" s="83">
        <v>1.62</v>
      </c>
      <c r="H10" s="83">
        <v>1.7</v>
      </c>
      <c r="I10" s="83">
        <v>1.4</v>
      </c>
      <c r="J10" s="83">
        <v>1.44</v>
      </c>
    </row>
    <row r="11" spans="2:10" x14ac:dyDescent="0.25">
      <c r="B11" s="26" t="s">
        <v>284</v>
      </c>
      <c r="C11" s="26" t="s">
        <v>412</v>
      </c>
      <c r="D11" s="26"/>
      <c r="E11" s="26"/>
      <c r="F11" s="26"/>
      <c r="G11" s="85">
        <v>0.13</v>
      </c>
      <c r="H11" s="85">
        <v>0.13</v>
      </c>
      <c r="I11" s="85">
        <v>0.1032</v>
      </c>
      <c r="J11" s="85">
        <v>0.10290000000000001</v>
      </c>
    </row>
    <row r="12" spans="2:10" x14ac:dyDescent="0.25">
      <c r="B12" s="30"/>
      <c r="C12" s="31" t="s">
        <v>411</v>
      </c>
      <c r="D12" s="31"/>
      <c r="E12" s="31"/>
      <c r="F12" s="31"/>
      <c r="G12" s="84">
        <v>0.08</v>
      </c>
      <c r="H12" s="84">
        <v>0.08</v>
      </c>
      <c r="I12" s="84">
        <v>0.08</v>
      </c>
      <c r="J12" s="84">
        <v>0.08</v>
      </c>
    </row>
    <row r="13" spans="2:10" x14ac:dyDescent="0.25">
      <c r="B13" s="26" t="s">
        <v>66</v>
      </c>
      <c r="C13" s="6"/>
      <c r="D13" s="6"/>
      <c r="E13" s="6"/>
      <c r="F13" s="6"/>
      <c r="G13" s="82">
        <v>13.3</v>
      </c>
      <c r="H13" s="86">
        <v>13.735677154039999</v>
      </c>
      <c r="I13" s="82">
        <v>14</v>
      </c>
      <c r="J13" s="82">
        <v>14.4</v>
      </c>
    </row>
    <row r="14" spans="2:10" x14ac:dyDescent="0.25">
      <c r="B14" s="6"/>
      <c r="C14" s="26" t="s">
        <v>67</v>
      </c>
      <c r="D14" s="26"/>
      <c r="E14" s="26"/>
      <c r="F14" s="26"/>
      <c r="G14" s="34">
        <v>0</v>
      </c>
      <c r="H14" s="34">
        <v>0</v>
      </c>
      <c r="I14" s="34">
        <v>0</v>
      </c>
      <c r="J14" s="34">
        <v>0</v>
      </c>
    </row>
    <row r="15" spans="2:10" x14ac:dyDescent="0.25">
      <c r="B15" s="26" t="s">
        <v>165</v>
      </c>
      <c r="C15" s="6"/>
      <c r="D15" s="6"/>
      <c r="E15" s="6"/>
      <c r="F15" s="6"/>
      <c r="G15" s="34">
        <v>0</v>
      </c>
      <c r="H15" s="34">
        <v>0</v>
      </c>
      <c r="I15" s="34">
        <v>0</v>
      </c>
      <c r="J15" s="34">
        <v>0</v>
      </c>
    </row>
    <row r="16" spans="2:10" x14ac:dyDescent="0.25">
      <c r="B16" s="26" t="s">
        <v>346</v>
      </c>
      <c r="C16" s="6"/>
      <c r="D16" s="6"/>
      <c r="E16" s="6"/>
      <c r="F16" s="6"/>
      <c r="G16" s="157">
        <v>0</v>
      </c>
      <c r="H16" s="157">
        <v>0</v>
      </c>
      <c r="I16" s="157">
        <v>0</v>
      </c>
      <c r="J16" s="157">
        <v>0</v>
      </c>
    </row>
    <row r="17" spans="1:10" x14ac:dyDescent="0.25">
      <c r="B17" s="26" t="s">
        <v>68</v>
      </c>
      <c r="C17" s="6"/>
      <c r="D17" s="6"/>
      <c r="E17" s="6"/>
      <c r="F17" s="6"/>
      <c r="G17" s="157">
        <v>0</v>
      </c>
      <c r="H17" s="157">
        <v>0</v>
      </c>
      <c r="I17" s="157">
        <v>0</v>
      </c>
      <c r="J17" s="157">
        <v>0</v>
      </c>
    </row>
    <row r="18" spans="1:10" x14ac:dyDescent="0.25">
      <c r="A18" s="159"/>
      <c r="B18" s="156" t="s">
        <v>132</v>
      </c>
      <c r="C18" s="106"/>
      <c r="D18" s="106"/>
      <c r="E18" s="106"/>
      <c r="F18" s="106"/>
      <c r="G18" s="157">
        <v>0</v>
      </c>
      <c r="H18" s="157">
        <v>0</v>
      </c>
      <c r="I18" s="157">
        <v>0</v>
      </c>
      <c r="J18" s="157">
        <v>0</v>
      </c>
    </row>
    <row r="19" spans="1:10" x14ac:dyDescent="0.25">
      <c r="B19" s="156" t="s">
        <v>347</v>
      </c>
      <c r="C19" s="106"/>
      <c r="D19" s="106"/>
      <c r="E19" s="106"/>
      <c r="F19" s="106"/>
      <c r="G19" s="158">
        <v>1.17</v>
      </c>
      <c r="H19" s="158">
        <v>1.4</v>
      </c>
      <c r="I19" s="158">
        <v>1.4</v>
      </c>
      <c r="J19" s="158">
        <v>1.3620000000000001</v>
      </c>
    </row>
    <row r="20" spans="1:10" x14ac:dyDescent="0.25">
      <c r="A20" s="159"/>
      <c r="B20" s="156" t="s">
        <v>348</v>
      </c>
      <c r="C20" s="106"/>
      <c r="D20" s="106"/>
      <c r="E20" s="106"/>
      <c r="F20" s="106"/>
      <c r="G20" s="158">
        <v>1.62</v>
      </c>
      <c r="H20" s="158">
        <v>1.7</v>
      </c>
      <c r="I20" s="158">
        <v>1.4</v>
      </c>
      <c r="J20" s="158">
        <v>1.4</v>
      </c>
    </row>
    <row r="21" spans="1:10" x14ac:dyDescent="0.25">
      <c r="B21" s="195"/>
      <c r="C21" s="106"/>
      <c r="D21" s="106"/>
      <c r="E21" s="106"/>
      <c r="F21" s="106"/>
      <c r="G21" s="197"/>
      <c r="H21" s="197"/>
      <c r="I21" s="197"/>
      <c r="J21" s="197"/>
    </row>
    <row r="22" spans="1:10" x14ac:dyDescent="0.25">
      <c r="B22" s="196" t="s">
        <v>282</v>
      </c>
      <c r="C22" s="155"/>
      <c r="D22" s="107"/>
      <c r="E22" s="107"/>
      <c r="F22" s="107"/>
      <c r="G22" s="198">
        <v>7.3999999999999996E-2</v>
      </c>
      <c r="H22" s="198">
        <v>9.1999999999999998E-2</v>
      </c>
      <c r="I22" s="198">
        <v>9.6000000000000002E-2</v>
      </c>
      <c r="J22" s="198">
        <v>8.7999999999999995E-2</v>
      </c>
    </row>
    <row r="23" spans="1:10" x14ac:dyDescent="0.25">
      <c r="B23" s="189"/>
      <c r="C23" s="186"/>
      <c r="D23" s="106"/>
      <c r="E23" s="106"/>
      <c r="F23" s="106"/>
      <c r="G23" s="187"/>
      <c r="H23" s="188"/>
      <c r="I23" s="188"/>
      <c r="J23" s="188"/>
    </row>
    <row r="24" spans="1:10" ht="21" customHeight="1" x14ac:dyDescent="0.25"/>
    <row r="25" spans="1:10" ht="18" x14ac:dyDescent="0.25">
      <c r="B25" s="252" t="s">
        <v>414</v>
      </c>
      <c r="C25" s="253"/>
      <c r="D25" s="253"/>
      <c r="E25" s="253"/>
      <c r="F25" s="218"/>
      <c r="G25" s="7"/>
      <c r="H25" s="7"/>
      <c r="I25" s="7"/>
      <c r="J25" s="7"/>
    </row>
    <row r="26" spans="1:10" ht="5.25" customHeight="1" x14ac:dyDescent="0.25">
      <c r="B26" s="24"/>
      <c r="C26" s="24"/>
      <c r="D26" s="24"/>
      <c r="E26" s="24"/>
      <c r="F26" s="219"/>
      <c r="G26" s="150"/>
      <c r="H26" s="150"/>
      <c r="I26" s="24"/>
      <c r="J26" s="24"/>
    </row>
    <row r="27" spans="1:10" x14ac:dyDescent="0.25">
      <c r="B27" s="29" t="s">
        <v>64</v>
      </c>
      <c r="C27" s="28"/>
      <c r="D27" s="28"/>
      <c r="E27" s="28"/>
      <c r="F27" s="28"/>
      <c r="G27" s="62" t="s">
        <v>416</v>
      </c>
      <c r="H27" s="62" t="s">
        <v>417</v>
      </c>
      <c r="I27" s="62" t="s">
        <v>418</v>
      </c>
      <c r="J27" s="62" t="s">
        <v>419</v>
      </c>
    </row>
    <row r="28" spans="1:10" x14ac:dyDescent="0.25">
      <c r="B28" s="26" t="s">
        <v>66</v>
      </c>
      <c r="C28" s="6"/>
      <c r="D28" s="6"/>
      <c r="E28" s="6"/>
      <c r="F28" s="6"/>
      <c r="G28" s="86">
        <v>13.271563137899999</v>
      </c>
      <c r="H28" s="86">
        <v>13.735677154039999</v>
      </c>
      <c r="I28" s="86">
        <v>14.002174720639999</v>
      </c>
      <c r="J28" s="86">
        <v>14.35584116819</v>
      </c>
    </row>
    <row r="29" spans="1:10" x14ac:dyDescent="0.25">
      <c r="B29" s="26" t="s">
        <v>133</v>
      </c>
      <c r="C29" s="6"/>
      <c r="D29" s="6"/>
      <c r="E29" s="6"/>
      <c r="F29" s="6"/>
      <c r="G29" s="214"/>
      <c r="H29" s="86"/>
      <c r="I29" s="86"/>
      <c r="J29" s="86"/>
    </row>
    <row r="30" spans="1:10" x14ac:dyDescent="0.25">
      <c r="B30" s="26" t="s">
        <v>372</v>
      </c>
      <c r="C30" s="26" t="s">
        <v>70</v>
      </c>
      <c r="D30" s="26"/>
      <c r="E30" s="26"/>
      <c r="F30" s="26"/>
      <c r="G30" s="86">
        <v>0</v>
      </c>
      <c r="H30" s="86">
        <v>0</v>
      </c>
      <c r="I30" s="86">
        <v>8.9239799999999999E-6</v>
      </c>
      <c r="J30" s="86">
        <v>0</v>
      </c>
    </row>
    <row r="31" spans="1:10" x14ac:dyDescent="0.25">
      <c r="B31" s="6"/>
      <c r="C31" s="26" t="s">
        <v>164</v>
      </c>
      <c r="D31" s="26"/>
      <c r="E31" s="26"/>
      <c r="F31" s="26"/>
      <c r="G31" s="86">
        <v>3.2532794000000002E-4</v>
      </c>
      <c r="H31" s="86">
        <v>1.2863815840000001E-2</v>
      </c>
      <c r="I31" s="86">
        <v>1.3018047390000001E-2</v>
      </c>
      <c r="J31" s="86">
        <v>4.0141229139999998E-2</v>
      </c>
    </row>
    <row r="32" spans="1:10" x14ac:dyDescent="0.25">
      <c r="B32" s="6"/>
      <c r="C32" s="27" t="s">
        <v>163</v>
      </c>
      <c r="D32" s="27"/>
      <c r="E32" s="27"/>
      <c r="F32" s="27"/>
      <c r="G32" s="86">
        <v>9.9146906692099996</v>
      </c>
      <c r="H32" s="179">
        <v>2.3034236E-4</v>
      </c>
      <c r="I32" s="179">
        <v>0</v>
      </c>
      <c r="J32" s="179">
        <v>0</v>
      </c>
    </row>
    <row r="33" spans="2:10" x14ac:dyDescent="0.25">
      <c r="B33" s="6"/>
      <c r="C33" s="27" t="s">
        <v>272</v>
      </c>
      <c r="D33" s="27"/>
      <c r="E33" s="27"/>
      <c r="F33" s="27"/>
      <c r="G33" s="86">
        <v>1.559810985E-2</v>
      </c>
      <c r="H33" s="179">
        <v>10.09271713415</v>
      </c>
      <c r="I33" s="179">
        <v>10.17411501085</v>
      </c>
      <c r="J33" s="179">
        <v>10.28821636897</v>
      </c>
    </row>
    <row r="34" spans="2:10" x14ac:dyDescent="0.25">
      <c r="B34" s="6"/>
      <c r="C34" s="27" t="s">
        <v>273</v>
      </c>
      <c r="D34" s="27"/>
      <c r="E34" s="27"/>
      <c r="F34" s="27"/>
      <c r="G34" s="214">
        <v>2.8139455319999999E-2</v>
      </c>
      <c r="H34" s="179">
        <v>5.3312792509999998E-2</v>
      </c>
      <c r="I34" s="179">
        <v>2.5383992300000002E-2</v>
      </c>
      <c r="J34" s="179">
        <v>3.0611461159999999E-2</v>
      </c>
    </row>
    <row r="35" spans="2:10" x14ac:dyDescent="0.25">
      <c r="B35" s="6"/>
      <c r="C35" s="27" t="s">
        <v>274</v>
      </c>
      <c r="D35" s="27"/>
      <c r="E35" s="27"/>
      <c r="F35" s="27"/>
      <c r="G35" s="86">
        <v>3.5102630399999999E-3</v>
      </c>
      <c r="H35" s="179">
        <v>3.1088048000000001E-4</v>
      </c>
      <c r="I35" s="179">
        <v>3.2773295379999998E-2</v>
      </c>
      <c r="J35" s="179">
        <v>4.0838418020000003E-2</v>
      </c>
    </row>
    <row r="36" spans="2:10" x14ac:dyDescent="0.25">
      <c r="B36" s="6"/>
      <c r="C36" s="27" t="s">
        <v>275</v>
      </c>
      <c r="D36" s="27"/>
      <c r="E36" s="27"/>
      <c r="F36" s="27"/>
      <c r="G36" s="86">
        <v>1.62002629E-3</v>
      </c>
      <c r="H36" s="179">
        <v>4.9011709400000004E-3</v>
      </c>
      <c r="I36" s="179">
        <v>5.8264342699999999E-3</v>
      </c>
      <c r="J36" s="179">
        <v>6.2279778500000001E-3</v>
      </c>
    </row>
    <row r="37" spans="2:10" x14ac:dyDescent="0.25">
      <c r="B37" s="6"/>
      <c r="C37" s="26" t="s">
        <v>71</v>
      </c>
      <c r="D37" s="26"/>
      <c r="E37" s="26"/>
      <c r="F37" s="26"/>
      <c r="G37" s="86">
        <v>0.45117822357999998</v>
      </c>
      <c r="H37" s="33">
        <v>0.50665573975</v>
      </c>
      <c r="I37" s="33">
        <v>0.48537719682000002</v>
      </c>
      <c r="J37" s="33">
        <v>0.49386751406000001</v>
      </c>
    </row>
    <row r="38" spans="2:10" x14ac:dyDescent="0.25">
      <c r="B38" s="6"/>
      <c r="C38" s="26" t="s">
        <v>72</v>
      </c>
      <c r="D38" s="26"/>
      <c r="E38" s="26"/>
      <c r="F38" s="26"/>
      <c r="G38" s="86">
        <v>1.0834168928200001</v>
      </c>
      <c r="H38" s="33">
        <v>1.0130855223599999</v>
      </c>
      <c r="I38" s="33">
        <v>1.1376387962200001</v>
      </c>
      <c r="J38" s="33">
        <v>1.2361883278800001</v>
      </c>
    </row>
    <row r="39" spans="2:10" x14ac:dyDescent="0.25">
      <c r="B39" s="6"/>
      <c r="C39" s="26" t="s">
        <v>73</v>
      </c>
      <c r="D39" s="26"/>
      <c r="E39" s="26"/>
      <c r="F39" s="26"/>
      <c r="G39" s="86">
        <v>1.7730841698499999</v>
      </c>
      <c r="H39" s="33">
        <v>2.0515997556499999</v>
      </c>
      <c r="I39" s="33">
        <v>2.12803302343</v>
      </c>
      <c r="J39" s="33">
        <v>2.2197498711099999</v>
      </c>
    </row>
    <row r="40" spans="2:10" x14ac:dyDescent="0.25">
      <c r="B40" s="26" t="s">
        <v>74</v>
      </c>
      <c r="C40" s="26" t="s">
        <v>247</v>
      </c>
      <c r="D40" s="26"/>
      <c r="E40" s="26"/>
      <c r="F40" s="26"/>
      <c r="G40" s="180" t="s">
        <v>420</v>
      </c>
      <c r="H40" s="180" t="s">
        <v>420</v>
      </c>
      <c r="I40" s="180" t="s">
        <v>420</v>
      </c>
      <c r="J40" s="180" t="s">
        <v>420</v>
      </c>
    </row>
    <row r="41" spans="2:10" x14ac:dyDescent="0.25">
      <c r="B41" s="6"/>
      <c r="C41" s="160" t="s">
        <v>248</v>
      </c>
      <c r="D41" s="26"/>
      <c r="E41" s="26"/>
      <c r="F41" s="26"/>
      <c r="G41" s="180" t="s">
        <v>421</v>
      </c>
      <c r="H41" s="180">
        <v>1</v>
      </c>
      <c r="I41" s="180" t="s">
        <v>421</v>
      </c>
      <c r="J41" s="180" t="s">
        <v>421</v>
      </c>
    </row>
    <row r="42" spans="2:10" x14ac:dyDescent="0.25">
      <c r="B42" s="6"/>
      <c r="C42" s="26" t="s">
        <v>75</v>
      </c>
      <c r="D42" s="26"/>
      <c r="E42" s="26"/>
      <c r="F42" s="26"/>
      <c r="G42" s="181" t="s">
        <v>422</v>
      </c>
      <c r="H42" s="181" t="s">
        <v>422</v>
      </c>
      <c r="I42" s="181" t="s">
        <v>422</v>
      </c>
      <c r="J42" s="181" t="s">
        <v>422</v>
      </c>
    </row>
    <row r="43" spans="2:10" x14ac:dyDescent="0.25">
      <c r="B43" s="26" t="s">
        <v>76</v>
      </c>
      <c r="C43" s="26" t="s">
        <v>134</v>
      </c>
      <c r="D43" s="26"/>
      <c r="E43" s="26"/>
      <c r="F43" s="26"/>
      <c r="G43" s="182" t="s">
        <v>423</v>
      </c>
      <c r="H43" s="182" t="s">
        <v>428</v>
      </c>
      <c r="I43" s="182" t="s">
        <v>430</v>
      </c>
      <c r="J43" s="182" t="s">
        <v>433</v>
      </c>
    </row>
    <row r="44" spans="2:10" x14ac:dyDescent="0.25">
      <c r="B44" s="6"/>
      <c r="C44" s="26" t="s">
        <v>135</v>
      </c>
      <c r="D44" s="26"/>
      <c r="E44" s="26"/>
      <c r="F44" s="26"/>
      <c r="G44" s="182" t="s">
        <v>424</v>
      </c>
      <c r="H44" s="182" t="s">
        <v>429</v>
      </c>
      <c r="I44" s="182" t="s">
        <v>431</v>
      </c>
      <c r="J44" s="182" t="s">
        <v>434</v>
      </c>
    </row>
    <row r="45" spans="2:10" x14ac:dyDescent="0.25">
      <c r="B45" s="6"/>
      <c r="C45" s="26" t="s">
        <v>77</v>
      </c>
      <c r="D45" s="26"/>
      <c r="E45" s="26"/>
      <c r="F45" s="26"/>
      <c r="G45" s="181" t="s">
        <v>425</v>
      </c>
      <c r="H45" s="181" t="s">
        <v>425</v>
      </c>
      <c r="I45" s="181" t="s">
        <v>432</v>
      </c>
      <c r="J45" s="181" t="s">
        <v>432</v>
      </c>
    </row>
    <row r="46" spans="2:10" x14ac:dyDescent="0.25">
      <c r="B46" s="26" t="s">
        <v>78</v>
      </c>
      <c r="C46" s="26" t="s">
        <v>79</v>
      </c>
      <c r="D46" s="26"/>
      <c r="E46" s="26"/>
      <c r="F46" s="26"/>
      <c r="G46" s="180" t="s">
        <v>426</v>
      </c>
      <c r="H46" s="180" t="s">
        <v>435</v>
      </c>
      <c r="I46" s="180" t="s">
        <v>437</v>
      </c>
      <c r="J46" s="180" t="s">
        <v>439</v>
      </c>
    </row>
    <row r="47" spans="2:10" x14ac:dyDescent="0.25">
      <c r="B47" s="6"/>
      <c r="C47" s="26" t="s">
        <v>80</v>
      </c>
      <c r="D47" s="26"/>
      <c r="E47" s="26"/>
      <c r="F47" s="26"/>
      <c r="G47" s="180" t="s">
        <v>427</v>
      </c>
      <c r="H47" s="180" t="s">
        <v>436</v>
      </c>
      <c r="I47" s="180" t="s">
        <v>438</v>
      </c>
      <c r="J47" s="180" t="s">
        <v>440</v>
      </c>
    </row>
    <row r="48" spans="2:10" x14ac:dyDescent="0.25">
      <c r="B48" s="6"/>
      <c r="C48" s="26" t="s">
        <v>81</v>
      </c>
      <c r="D48" s="26"/>
      <c r="E48" s="26"/>
      <c r="F48" s="26"/>
      <c r="G48" s="34">
        <v>0</v>
      </c>
      <c r="H48" s="34">
        <v>0</v>
      </c>
      <c r="I48" s="34">
        <v>0</v>
      </c>
      <c r="J48" s="34">
        <v>0</v>
      </c>
    </row>
    <row r="49" spans="2:11" x14ac:dyDescent="0.25">
      <c r="B49" s="6"/>
      <c r="C49" s="26" t="s">
        <v>82</v>
      </c>
      <c r="D49" s="26"/>
      <c r="E49" s="26"/>
      <c r="F49" s="26"/>
      <c r="G49" s="34">
        <v>0</v>
      </c>
      <c r="H49" s="34">
        <v>0</v>
      </c>
      <c r="I49" s="34">
        <v>0</v>
      </c>
      <c r="J49" s="34">
        <v>0</v>
      </c>
    </row>
    <row r="50" spans="2:11" x14ac:dyDescent="0.25">
      <c r="B50" s="6"/>
      <c r="C50" s="26" t="s">
        <v>83</v>
      </c>
      <c r="D50" s="26"/>
      <c r="E50" s="26"/>
      <c r="F50" s="26"/>
      <c r="G50" s="34">
        <v>0</v>
      </c>
      <c r="H50" s="34">
        <v>0</v>
      </c>
      <c r="I50" s="34">
        <v>0</v>
      </c>
      <c r="J50" s="34">
        <v>0</v>
      </c>
    </row>
    <row r="51" spans="2:11" x14ac:dyDescent="0.25">
      <c r="B51" s="6"/>
      <c r="C51" s="26" t="s">
        <v>218</v>
      </c>
      <c r="D51" s="26"/>
      <c r="E51" s="26"/>
      <c r="F51" s="26"/>
      <c r="G51" s="34">
        <v>0</v>
      </c>
      <c r="H51" s="34">
        <v>0</v>
      </c>
      <c r="I51" s="34">
        <v>0</v>
      </c>
      <c r="J51" s="34">
        <v>0</v>
      </c>
    </row>
    <row r="52" spans="2:11" x14ac:dyDescent="0.25">
      <c r="B52" s="6"/>
      <c r="C52" s="26" t="s">
        <v>9</v>
      </c>
      <c r="D52" s="26"/>
      <c r="E52" s="26"/>
      <c r="F52" s="26"/>
      <c r="G52" s="34">
        <v>0</v>
      </c>
      <c r="H52" s="34">
        <v>0</v>
      </c>
      <c r="I52" s="34">
        <v>0</v>
      </c>
      <c r="J52" s="34">
        <v>0</v>
      </c>
    </row>
    <row r="53" spans="2:11" x14ac:dyDescent="0.25">
      <c r="B53" s="26" t="s">
        <v>84</v>
      </c>
      <c r="C53" s="6"/>
      <c r="D53" s="6"/>
      <c r="E53" s="6"/>
      <c r="F53" s="6"/>
      <c r="G53" s="88">
        <v>1</v>
      </c>
      <c r="H53" s="88">
        <v>1</v>
      </c>
      <c r="I53" s="88">
        <v>1</v>
      </c>
      <c r="J53" s="88">
        <v>1</v>
      </c>
    </row>
    <row r="54" spans="2:11" x14ac:dyDescent="0.25">
      <c r="B54" s="26" t="s">
        <v>85</v>
      </c>
      <c r="C54" s="6"/>
      <c r="D54" s="6"/>
      <c r="E54" s="6"/>
      <c r="F54" s="6"/>
      <c r="G54" s="88">
        <v>1</v>
      </c>
      <c r="H54" s="88">
        <v>1</v>
      </c>
      <c r="I54" s="88">
        <v>1</v>
      </c>
      <c r="J54" s="88">
        <v>1</v>
      </c>
    </row>
    <row r="55" spans="2:11" x14ac:dyDescent="0.25">
      <c r="B55" s="26" t="s">
        <v>86</v>
      </c>
      <c r="C55" s="6"/>
      <c r="D55" s="6"/>
      <c r="E55" s="6"/>
      <c r="F55" s="6"/>
      <c r="G55" s="88">
        <v>1</v>
      </c>
      <c r="H55" s="88">
        <v>1</v>
      </c>
      <c r="I55" s="88">
        <v>1</v>
      </c>
      <c r="J55" s="88">
        <v>1</v>
      </c>
    </row>
    <row r="56" spans="2:11" x14ac:dyDescent="0.25">
      <c r="B56" s="26" t="s">
        <v>87</v>
      </c>
      <c r="C56" s="26" t="s">
        <v>88</v>
      </c>
      <c r="D56" s="26"/>
      <c r="E56" s="26"/>
      <c r="F56" s="26"/>
      <c r="G56" s="37" t="s">
        <v>63</v>
      </c>
      <c r="H56" s="38" t="s">
        <v>63</v>
      </c>
      <c r="I56" s="38" t="s">
        <v>63</v>
      </c>
      <c r="J56" s="37" t="s">
        <v>63</v>
      </c>
    </row>
    <row r="57" spans="2:11" x14ac:dyDescent="0.25">
      <c r="B57" s="6"/>
      <c r="C57" s="26" t="s">
        <v>89</v>
      </c>
      <c r="D57" s="26"/>
      <c r="E57" s="26"/>
      <c r="F57" s="26"/>
      <c r="G57" s="37" t="s">
        <v>90</v>
      </c>
      <c r="H57" s="38" t="s">
        <v>90</v>
      </c>
      <c r="I57" s="38" t="s">
        <v>90</v>
      </c>
      <c r="J57" s="37" t="s">
        <v>90</v>
      </c>
    </row>
    <row r="58" spans="2:11" x14ac:dyDescent="0.25">
      <c r="B58" s="30"/>
      <c r="C58" s="31" t="s">
        <v>91</v>
      </c>
      <c r="D58" s="31"/>
      <c r="E58" s="31"/>
      <c r="F58" s="31"/>
      <c r="G58" s="183" t="s">
        <v>63</v>
      </c>
      <c r="H58" s="184" t="s">
        <v>63</v>
      </c>
      <c r="I58" s="184" t="s">
        <v>63</v>
      </c>
      <c r="J58" s="183" t="s">
        <v>63</v>
      </c>
    </row>
    <row r="59" spans="2:11" ht="18" customHeight="1" x14ac:dyDescent="0.25">
      <c r="B59" s="6"/>
      <c r="C59" s="26"/>
      <c r="D59" s="26"/>
      <c r="E59" s="26"/>
      <c r="F59" s="37"/>
      <c r="G59" s="38"/>
      <c r="H59" s="38"/>
      <c r="I59" s="37"/>
    </row>
    <row r="60" spans="2:11" ht="18" x14ac:dyDescent="0.25">
      <c r="B60" s="257" t="s">
        <v>373</v>
      </c>
      <c r="C60" s="257"/>
      <c r="D60" s="257"/>
      <c r="E60" s="26"/>
      <c r="F60" s="37"/>
      <c r="G60" s="38"/>
      <c r="H60" s="38"/>
      <c r="I60" s="37"/>
      <c r="J60" s="159"/>
    </row>
    <row r="61" spans="2:11" ht="18" x14ac:dyDescent="0.25">
      <c r="B61" s="29" t="s">
        <v>445</v>
      </c>
      <c r="C61" s="40"/>
      <c r="D61" s="40"/>
      <c r="E61" s="40"/>
      <c r="F61" s="40"/>
      <c r="G61" s="40"/>
      <c r="H61" s="40"/>
      <c r="I61" s="40"/>
      <c r="J61" s="40"/>
      <c r="K61" s="40"/>
    </row>
    <row r="62" spans="2:11" x14ac:dyDescent="0.25">
      <c r="B62" s="116" t="s">
        <v>374</v>
      </c>
      <c r="C62" s="46"/>
      <c r="D62" s="46"/>
      <c r="E62" s="46"/>
      <c r="F62" s="46"/>
      <c r="G62" s="46"/>
      <c r="H62" s="46"/>
      <c r="I62" s="46"/>
      <c r="J62" s="46"/>
      <c r="K62"/>
    </row>
    <row r="63" spans="2:11" x14ac:dyDescent="0.25">
      <c r="B63" s="229" t="s">
        <v>375</v>
      </c>
      <c r="C63" s="238" t="s">
        <v>90</v>
      </c>
      <c r="D63" s="238" t="s">
        <v>376</v>
      </c>
      <c r="E63" s="238" t="s">
        <v>377</v>
      </c>
      <c r="F63" s="238" t="s">
        <v>378</v>
      </c>
      <c r="G63" s="238" t="s">
        <v>379</v>
      </c>
      <c r="H63" s="238" t="s">
        <v>380</v>
      </c>
      <c r="I63" s="238" t="s">
        <v>381</v>
      </c>
      <c r="J63" s="238" t="s">
        <v>382</v>
      </c>
      <c r="K63" s="238" t="s">
        <v>383</v>
      </c>
    </row>
    <row r="64" spans="2:11" x14ac:dyDescent="0.25">
      <c r="B64" s="45" t="s">
        <v>384</v>
      </c>
      <c r="C64" s="45"/>
      <c r="D64" s="34"/>
      <c r="E64" s="34"/>
      <c r="F64" s="34"/>
      <c r="G64" s="34"/>
      <c r="H64" s="34"/>
      <c r="I64" s="34"/>
      <c r="J64" s="34"/>
      <c r="K64" s="34"/>
    </row>
    <row r="65" spans="2:11" x14ac:dyDescent="0.25">
      <c r="B65" s="45" t="s">
        <v>385</v>
      </c>
      <c r="C65" s="221">
        <v>0.58760028804486553</v>
      </c>
      <c r="D65" s="34">
        <v>0</v>
      </c>
      <c r="E65" s="34">
        <v>0</v>
      </c>
      <c r="F65" s="243">
        <v>0.15904710381802753</v>
      </c>
      <c r="G65" s="243">
        <v>0</v>
      </c>
      <c r="H65" s="243">
        <v>3.7640449011813439E-2</v>
      </c>
      <c r="I65" s="243">
        <v>6.4151859948384125E-5</v>
      </c>
      <c r="J65" s="243">
        <v>0</v>
      </c>
      <c r="K65" s="243">
        <v>4.2768758446013627E-4</v>
      </c>
    </row>
    <row r="66" spans="2:11" x14ac:dyDescent="0.25">
      <c r="B66" s="45" t="s">
        <v>386</v>
      </c>
      <c r="C66" s="221">
        <v>0.75423465449300287</v>
      </c>
      <c r="D66" s="34">
        <v>0</v>
      </c>
      <c r="E66" s="34">
        <v>0</v>
      </c>
      <c r="F66" s="243">
        <v>0</v>
      </c>
      <c r="G66" s="243">
        <v>0</v>
      </c>
      <c r="H66" s="243">
        <v>0</v>
      </c>
      <c r="I66" s="243">
        <v>0</v>
      </c>
      <c r="J66" s="243">
        <v>0</v>
      </c>
      <c r="K66" s="243">
        <v>0</v>
      </c>
    </row>
    <row r="67" spans="2:11" x14ac:dyDescent="0.25">
      <c r="B67" s="50" t="s">
        <v>387</v>
      </c>
      <c r="C67" s="230">
        <v>8.5955720400000005E-2</v>
      </c>
      <c r="D67" s="34">
        <v>0</v>
      </c>
      <c r="E67" s="34">
        <v>0</v>
      </c>
      <c r="F67" s="243">
        <v>0</v>
      </c>
      <c r="G67" s="243">
        <v>0</v>
      </c>
      <c r="H67" s="243">
        <v>0</v>
      </c>
      <c r="I67" s="243">
        <v>0</v>
      </c>
      <c r="J67" s="243">
        <v>0</v>
      </c>
      <c r="K67" s="243">
        <v>0</v>
      </c>
    </row>
    <row r="68" spans="2:11" x14ac:dyDescent="0.25">
      <c r="B68" s="50" t="s">
        <v>10</v>
      </c>
      <c r="C68" s="230">
        <v>1.4277906629378685</v>
      </c>
      <c r="D68" s="237">
        <v>0</v>
      </c>
      <c r="E68" s="237">
        <v>0</v>
      </c>
      <c r="F68" s="244">
        <v>0.15904710381802753</v>
      </c>
      <c r="G68" s="244">
        <v>0</v>
      </c>
      <c r="H68" s="244">
        <v>3.7640449011813439E-2</v>
      </c>
      <c r="I68" s="244">
        <v>6.4151859948384125E-5</v>
      </c>
      <c r="J68" s="244">
        <v>0</v>
      </c>
      <c r="K68" s="244">
        <v>4.2768758446013627E-4</v>
      </c>
    </row>
    <row r="69" spans="2:11" x14ac:dyDescent="0.25">
      <c r="B69" s="46"/>
      <c r="C69" s="61"/>
      <c r="D69" s="46"/>
      <c r="E69" s="46"/>
      <c r="F69" s="46"/>
      <c r="G69" s="46"/>
      <c r="H69" s="46"/>
      <c r="I69" s="46"/>
      <c r="J69" s="46"/>
      <c r="K69" s="46"/>
    </row>
    <row r="70" spans="2:11" x14ac:dyDescent="0.25">
      <c r="B70" s="116" t="s">
        <v>388</v>
      </c>
      <c r="C70" s="46"/>
      <c r="D70" s="46"/>
      <c r="E70" s="46"/>
      <c r="F70" s="46"/>
      <c r="G70" s="46"/>
      <c r="H70" s="46"/>
      <c r="I70" s="46"/>
      <c r="J70" s="46"/>
      <c r="K70" s="46"/>
    </row>
    <row r="71" spans="2:11" x14ac:dyDescent="0.25">
      <c r="B71" s="229" t="s">
        <v>389</v>
      </c>
      <c r="C71" s="238" t="s">
        <v>90</v>
      </c>
      <c r="D71" s="238" t="s">
        <v>376</v>
      </c>
      <c r="E71" s="238" t="s">
        <v>377</v>
      </c>
      <c r="F71" s="238" t="s">
        <v>378</v>
      </c>
      <c r="G71" s="238" t="s">
        <v>379</v>
      </c>
      <c r="H71" s="238" t="s">
        <v>380</v>
      </c>
      <c r="I71" s="238" t="s">
        <v>381</v>
      </c>
      <c r="J71" s="238" t="s">
        <v>382</v>
      </c>
      <c r="K71" s="238" t="s">
        <v>383</v>
      </c>
    </row>
    <row r="72" spans="2:11" x14ac:dyDescent="0.25">
      <c r="B72" s="45" t="s">
        <v>390</v>
      </c>
      <c r="C72" s="243">
        <v>0.2985108624133565</v>
      </c>
      <c r="D72" s="34">
        <v>0</v>
      </c>
      <c r="E72" s="34">
        <v>0</v>
      </c>
      <c r="F72" s="34">
        <v>0</v>
      </c>
      <c r="G72" s="34">
        <v>0</v>
      </c>
      <c r="H72" s="34">
        <v>0</v>
      </c>
      <c r="I72" s="34">
        <v>0</v>
      </c>
      <c r="J72" s="34">
        <v>0</v>
      </c>
      <c r="K72" s="34">
        <v>0</v>
      </c>
    </row>
    <row r="73" spans="2:11" x14ac:dyDescent="0.25">
      <c r="B73" s="45" t="s">
        <v>391</v>
      </c>
      <c r="C73" s="243">
        <v>0</v>
      </c>
      <c r="D73" s="34">
        <v>0</v>
      </c>
      <c r="E73" s="34">
        <v>0</v>
      </c>
      <c r="F73" s="243">
        <v>0</v>
      </c>
      <c r="G73" s="243">
        <v>0</v>
      </c>
      <c r="H73" s="243">
        <v>0</v>
      </c>
      <c r="I73" s="243">
        <v>0</v>
      </c>
      <c r="J73" s="243">
        <v>0</v>
      </c>
      <c r="K73" s="243">
        <v>0</v>
      </c>
    </row>
    <row r="74" spans="2:11" x14ac:dyDescent="0.25">
      <c r="B74" s="45" t="s">
        <v>392</v>
      </c>
      <c r="C74" s="243">
        <v>1.1292798005245122</v>
      </c>
      <c r="D74" s="34">
        <v>0</v>
      </c>
      <c r="E74" s="34">
        <v>0</v>
      </c>
      <c r="F74" s="243">
        <v>0.15904710381802753</v>
      </c>
      <c r="G74" s="243">
        <v>0</v>
      </c>
      <c r="H74" s="243">
        <v>0</v>
      </c>
      <c r="I74" s="243">
        <v>0</v>
      </c>
      <c r="J74" s="243">
        <v>0</v>
      </c>
      <c r="K74" s="243">
        <v>0</v>
      </c>
    </row>
    <row r="75" spans="2:11" x14ac:dyDescent="0.25">
      <c r="B75" s="231" t="s">
        <v>393</v>
      </c>
      <c r="C75" s="34">
        <v>0</v>
      </c>
      <c r="D75" s="34">
        <v>0</v>
      </c>
      <c r="E75" s="34">
        <v>0</v>
      </c>
      <c r="F75" s="243">
        <v>0</v>
      </c>
      <c r="G75" s="243">
        <v>0</v>
      </c>
      <c r="H75" s="243">
        <v>3.7640449011813439E-2</v>
      </c>
      <c r="I75" s="243">
        <v>6.415185994837869E-5</v>
      </c>
      <c r="J75" s="243">
        <v>0</v>
      </c>
      <c r="K75" s="243">
        <v>4.2768758446014174E-4</v>
      </c>
    </row>
    <row r="76" spans="2:11" x14ac:dyDescent="0.25">
      <c r="B76" s="50" t="s">
        <v>10</v>
      </c>
      <c r="C76" s="244">
        <v>1.4277906629378687</v>
      </c>
      <c r="D76" s="237">
        <v>0</v>
      </c>
      <c r="E76" s="237">
        <v>0</v>
      </c>
      <c r="F76" s="244">
        <v>0.15904710381802753</v>
      </c>
      <c r="G76" s="244">
        <v>0</v>
      </c>
      <c r="H76" s="244">
        <v>3.7640449011813439E-2</v>
      </c>
      <c r="I76" s="244">
        <v>6.415185994837869E-5</v>
      </c>
      <c r="J76" s="244">
        <v>0</v>
      </c>
      <c r="K76" s="244">
        <v>4.2768758446014174E-4</v>
      </c>
    </row>
    <row r="77" spans="2:11" x14ac:dyDescent="0.25">
      <c r="B77" s="45"/>
      <c r="C77" s="221"/>
      <c r="D77" s="45"/>
      <c r="E77" s="45"/>
      <c r="F77" s="45"/>
      <c r="G77" s="45"/>
      <c r="H77" s="45"/>
      <c r="I77" s="45"/>
      <c r="J77" s="45"/>
      <c r="K77" s="45"/>
    </row>
    <row r="78" spans="2:11" x14ac:dyDescent="0.25">
      <c r="B78" s="116" t="s">
        <v>394</v>
      </c>
      <c r="C78" s="46"/>
      <c r="D78" s="46"/>
      <c r="E78" s="46"/>
      <c r="F78" s="46"/>
      <c r="G78" s="46"/>
      <c r="H78" s="46"/>
      <c r="I78" s="46"/>
      <c r="J78" s="46"/>
      <c r="K78" s="46"/>
    </row>
    <row r="79" spans="2:11" x14ac:dyDescent="0.25">
      <c r="B79" s="229" t="s">
        <v>395</v>
      </c>
      <c r="C79" s="50" t="s">
        <v>385</v>
      </c>
      <c r="D79" s="50" t="s">
        <v>386</v>
      </c>
      <c r="E79" s="50" t="s">
        <v>387</v>
      </c>
      <c r="F79" s="50" t="s">
        <v>10</v>
      </c>
      <c r="H79" s="46"/>
      <c r="I79" s="46"/>
      <c r="J79" s="46"/>
      <c r="K79" s="46"/>
    </row>
    <row r="80" spans="2:11" x14ac:dyDescent="0.25">
      <c r="B80" s="45" t="s">
        <v>390</v>
      </c>
      <c r="C80" s="243">
        <v>3.8008827248498384E-2</v>
      </c>
      <c r="D80" s="243">
        <v>0.26050203516485804</v>
      </c>
      <c r="E80" s="243">
        <v>0</v>
      </c>
      <c r="F80" s="243">
        <v>0.29851086241335645</v>
      </c>
      <c r="H80" s="46"/>
      <c r="I80" s="46"/>
      <c r="J80" s="46"/>
      <c r="K80" s="46"/>
    </row>
    <row r="81" spans="2:12" x14ac:dyDescent="0.25">
      <c r="B81" s="45" t="s">
        <v>391</v>
      </c>
      <c r="C81" s="243">
        <v>0</v>
      </c>
      <c r="D81" s="243">
        <v>0</v>
      </c>
      <c r="E81" s="243">
        <v>0</v>
      </c>
      <c r="F81" s="243">
        <v>0</v>
      </c>
      <c r="H81" s="46"/>
      <c r="I81" s="46"/>
      <c r="J81" s="46"/>
      <c r="K81" s="46"/>
    </row>
    <row r="82" spans="2:12" x14ac:dyDescent="0.25">
      <c r="B82" s="45" t="s">
        <v>392</v>
      </c>
      <c r="C82" s="243">
        <v>0.70863856461439467</v>
      </c>
      <c r="D82" s="243">
        <v>0.49373261932814494</v>
      </c>
      <c r="E82" s="243">
        <v>8.5955720400000005E-2</v>
      </c>
      <c r="F82" s="243">
        <v>1.2883269043425398</v>
      </c>
      <c r="H82" s="46"/>
      <c r="I82" s="46"/>
      <c r="J82" s="46"/>
      <c r="K82" s="46"/>
    </row>
    <row r="83" spans="2:12" x14ac:dyDescent="0.25">
      <c r="B83" s="231" t="s">
        <v>393</v>
      </c>
      <c r="C83" s="243">
        <v>3.8132288456221956E-2</v>
      </c>
      <c r="D83" s="243">
        <v>0</v>
      </c>
      <c r="E83" s="243">
        <v>0</v>
      </c>
      <c r="F83" s="243">
        <v>3.8132288456221956E-2</v>
      </c>
      <c r="H83" s="46"/>
      <c r="I83" s="46"/>
      <c r="J83" s="46"/>
      <c r="K83" s="46"/>
    </row>
    <row r="84" spans="2:12" x14ac:dyDescent="0.25">
      <c r="B84" s="50" t="s">
        <v>10</v>
      </c>
      <c r="C84" s="244">
        <v>0.78477968031911505</v>
      </c>
      <c r="D84" s="244">
        <v>0.75423465449300298</v>
      </c>
      <c r="E84" s="244">
        <v>8.5955720400000005E-2</v>
      </c>
      <c r="F84" s="244">
        <v>1.624970055212118</v>
      </c>
      <c r="G84" s="46"/>
      <c r="H84" s="46"/>
      <c r="I84" s="46"/>
      <c r="J84" s="46"/>
      <c r="K84" s="46"/>
    </row>
    <row r="85" spans="2:12" x14ac:dyDescent="0.25">
      <c r="B85" s="45"/>
      <c r="C85" s="221"/>
      <c r="D85" s="45"/>
      <c r="E85" s="45"/>
      <c r="F85" s="45"/>
      <c r="G85" s="46"/>
      <c r="H85" s="46"/>
      <c r="I85" s="46"/>
      <c r="J85" s="46"/>
      <c r="K85" s="46"/>
    </row>
    <row r="86" spans="2:12" x14ac:dyDescent="0.25">
      <c r="B86" s="116" t="s">
        <v>396</v>
      </c>
      <c r="C86" s="46"/>
      <c r="D86" s="46"/>
      <c r="E86" s="46"/>
      <c r="F86" s="46"/>
      <c r="G86" s="46"/>
      <c r="H86" s="46"/>
      <c r="I86" s="46"/>
      <c r="J86" s="46"/>
      <c r="K86" s="46"/>
      <c r="L86" s="39"/>
    </row>
    <row r="87" spans="2:12" x14ac:dyDescent="0.25">
      <c r="B87" s="258" t="s">
        <v>397</v>
      </c>
      <c r="C87" s="258"/>
      <c r="D87" s="258"/>
      <c r="E87" s="258"/>
      <c r="F87" s="232">
        <v>1.62</v>
      </c>
      <c r="G87" s="46"/>
      <c r="H87" s="46"/>
      <c r="I87" s="46"/>
      <c r="J87" s="46"/>
      <c r="K87" s="46"/>
    </row>
    <row r="88" spans="2:12" x14ac:dyDescent="0.25">
      <c r="B88" s="222"/>
      <c r="C88" s="222"/>
      <c r="D88" s="222"/>
      <c r="E88" s="222"/>
      <c r="F88" s="221"/>
      <c r="G88" s="46"/>
      <c r="H88" s="46"/>
      <c r="I88" s="46"/>
      <c r="J88" s="46"/>
      <c r="K88" s="46"/>
    </row>
    <row r="89" spans="2:12" x14ac:dyDescent="0.25">
      <c r="B89" s="168"/>
      <c r="C89" s="168"/>
      <c r="D89" s="168"/>
      <c r="E89" s="46"/>
      <c r="F89" s="46"/>
      <c r="G89" s="46"/>
      <c r="H89" s="46"/>
      <c r="I89" s="46"/>
      <c r="J89" s="46"/>
      <c r="K89" s="46"/>
    </row>
    <row r="90" spans="2:12" x14ac:dyDescent="0.25">
      <c r="B90" s="223" t="s">
        <v>398</v>
      </c>
      <c r="C90" s="234"/>
      <c r="D90" s="168"/>
      <c r="E90" s="46"/>
      <c r="F90" s="46"/>
      <c r="G90" s="46"/>
      <c r="H90" s="46"/>
      <c r="I90" s="46"/>
      <c r="J90" s="46"/>
      <c r="K90" s="46"/>
    </row>
    <row r="91" spans="2:12" x14ac:dyDescent="0.25">
      <c r="B91" s="233" t="s">
        <v>399</v>
      </c>
      <c r="C91" s="34">
        <v>0</v>
      </c>
      <c r="D91" s="168"/>
      <c r="E91" s="46"/>
      <c r="F91" s="46"/>
      <c r="G91" s="46"/>
      <c r="H91" s="46"/>
      <c r="I91" s="46"/>
      <c r="J91" s="46"/>
      <c r="K91" s="46"/>
    </row>
    <row r="92" spans="2:12" x14ac:dyDescent="0.25">
      <c r="B92" s="224" t="s">
        <v>400</v>
      </c>
      <c r="C92" s="34">
        <v>0</v>
      </c>
      <c r="D92" s="168"/>
      <c r="E92" s="46"/>
      <c r="F92" s="46"/>
      <c r="G92" s="46"/>
      <c r="H92" s="46"/>
      <c r="I92" s="46"/>
      <c r="J92" s="46"/>
      <c r="K92" s="46"/>
    </row>
    <row r="93" spans="2:12" x14ac:dyDescent="0.25">
      <c r="B93" s="231" t="s">
        <v>387</v>
      </c>
      <c r="C93" s="34">
        <v>0</v>
      </c>
      <c r="D93" s="168"/>
      <c r="E93" s="46"/>
      <c r="F93" s="46"/>
      <c r="G93" s="46"/>
      <c r="H93" s="46"/>
      <c r="I93" s="46"/>
      <c r="J93" s="46"/>
      <c r="K93" s="46"/>
    </row>
    <row r="94" spans="2:12" x14ac:dyDescent="0.25">
      <c r="B94" s="235" t="s">
        <v>10</v>
      </c>
      <c r="C94" s="237">
        <v>0</v>
      </c>
      <c r="D94" s="168"/>
      <c r="E94" s="46"/>
      <c r="F94" s="46"/>
      <c r="G94" s="46"/>
      <c r="H94" s="46"/>
      <c r="I94" s="46"/>
      <c r="J94" s="46"/>
      <c r="K94" s="46"/>
    </row>
    <row r="95" spans="2:12" x14ac:dyDescent="0.25">
      <c r="B95" s="168"/>
      <c r="C95" s="168"/>
      <c r="D95" s="168"/>
      <c r="E95" s="46"/>
      <c r="F95" s="46"/>
      <c r="G95" s="46"/>
      <c r="H95" s="46"/>
      <c r="I95" s="46"/>
      <c r="J95" s="46"/>
      <c r="K95" s="46"/>
    </row>
    <row r="96" spans="2:12" x14ac:dyDescent="0.25">
      <c r="B96" s="223" t="s">
        <v>401</v>
      </c>
      <c r="C96" s="234"/>
      <c r="D96" s="168"/>
      <c r="E96" s="46"/>
      <c r="F96" s="46"/>
      <c r="G96" s="46"/>
      <c r="H96" s="46"/>
      <c r="I96" s="46"/>
      <c r="J96" s="46"/>
      <c r="K96" s="46"/>
    </row>
    <row r="97" spans="2:11" x14ac:dyDescent="0.25">
      <c r="B97" s="233" t="s">
        <v>399</v>
      </c>
      <c r="C97" s="34">
        <v>0</v>
      </c>
      <c r="D97" s="168"/>
      <c r="E97" s="46"/>
      <c r="F97" s="46"/>
      <c r="G97" s="46"/>
      <c r="H97" s="46"/>
      <c r="I97" s="46"/>
      <c r="J97" s="46"/>
      <c r="K97" s="46"/>
    </row>
    <row r="98" spans="2:11" x14ac:dyDescent="0.25">
      <c r="B98" s="224" t="s">
        <v>400</v>
      </c>
      <c r="C98" s="34">
        <v>0</v>
      </c>
      <c r="D98" s="168"/>
      <c r="E98" s="46"/>
      <c r="F98" s="46"/>
      <c r="G98" s="46"/>
      <c r="H98" s="46"/>
      <c r="I98" s="46"/>
      <c r="J98" s="46"/>
      <c r="K98" s="46"/>
    </row>
    <row r="99" spans="2:11" x14ac:dyDescent="0.25">
      <c r="B99" s="231" t="s">
        <v>387</v>
      </c>
      <c r="C99" s="34">
        <v>0</v>
      </c>
      <c r="D99" s="168"/>
      <c r="E99" s="46"/>
      <c r="F99" s="46"/>
      <c r="G99" s="46"/>
      <c r="H99" s="46"/>
      <c r="I99" s="46"/>
      <c r="J99" s="46"/>
      <c r="K99" s="46"/>
    </row>
    <row r="100" spans="2:11" x14ac:dyDescent="0.25">
      <c r="B100" s="235" t="s">
        <v>10</v>
      </c>
      <c r="C100" s="237">
        <v>0</v>
      </c>
      <c r="D100" s="168"/>
      <c r="E100" s="46"/>
      <c r="F100" s="46"/>
      <c r="G100" s="46"/>
      <c r="H100" s="46"/>
      <c r="I100" s="46"/>
      <c r="J100" s="46"/>
      <c r="K100" s="46"/>
    </row>
    <row r="101" spans="2:11" x14ac:dyDescent="0.25">
      <c r="B101" s="224"/>
      <c r="C101" s="225"/>
      <c r="D101" s="168"/>
      <c r="E101" s="46"/>
      <c r="F101" s="46"/>
      <c r="G101" s="46"/>
      <c r="H101" s="46"/>
      <c r="I101" s="46"/>
      <c r="J101" s="46"/>
      <c r="K101" s="46"/>
    </row>
    <row r="102" spans="2:11" ht="18" x14ac:dyDescent="0.25">
      <c r="B102" s="254" t="s">
        <v>402</v>
      </c>
      <c r="C102" s="254"/>
      <c r="D102" s="254"/>
      <c r="E102" s="254"/>
      <c r="F102" s="254"/>
    </row>
    <row r="103" spans="2:11" ht="18" x14ac:dyDescent="0.25">
      <c r="B103" s="40"/>
      <c r="C103" s="226"/>
      <c r="D103" s="227"/>
      <c r="E103" s="227"/>
      <c r="F103" s="227"/>
    </row>
    <row r="104" spans="2:11" x14ac:dyDescent="0.25">
      <c r="B104" s="30" t="s">
        <v>403</v>
      </c>
      <c r="C104" s="236" t="s">
        <v>444</v>
      </c>
      <c r="D104" s="6"/>
      <c r="E104" s="6"/>
    </row>
    <row r="105" spans="2:11" x14ac:dyDescent="0.25">
      <c r="B105" s="224" t="s">
        <v>404</v>
      </c>
      <c r="C105" s="239">
        <v>1</v>
      </c>
      <c r="D105" s="228"/>
      <c r="E105" s="6"/>
    </row>
    <row r="106" spans="2:11" x14ac:dyDescent="0.25">
      <c r="B106" s="224" t="s">
        <v>405</v>
      </c>
      <c r="C106" s="157">
        <v>0</v>
      </c>
      <c r="D106" s="6"/>
      <c r="E106" s="6"/>
    </row>
    <row r="107" spans="2:11" x14ac:dyDescent="0.25">
      <c r="B107" s="224" t="s">
        <v>406</v>
      </c>
      <c r="C107" s="157">
        <v>0</v>
      </c>
      <c r="D107" s="6"/>
      <c r="E107" s="6"/>
    </row>
    <row r="108" spans="2:11" x14ac:dyDescent="0.25">
      <c r="B108" s="224" t="s">
        <v>407</v>
      </c>
      <c r="C108" s="157">
        <v>0</v>
      </c>
      <c r="D108" s="6"/>
      <c r="E108" s="6"/>
    </row>
    <row r="109" spans="2:11" x14ac:dyDescent="0.25">
      <c r="B109" s="224" t="s">
        <v>408</v>
      </c>
      <c r="C109" s="157">
        <v>0</v>
      </c>
      <c r="D109" s="6"/>
      <c r="E109" s="6"/>
    </row>
    <row r="110" spans="2:11" x14ac:dyDescent="0.25">
      <c r="B110" s="224" t="s">
        <v>409</v>
      </c>
      <c r="C110" s="157">
        <v>0</v>
      </c>
      <c r="D110" s="6"/>
      <c r="E110" s="6"/>
    </row>
    <row r="111" spans="2:11" x14ac:dyDescent="0.25">
      <c r="B111" s="231" t="s">
        <v>410</v>
      </c>
      <c r="C111" s="240">
        <v>0</v>
      </c>
      <c r="D111" s="6"/>
      <c r="E111" s="6"/>
    </row>
    <row r="112" spans="2:11" x14ac:dyDescent="0.25">
      <c r="B112" s="6"/>
      <c r="C112" s="26"/>
      <c r="D112" s="26"/>
      <c r="E112" s="26"/>
      <c r="F112" s="37"/>
      <c r="G112" s="38"/>
      <c r="H112" s="38"/>
      <c r="I112" s="37"/>
    </row>
    <row r="113" spans="2:9" x14ac:dyDescent="0.25">
      <c r="B113" s="189"/>
      <c r="C113" s="26"/>
      <c r="D113" s="26"/>
      <c r="E113" s="26"/>
      <c r="F113" s="37"/>
      <c r="G113" s="38"/>
      <c r="H113" s="38"/>
      <c r="I113" s="37"/>
    </row>
    <row r="114" spans="2:9" x14ac:dyDescent="0.25">
      <c r="B114" s="6"/>
      <c r="C114" s="6"/>
      <c r="D114" s="6"/>
      <c r="E114" s="6"/>
      <c r="F114" s="6"/>
      <c r="G114" s="6"/>
      <c r="H114" s="6"/>
      <c r="I114" s="6"/>
    </row>
    <row r="115" spans="2:9" ht="18" x14ac:dyDescent="0.25">
      <c r="B115" s="254" t="s">
        <v>102</v>
      </c>
      <c r="C115" s="254"/>
      <c r="D115" s="254"/>
      <c r="E115" s="254"/>
      <c r="F115" s="254"/>
      <c r="G115" s="6"/>
      <c r="H115" s="6"/>
      <c r="I115" s="6"/>
    </row>
    <row r="116" spans="2:9" ht="18" x14ac:dyDescent="0.25">
      <c r="B116" s="40"/>
      <c r="C116" s="256" t="s">
        <v>92</v>
      </c>
      <c r="D116" s="256"/>
      <c r="E116" s="256"/>
      <c r="F116" s="256"/>
      <c r="G116" s="6"/>
      <c r="H116" s="6"/>
      <c r="I116" s="6"/>
    </row>
    <row r="117" spans="2:9" x14ac:dyDescent="0.25">
      <c r="B117" s="27" t="s">
        <v>93</v>
      </c>
      <c r="C117" s="250"/>
      <c r="D117" s="250"/>
      <c r="E117" s="250"/>
      <c r="F117" s="250"/>
      <c r="G117" s="6"/>
      <c r="H117" s="6"/>
      <c r="I117" s="6"/>
    </row>
    <row r="118" spans="2:9" ht="9.75" customHeight="1" x14ac:dyDescent="0.25">
      <c r="B118" s="27"/>
      <c r="C118" s="36"/>
      <c r="D118" s="36"/>
      <c r="E118" s="36"/>
      <c r="F118" s="36"/>
      <c r="G118" s="6"/>
      <c r="H118" s="6"/>
      <c r="I118" s="6"/>
    </row>
    <row r="119" spans="2:9" x14ac:dyDescent="0.25">
      <c r="B119" s="32" t="s">
        <v>95</v>
      </c>
      <c r="C119" s="249" t="s">
        <v>94</v>
      </c>
      <c r="D119" s="249"/>
      <c r="E119" s="249"/>
      <c r="F119" s="249"/>
      <c r="G119" s="6"/>
      <c r="H119" s="6"/>
      <c r="I119" s="6"/>
    </row>
    <row r="120" spans="2:9" s="39" customFormat="1" x14ac:dyDescent="0.2">
      <c r="B120" s="190" t="s">
        <v>317</v>
      </c>
    </row>
    <row r="121" spans="2:9" x14ac:dyDescent="0.25">
      <c r="B121" s="27"/>
      <c r="C121" s="6"/>
      <c r="D121" s="6"/>
      <c r="E121" s="6"/>
      <c r="F121" s="6"/>
      <c r="G121" s="6"/>
      <c r="H121" s="6"/>
      <c r="I121" s="6"/>
    </row>
    <row r="122" spans="2:9" x14ac:dyDescent="0.25">
      <c r="B122" s="27"/>
      <c r="C122" s="6"/>
      <c r="D122" s="6"/>
      <c r="E122" s="6"/>
      <c r="F122" s="6"/>
      <c r="G122" s="6"/>
      <c r="H122" s="6"/>
      <c r="I122" s="6"/>
    </row>
    <row r="123" spans="2:9" ht="15.75" x14ac:dyDescent="0.25">
      <c r="B123" s="35"/>
      <c r="G123" s="6"/>
      <c r="H123" s="6"/>
      <c r="I123" s="6"/>
    </row>
    <row r="124" spans="2:9" ht="18" x14ac:dyDescent="0.25">
      <c r="B124" s="254" t="s">
        <v>101</v>
      </c>
      <c r="C124" s="254"/>
      <c r="D124" s="254"/>
      <c r="E124" s="254"/>
      <c r="F124" s="254"/>
      <c r="G124" s="6"/>
      <c r="H124" s="6"/>
      <c r="I124" s="6"/>
    </row>
    <row r="125" spans="2:9" ht="18" x14ac:dyDescent="0.25">
      <c r="B125" s="40"/>
      <c r="C125" s="256" t="s">
        <v>92</v>
      </c>
      <c r="D125" s="256"/>
      <c r="E125" s="256"/>
      <c r="F125" s="256"/>
      <c r="G125" s="6"/>
      <c r="H125" s="6"/>
      <c r="I125" s="6"/>
    </row>
    <row r="126" spans="2:9" x14ac:dyDescent="0.25">
      <c r="B126" s="42"/>
      <c r="C126" s="251" t="s">
        <v>96</v>
      </c>
      <c r="D126" s="251"/>
      <c r="E126" s="251" t="s">
        <v>97</v>
      </c>
      <c r="F126" s="251"/>
      <c r="G126" s="6"/>
      <c r="H126" s="6"/>
      <c r="I126" s="6"/>
    </row>
    <row r="127" spans="2:9" ht="30" x14ac:dyDescent="0.25">
      <c r="B127" s="11" t="s">
        <v>98</v>
      </c>
      <c r="C127" s="250" t="s">
        <v>94</v>
      </c>
      <c r="D127" s="250"/>
      <c r="E127" s="250"/>
      <c r="F127" s="250"/>
      <c r="G127" s="6"/>
      <c r="H127" s="6"/>
      <c r="I127" s="6"/>
    </row>
    <row r="128" spans="2:9" x14ac:dyDescent="0.25">
      <c r="B128" s="27" t="s">
        <v>99</v>
      </c>
      <c r="C128" s="250" t="s">
        <v>94</v>
      </c>
      <c r="D128" s="250"/>
      <c r="E128" s="250"/>
      <c r="F128" s="250"/>
      <c r="G128" s="6"/>
      <c r="H128" s="6"/>
      <c r="I128" s="6"/>
    </row>
    <row r="129" spans="2:9" x14ac:dyDescent="0.25">
      <c r="B129" s="32" t="s">
        <v>100</v>
      </c>
      <c r="C129" s="249"/>
      <c r="D129" s="249"/>
      <c r="E129" s="249" t="s">
        <v>94</v>
      </c>
      <c r="F129" s="249"/>
      <c r="G129" s="6"/>
      <c r="H129" s="6"/>
      <c r="I129" s="6"/>
    </row>
    <row r="130" spans="2:9" x14ac:dyDescent="0.25">
      <c r="B130" s="89"/>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5" t="s">
        <v>245</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F42" sqref="F41:F42"/>
    </sheetView>
  </sheetViews>
  <sheetFormatPr defaultRowHeight="15" x14ac:dyDescent="0.25"/>
  <cols>
    <col min="1" max="1" width="4.7109375" style="46" customWidth="1"/>
    <col min="2" max="2" width="7.7109375" style="46" customWidth="1"/>
    <col min="3" max="13" width="15.7109375" style="46" customWidth="1"/>
    <col min="14" max="16384" width="9.140625" style="46"/>
  </cols>
  <sheetData>
    <row r="4" spans="2:13" ht="18" x14ac:dyDescent="0.25">
      <c r="B4" s="41" t="s">
        <v>415</v>
      </c>
      <c r="K4" s="47" t="s">
        <v>30</v>
      </c>
      <c r="L4" s="48">
        <v>42735</v>
      </c>
    </row>
    <row r="5" spans="2:13" x14ac:dyDescent="0.25">
      <c r="B5" s="49" t="s">
        <v>112</v>
      </c>
    </row>
    <row r="7" spans="2:13" ht="15.75" x14ac:dyDescent="0.25">
      <c r="B7" s="44" t="s">
        <v>254</v>
      </c>
      <c r="C7" s="45"/>
      <c r="D7" s="45"/>
      <c r="E7" s="45"/>
      <c r="F7" s="45"/>
      <c r="G7" s="45"/>
      <c r="H7" s="45"/>
      <c r="I7" s="45"/>
      <c r="J7" s="45"/>
      <c r="K7" s="45"/>
      <c r="L7" s="45"/>
      <c r="M7" s="45"/>
    </row>
    <row r="8" spans="2:13" ht="3.75" customHeight="1" x14ac:dyDescent="0.25">
      <c r="B8" s="44"/>
      <c r="C8" s="45"/>
      <c r="D8" s="45"/>
      <c r="E8" s="45"/>
      <c r="F8" s="45"/>
      <c r="G8" s="45"/>
      <c r="H8" s="45"/>
      <c r="I8" s="45"/>
      <c r="J8" s="45"/>
      <c r="K8" s="45"/>
      <c r="L8" s="45"/>
      <c r="M8" s="45"/>
    </row>
    <row r="9" spans="2:13" x14ac:dyDescent="0.25">
      <c r="B9" s="58" t="s">
        <v>0</v>
      </c>
      <c r="C9" s="1"/>
      <c r="D9" s="1"/>
      <c r="E9" s="1"/>
      <c r="F9" s="1"/>
      <c r="G9" s="1"/>
      <c r="H9" s="1"/>
      <c r="I9" s="1"/>
      <c r="J9" s="1"/>
      <c r="K9" s="1"/>
      <c r="L9" s="1"/>
      <c r="M9" s="1"/>
    </row>
    <row r="10" spans="2:13" ht="45" x14ac:dyDescent="0.25">
      <c r="B10" s="50"/>
      <c r="C10" s="51" t="s">
        <v>1</v>
      </c>
      <c r="D10" s="51" t="s">
        <v>2</v>
      </c>
      <c r="E10" s="51" t="s">
        <v>3</v>
      </c>
      <c r="F10" s="51" t="s">
        <v>4</v>
      </c>
      <c r="G10" s="51" t="s">
        <v>5</v>
      </c>
      <c r="H10" s="51" t="s">
        <v>6</v>
      </c>
      <c r="I10" s="51" t="s">
        <v>7</v>
      </c>
      <c r="J10" s="51" t="s">
        <v>52</v>
      </c>
      <c r="K10" s="51" t="s">
        <v>8</v>
      </c>
      <c r="L10" s="51" t="s">
        <v>9</v>
      </c>
      <c r="M10" s="52" t="s">
        <v>10</v>
      </c>
    </row>
    <row r="11" spans="2:13" x14ac:dyDescent="0.25">
      <c r="B11" s="53" t="s">
        <v>10</v>
      </c>
      <c r="C11" s="161">
        <v>825</v>
      </c>
      <c r="D11" s="161">
        <v>0</v>
      </c>
      <c r="E11" s="161">
        <v>3</v>
      </c>
      <c r="F11" s="161">
        <v>40</v>
      </c>
      <c r="G11" s="161">
        <v>509</v>
      </c>
      <c r="H11" s="161">
        <v>27</v>
      </c>
      <c r="I11" s="161">
        <v>1026</v>
      </c>
      <c r="J11" s="161">
        <v>4157</v>
      </c>
      <c r="K11" s="161">
        <v>1</v>
      </c>
      <c r="L11" s="161">
        <v>3</v>
      </c>
      <c r="M11" s="54">
        <f>SUM(C11:L11)</f>
        <v>6591</v>
      </c>
    </row>
    <row r="12" spans="2:13" x14ac:dyDescent="0.25">
      <c r="B12" s="162" t="s">
        <v>162</v>
      </c>
      <c r="C12" s="163">
        <f>+C11/$M$11</f>
        <v>0.12517068730086481</v>
      </c>
      <c r="D12" s="163">
        <f t="shared" ref="D12:M12" si="0">+D11/$M$11</f>
        <v>0</v>
      </c>
      <c r="E12" s="163">
        <f t="shared" si="0"/>
        <v>4.5516613563950843E-4</v>
      </c>
      <c r="F12" s="163">
        <f t="shared" si="0"/>
        <v>6.0688818085267793E-3</v>
      </c>
      <c r="G12" s="163">
        <f t="shared" si="0"/>
        <v>7.722652101350326E-2</v>
      </c>
      <c r="H12" s="163">
        <f t="shared" si="0"/>
        <v>4.0964952207555756E-3</v>
      </c>
      <c r="I12" s="163">
        <f t="shared" si="0"/>
        <v>0.15566681838871188</v>
      </c>
      <c r="J12" s="163">
        <f t="shared" si="0"/>
        <v>0.63070854195114545</v>
      </c>
      <c r="K12" s="163">
        <f t="shared" si="0"/>
        <v>1.5172204521316947E-4</v>
      </c>
      <c r="L12" s="163">
        <f t="shared" si="0"/>
        <v>4.5516613563950843E-4</v>
      </c>
      <c r="M12" s="163">
        <f t="shared" si="0"/>
        <v>1</v>
      </c>
    </row>
    <row r="13" spans="2:13" x14ac:dyDescent="0.25">
      <c r="B13" s="245"/>
      <c r="C13" s="45"/>
      <c r="D13" s="45"/>
      <c r="E13" s="45"/>
      <c r="F13" s="45"/>
      <c r="G13" s="45"/>
      <c r="H13" s="45"/>
      <c r="I13" s="45"/>
      <c r="J13" s="45"/>
      <c r="K13" s="45"/>
      <c r="L13" s="45"/>
      <c r="M13" s="45"/>
    </row>
    <row r="14" spans="2:13" ht="15.75" x14ac:dyDescent="0.25">
      <c r="B14" s="44" t="s">
        <v>255</v>
      </c>
      <c r="C14" s="45"/>
      <c r="D14" s="45"/>
      <c r="E14" s="45"/>
      <c r="F14" s="45"/>
      <c r="G14" s="45"/>
      <c r="H14" s="45"/>
      <c r="I14" s="45"/>
      <c r="J14" s="45"/>
      <c r="K14" s="45"/>
      <c r="L14" s="45"/>
      <c r="M14" s="45"/>
    </row>
    <row r="15" spans="2:13" ht="3.75" customHeight="1" x14ac:dyDescent="0.25">
      <c r="B15" s="44"/>
      <c r="C15" s="45"/>
      <c r="D15" s="45"/>
      <c r="E15" s="45"/>
      <c r="F15" s="45"/>
      <c r="G15" s="45"/>
      <c r="H15" s="45"/>
      <c r="I15" s="45"/>
      <c r="J15" s="45"/>
      <c r="K15" s="45"/>
      <c r="L15" s="45"/>
      <c r="M15" s="45"/>
    </row>
    <row r="16" spans="2:13" x14ac:dyDescent="0.25">
      <c r="B16" s="58" t="s">
        <v>113</v>
      </c>
      <c r="C16" s="1"/>
      <c r="D16" s="1"/>
      <c r="E16" s="1"/>
      <c r="F16" s="1"/>
      <c r="G16" s="1"/>
      <c r="H16" s="1"/>
      <c r="I16" s="1"/>
      <c r="J16" s="1"/>
      <c r="K16" s="1"/>
      <c r="L16" s="1"/>
      <c r="M16" s="1"/>
    </row>
    <row r="17" spans="2:14" ht="45" x14ac:dyDescent="0.25">
      <c r="B17" s="50"/>
      <c r="C17" s="51" t="s">
        <v>1</v>
      </c>
      <c r="D17" s="51" t="s">
        <v>2</v>
      </c>
      <c r="E17" s="51" t="s">
        <v>3</v>
      </c>
      <c r="F17" s="51" t="s">
        <v>4</v>
      </c>
      <c r="G17" s="51" t="s">
        <v>5</v>
      </c>
      <c r="H17" s="51" t="s">
        <v>6</v>
      </c>
      <c r="I17" s="51" t="s">
        <v>7</v>
      </c>
      <c r="J17" s="51" t="s">
        <v>52</v>
      </c>
      <c r="K17" s="51" t="s">
        <v>8</v>
      </c>
      <c r="L17" s="51" t="s">
        <v>9</v>
      </c>
      <c r="M17" s="52" t="s">
        <v>10</v>
      </c>
    </row>
    <row r="18" spans="2:14" x14ac:dyDescent="0.25">
      <c r="B18" s="53" t="s">
        <v>10</v>
      </c>
      <c r="C18" s="55">
        <v>0.52167267780000004</v>
      </c>
      <c r="D18" s="55">
        <v>0</v>
      </c>
      <c r="E18" s="55">
        <v>2.9022728689999999E-2</v>
      </c>
      <c r="F18" s="55">
        <v>0.19613548319999999</v>
      </c>
      <c r="G18" s="55">
        <v>0.64203486241999996</v>
      </c>
      <c r="H18" s="55">
        <v>8.2955984199999999E-2</v>
      </c>
      <c r="I18" s="55">
        <v>1.2431621937899999</v>
      </c>
      <c r="J18" s="55">
        <v>9.7757155295700002</v>
      </c>
      <c r="K18" s="55">
        <v>2.10849016E-3</v>
      </c>
      <c r="L18" s="55">
        <v>1.5718011499999999E-3</v>
      </c>
      <c r="M18" s="56">
        <f>SUM(C18:L18)</f>
        <v>12.49437975098</v>
      </c>
    </row>
    <row r="19" spans="2:14" x14ac:dyDescent="0.25">
      <c r="B19" s="162" t="s">
        <v>162</v>
      </c>
      <c r="C19" s="163">
        <f>+C18/$M$18</f>
        <v>4.175258701890204E-2</v>
      </c>
      <c r="D19" s="163">
        <f t="shared" ref="D19:M19" si="1">+D18/$M$18</f>
        <v>0</v>
      </c>
      <c r="E19" s="163">
        <f t="shared" si="1"/>
        <v>2.3228627005453064E-3</v>
      </c>
      <c r="F19" s="163">
        <f t="shared" si="1"/>
        <v>1.5697896743102919E-2</v>
      </c>
      <c r="G19" s="163">
        <f t="shared" si="1"/>
        <v>5.1385893114833631E-2</v>
      </c>
      <c r="H19" s="163">
        <f t="shared" si="1"/>
        <v>6.6394639712702283E-3</v>
      </c>
      <c r="I19" s="163">
        <f t="shared" si="1"/>
        <v>9.9497711656514373E-2</v>
      </c>
      <c r="J19" s="163">
        <f t="shared" si="1"/>
        <v>0.78240902905190146</v>
      </c>
      <c r="K19" s="163">
        <f t="shared" si="1"/>
        <v>1.6875508844963833E-4</v>
      </c>
      <c r="L19" s="163">
        <f t="shared" si="1"/>
        <v>1.2580065448040471E-4</v>
      </c>
      <c r="M19" s="163">
        <f t="shared" si="1"/>
        <v>1</v>
      </c>
    </row>
    <row r="20" spans="2:14" x14ac:dyDescent="0.25">
      <c r="B20" s="245" t="s">
        <v>449</v>
      </c>
      <c r="C20" s="45"/>
      <c r="D20" s="45"/>
      <c r="E20" s="45"/>
      <c r="F20" s="45"/>
      <c r="G20" s="45"/>
      <c r="H20" s="45"/>
      <c r="I20" s="45"/>
      <c r="J20" s="45"/>
      <c r="K20" s="45"/>
      <c r="L20" s="45"/>
      <c r="M20" s="45"/>
    </row>
    <row r="21" spans="2:14" ht="15.75" x14ac:dyDescent="0.25">
      <c r="B21" s="44" t="s">
        <v>256</v>
      </c>
      <c r="C21" s="45"/>
      <c r="D21" s="45"/>
      <c r="E21" s="45"/>
      <c r="F21" s="45"/>
      <c r="G21" s="45"/>
      <c r="H21" s="45"/>
      <c r="I21" s="45"/>
      <c r="J21" s="45"/>
      <c r="K21" s="45"/>
      <c r="L21" s="45"/>
      <c r="M21" s="45"/>
    </row>
    <row r="22" spans="2:14" ht="3.75" customHeight="1" x14ac:dyDescent="0.25">
      <c r="B22" s="44"/>
      <c r="C22" s="45"/>
      <c r="D22" s="45"/>
      <c r="E22" s="45"/>
      <c r="F22" s="45"/>
      <c r="G22" s="45"/>
      <c r="H22" s="45"/>
      <c r="I22" s="45"/>
      <c r="J22" s="45"/>
      <c r="K22" s="45"/>
      <c r="L22" s="45"/>
      <c r="M22" s="45"/>
    </row>
    <row r="23" spans="2:14" x14ac:dyDescent="0.25">
      <c r="B23" s="58" t="s">
        <v>446</v>
      </c>
      <c r="C23" s="1"/>
      <c r="D23" s="1"/>
      <c r="E23" s="1"/>
      <c r="F23" s="1"/>
      <c r="G23" s="1"/>
      <c r="H23" s="1"/>
      <c r="I23" s="1"/>
      <c r="J23" s="1"/>
      <c r="K23" s="1"/>
      <c r="L23" s="1"/>
      <c r="M23" s="1"/>
    </row>
    <row r="24" spans="2:14" x14ac:dyDescent="0.25">
      <c r="B24" s="45"/>
      <c r="C24" s="57"/>
      <c r="D24" s="45"/>
      <c r="E24" s="45"/>
      <c r="F24" s="45"/>
      <c r="G24" s="45"/>
      <c r="H24" s="45"/>
      <c r="I24" s="45"/>
      <c r="J24" s="45"/>
      <c r="K24" s="45"/>
      <c r="L24" s="45"/>
      <c r="M24" s="45"/>
    </row>
    <row r="25" spans="2:14" x14ac:dyDescent="0.25">
      <c r="B25" s="50"/>
      <c r="C25" s="51" t="s">
        <v>11</v>
      </c>
      <c r="D25" s="51" t="s">
        <v>12</v>
      </c>
      <c r="E25" s="51" t="s">
        <v>13</v>
      </c>
      <c r="F25" s="51" t="s">
        <v>14</v>
      </c>
      <c r="G25" s="51" t="s">
        <v>15</v>
      </c>
      <c r="H25" s="51" t="s">
        <v>16</v>
      </c>
      <c r="I25" s="52" t="s">
        <v>10</v>
      </c>
    </row>
    <row r="26" spans="2:14" x14ac:dyDescent="0.25">
      <c r="B26" s="53" t="s">
        <v>10</v>
      </c>
      <c r="C26" s="55">
        <v>2.9752858978300001</v>
      </c>
      <c r="D26" s="55">
        <v>2.6544116996999998</v>
      </c>
      <c r="E26" s="55">
        <v>5.8374325094100001</v>
      </c>
      <c r="F26" s="55">
        <v>0.88478793447000004</v>
      </c>
      <c r="G26" s="55">
        <v>0.14246170957000001</v>
      </c>
      <c r="H26" s="55">
        <v>0</v>
      </c>
      <c r="I26" s="56">
        <f>SUM(C26:H26)</f>
        <v>12.49437975098</v>
      </c>
    </row>
    <row r="27" spans="2:14" x14ac:dyDescent="0.25">
      <c r="B27" s="162" t="s">
        <v>162</v>
      </c>
      <c r="C27" s="163">
        <f>+C26/$I$26</f>
        <v>0.23812993979125957</v>
      </c>
      <c r="D27" s="163">
        <f t="shared" ref="D27:I27" si="2">+D26/$I$26</f>
        <v>0.21244845703459592</v>
      </c>
      <c r="E27" s="163">
        <f t="shared" si="2"/>
        <v>0.46720466527777332</v>
      </c>
      <c r="F27" s="163">
        <f t="shared" si="2"/>
        <v>7.0814874535936961E-2</v>
      </c>
      <c r="G27" s="163">
        <f t="shared" si="2"/>
        <v>1.1402063360434197E-2</v>
      </c>
      <c r="H27" s="163">
        <f t="shared" si="2"/>
        <v>0</v>
      </c>
      <c r="I27" s="164">
        <f t="shared" si="2"/>
        <v>1</v>
      </c>
    </row>
    <row r="28" spans="2:14" x14ac:dyDescent="0.25">
      <c r="B28" s="245" t="s">
        <v>449</v>
      </c>
    </row>
    <row r="30" spans="2:14" x14ac:dyDescent="0.25">
      <c r="N30" s="125" t="s">
        <v>245</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B23" sqref="B23"/>
    </sheetView>
  </sheetViews>
  <sheetFormatPr defaultRowHeight="15" x14ac:dyDescent="0.25"/>
  <cols>
    <col min="1" max="1" width="4.7109375" style="46" customWidth="1"/>
    <col min="2" max="2" width="31" style="46" customWidth="1"/>
    <col min="3" max="3" width="21.5703125" style="46" customWidth="1"/>
    <col min="4" max="12" width="15.7109375" style="46" customWidth="1"/>
    <col min="13" max="13" width="3.42578125" style="46" customWidth="1"/>
    <col min="14" max="16384" width="9.140625" style="46"/>
  </cols>
  <sheetData>
    <row r="4" spans="2:14" x14ac:dyDescent="0.25">
      <c r="B4" s="45"/>
      <c r="C4" s="45"/>
      <c r="D4" s="45"/>
      <c r="E4" s="45"/>
      <c r="F4" s="45"/>
      <c r="G4" s="45"/>
      <c r="H4" s="45"/>
      <c r="I4" s="45"/>
      <c r="J4" s="47" t="s">
        <v>30</v>
      </c>
      <c r="K4" s="48">
        <f>'Table 1-3 - Lending'!L4</f>
        <v>42735</v>
      </c>
      <c r="L4" s="45"/>
    </row>
    <row r="5" spans="2:14" ht="15.75" x14ac:dyDescent="0.25">
      <c r="B5" s="44" t="s">
        <v>257</v>
      </c>
      <c r="C5" s="45"/>
      <c r="D5" s="45"/>
      <c r="E5" s="45"/>
      <c r="F5" s="45"/>
      <c r="G5" s="45"/>
      <c r="H5" s="45"/>
      <c r="I5" s="45"/>
      <c r="J5" s="45"/>
      <c r="K5" s="45"/>
      <c r="L5" s="45"/>
    </row>
    <row r="6" spans="2:14" ht="3.75" customHeight="1" x14ac:dyDescent="0.25">
      <c r="B6" s="44"/>
      <c r="C6" s="45"/>
      <c r="D6" s="45"/>
      <c r="E6" s="45"/>
      <c r="F6" s="45"/>
      <c r="G6" s="45"/>
      <c r="H6" s="45"/>
      <c r="I6" s="45"/>
      <c r="J6" s="45"/>
      <c r="K6" s="45"/>
      <c r="L6" s="45"/>
    </row>
    <row r="7" spans="2:14" x14ac:dyDescent="0.25">
      <c r="B7" s="145" t="s">
        <v>448</v>
      </c>
      <c r="C7" s="145"/>
      <c r="D7" s="63"/>
      <c r="E7" s="146"/>
      <c r="F7" s="146"/>
      <c r="G7" s="146"/>
      <c r="H7" s="146"/>
      <c r="I7" s="146"/>
      <c r="J7" s="146"/>
      <c r="K7" s="59"/>
      <c r="L7" s="59"/>
      <c r="M7" s="59"/>
      <c r="N7" s="59"/>
    </row>
    <row r="8" spans="2:14" x14ac:dyDescent="0.25">
      <c r="B8" s="50"/>
      <c r="C8" s="259" t="s">
        <v>285</v>
      </c>
      <c r="D8" s="259"/>
      <c r="E8" s="259"/>
      <c r="F8" s="259"/>
      <c r="G8" s="259"/>
      <c r="H8" s="259"/>
      <c r="I8" s="259"/>
      <c r="J8" s="259"/>
      <c r="K8" s="259"/>
      <c r="L8" s="259"/>
      <c r="N8" s="45"/>
    </row>
    <row r="9" spans="2:14" x14ac:dyDescent="0.25">
      <c r="B9" s="50"/>
      <c r="C9" s="68" t="s">
        <v>17</v>
      </c>
      <c r="D9" s="68" t="s">
        <v>18</v>
      </c>
      <c r="E9" s="68" t="s">
        <v>19</v>
      </c>
      <c r="F9" s="68" t="s">
        <v>20</v>
      </c>
      <c r="G9" s="68" t="s">
        <v>21</v>
      </c>
      <c r="H9" s="68" t="s">
        <v>22</v>
      </c>
      <c r="I9" s="68" t="s">
        <v>23</v>
      </c>
      <c r="J9" s="68" t="s">
        <v>24</v>
      </c>
      <c r="K9" s="68" t="s">
        <v>25</v>
      </c>
      <c r="L9" s="68" t="s">
        <v>26</v>
      </c>
      <c r="N9" s="211"/>
    </row>
    <row r="10" spans="2:14" x14ac:dyDescent="0.25">
      <c r="C10" s="65"/>
      <c r="D10" s="65"/>
      <c r="E10" s="65"/>
      <c r="F10" s="65"/>
      <c r="G10" s="65"/>
      <c r="H10" s="65"/>
      <c r="I10" s="65"/>
      <c r="J10" s="65"/>
      <c r="K10" s="65"/>
      <c r="L10" s="65"/>
    </row>
    <row r="11" spans="2:14" x14ac:dyDescent="0.25">
      <c r="B11" s="60" t="s">
        <v>1</v>
      </c>
      <c r="C11" s="192">
        <v>0.21878018275</v>
      </c>
      <c r="D11" s="192">
        <v>0.17316815998000001</v>
      </c>
      <c r="E11" s="192">
        <v>9.0637669330000004E-2</v>
      </c>
      <c r="F11" s="192">
        <v>1.987603106E-2</v>
      </c>
      <c r="G11" s="192">
        <v>1.0507725040000001E-2</v>
      </c>
      <c r="H11" s="192">
        <v>2.6910990699999999E-3</v>
      </c>
      <c r="I11" s="192">
        <v>1.64308355E-3</v>
      </c>
      <c r="J11" s="192">
        <v>1.24253922E-3</v>
      </c>
      <c r="K11" s="192">
        <v>9.7760952999999999E-4</v>
      </c>
      <c r="L11" s="178">
        <v>2.1485720000000001E-3</v>
      </c>
      <c r="N11" s="207"/>
    </row>
    <row r="12" spans="2:14" x14ac:dyDescent="0.25">
      <c r="B12" s="60" t="s">
        <v>2</v>
      </c>
      <c r="C12" s="66">
        <v>0</v>
      </c>
      <c r="D12" s="66">
        <v>0</v>
      </c>
      <c r="E12" s="66">
        <v>0</v>
      </c>
      <c r="F12" s="66">
        <v>0</v>
      </c>
      <c r="G12" s="66">
        <v>0</v>
      </c>
      <c r="H12" s="66">
        <v>0</v>
      </c>
      <c r="I12" s="66">
        <v>0</v>
      </c>
      <c r="J12" s="66">
        <v>0</v>
      </c>
      <c r="K12" s="66">
        <v>0</v>
      </c>
      <c r="L12" s="66">
        <v>0</v>
      </c>
      <c r="N12" s="66"/>
    </row>
    <row r="13" spans="2:14" x14ac:dyDescent="0.25">
      <c r="B13" s="60" t="s">
        <v>3</v>
      </c>
      <c r="C13" s="66">
        <v>5.6370197900000004E-3</v>
      </c>
      <c r="D13" s="66">
        <v>5.2397096800000003E-3</v>
      </c>
      <c r="E13" s="66">
        <v>4.9700003899999998E-3</v>
      </c>
      <c r="F13" s="66">
        <v>2.4850001999999999E-3</v>
      </c>
      <c r="G13" s="66">
        <v>2.4109986299999998E-3</v>
      </c>
      <c r="H13" s="66">
        <v>1.1249999999999999E-3</v>
      </c>
      <c r="I13" s="66">
        <v>1.1249999999999999E-3</v>
      </c>
      <c r="J13" s="66">
        <v>1.1249999999999999E-3</v>
      </c>
      <c r="K13" s="66">
        <v>1.1249999999999999E-3</v>
      </c>
      <c r="L13" s="66">
        <v>3.7799999999999999E-3</v>
      </c>
      <c r="N13" s="207"/>
    </row>
    <row r="14" spans="2:14" x14ac:dyDescent="0.25">
      <c r="B14" s="60" t="s">
        <v>4</v>
      </c>
      <c r="C14" s="66">
        <v>7.8076169919999994E-2</v>
      </c>
      <c r="D14" s="66">
        <v>5.2588146420000002E-2</v>
      </c>
      <c r="E14" s="66">
        <v>3.6719415649999997E-2</v>
      </c>
      <c r="F14" s="66">
        <v>1.4929982709999999E-2</v>
      </c>
      <c r="G14" s="66">
        <v>1.1646750480000001E-2</v>
      </c>
      <c r="H14" s="66">
        <v>1.3802981600000001E-3</v>
      </c>
      <c r="I14" s="66">
        <v>3.5305992999999999E-4</v>
      </c>
      <c r="J14" s="66">
        <v>1.2819603000000001E-4</v>
      </c>
      <c r="K14" s="66">
        <v>9.9982099999999999E-5</v>
      </c>
      <c r="L14" s="66">
        <v>2.1348100000000001E-4</v>
      </c>
      <c r="N14" s="207"/>
    </row>
    <row r="15" spans="2:14" x14ac:dyDescent="0.25">
      <c r="B15" s="60" t="s">
        <v>5</v>
      </c>
      <c r="C15" s="66">
        <v>0.20512281238999999</v>
      </c>
      <c r="D15" s="66">
        <v>0.18451679749</v>
      </c>
      <c r="E15" s="66">
        <v>0.14832128267</v>
      </c>
      <c r="F15" s="66">
        <v>4.9303213880000002E-2</v>
      </c>
      <c r="G15" s="66">
        <v>2.694891458E-2</v>
      </c>
      <c r="H15" s="66">
        <v>6.3895306100000002E-3</v>
      </c>
      <c r="I15" s="66">
        <v>4.9108414899999998E-3</v>
      </c>
      <c r="J15" s="66">
        <v>4.3018801099999997E-3</v>
      </c>
      <c r="K15" s="66">
        <v>2.7958365399999999E-3</v>
      </c>
      <c r="L15" s="66">
        <v>9.4237369999999997E-3</v>
      </c>
      <c r="N15" s="207"/>
    </row>
    <row r="16" spans="2:14" ht="30" x14ac:dyDescent="0.25">
      <c r="B16" s="60" t="s">
        <v>6</v>
      </c>
      <c r="C16" s="66">
        <v>3.6743897019999999E-2</v>
      </c>
      <c r="D16" s="66">
        <v>2.4477298429999999E-2</v>
      </c>
      <c r="E16" s="66">
        <v>1.1128091309999999E-2</v>
      </c>
      <c r="F16" s="66">
        <v>5.0335504200000004E-3</v>
      </c>
      <c r="G16" s="66">
        <v>5.0335504200000004E-3</v>
      </c>
      <c r="H16" s="66">
        <v>5.3959660999999999E-4</v>
      </c>
      <c r="I16" s="66"/>
      <c r="J16" s="66"/>
      <c r="K16" s="66"/>
      <c r="L16" s="66"/>
      <c r="N16" s="207"/>
    </row>
    <row r="17" spans="2:14" x14ac:dyDescent="0.25">
      <c r="B17" s="60" t="s">
        <v>7</v>
      </c>
      <c r="C17" s="66">
        <v>0.52905802391000001</v>
      </c>
      <c r="D17" s="66">
        <v>0.37635315821999998</v>
      </c>
      <c r="E17" s="66">
        <v>0.22219537031</v>
      </c>
      <c r="F17" s="66">
        <v>5.9458822369999997E-2</v>
      </c>
      <c r="G17" s="66">
        <v>2.6652821439999998E-2</v>
      </c>
      <c r="H17" s="66">
        <v>7.0829061700000001E-3</v>
      </c>
      <c r="I17" s="66">
        <v>2.8375718199999999E-3</v>
      </c>
      <c r="J17" s="66">
        <v>2.3548342899999998E-3</v>
      </c>
      <c r="K17" s="66">
        <v>2.0209900500000001E-3</v>
      </c>
      <c r="L17" s="66">
        <v>1.5147686E-2</v>
      </c>
      <c r="N17" s="207"/>
    </row>
    <row r="18" spans="2:14" x14ac:dyDescent="0.25">
      <c r="B18" s="60" t="s">
        <v>28</v>
      </c>
      <c r="C18" s="66">
        <v>4.79399063392</v>
      </c>
      <c r="D18" s="66">
        <v>2.9591540118599999</v>
      </c>
      <c r="E18" s="66">
        <v>1.4841620683000001</v>
      </c>
      <c r="F18" s="66">
        <v>0.32078075681000001</v>
      </c>
      <c r="G18" s="66">
        <v>0.13680652199000001</v>
      </c>
      <c r="H18" s="66">
        <v>3.1285737680000002E-2</v>
      </c>
      <c r="I18" s="66">
        <v>1.8954491470000001E-2</v>
      </c>
      <c r="J18" s="66">
        <v>1.0941672540000001E-2</v>
      </c>
      <c r="K18" s="66">
        <v>5.3400091100000002E-3</v>
      </c>
      <c r="L18" s="66">
        <v>1.4299609E-2</v>
      </c>
      <c r="N18" s="207"/>
    </row>
    <row r="19" spans="2:14" ht="30" x14ac:dyDescent="0.25">
      <c r="B19" s="60" t="s">
        <v>29</v>
      </c>
      <c r="C19" s="66">
        <v>7.3001079E-4</v>
      </c>
      <c r="D19" s="66">
        <v>7.3001079E-4</v>
      </c>
      <c r="E19" s="66">
        <v>6.4846857999999999E-4</v>
      </c>
      <c r="F19" s="66"/>
      <c r="G19" s="66"/>
      <c r="H19" s="66"/>
      <c r="I19" s="66"/>
      <c r="J19" s="66"/>
      <c r="K19" s="66"/>
      <c r="L19" s="66"/>
      <c r="N19" s="207"/>
    </row>
    <row r="20" spans="2:14" x14ac:dyDescent="0.25">
      <c r="B20" s="60" t="s">
        <v>9</v>
      </c>
      <c r="C20" s="66">
        <v>6.2900686000000002E-4</v>
      </c>
      <c r="D20" s="66">
        <v>5.3623731000000002E-4</v>
      </c>
      <c r="E20" s="66">
        <v>6.9000359999999995E-5</v>
      </c>
      <c r="F20" s="66">
        <v>3.4500169999999997E-5</v>
      </c>
      <c r="G20" s="66">
        <v>3.4500179999999997E-5</v>
      </c>
      <c r="H20" s="66">
        <v>1.7250089999999999E-5</v>
      </c>
      <c r="I20" s="66">
        <v>1.7250089999999999E-5</v>
      </c>
      <c r="J20" s="66">
        <v>1.7250080000000001E-5</v>
      </c>
      <c r="K20" s="66">
        <v>1.7250089999999999E-5</v>
      </c>
      <c r="L20" s="66">
        <v>1.99555E-4</v>
      </c>
      <c r="N20" s="207"/>
    </row>
    <row r="21" spans="2:14" x14ac:dyDescent="0.25">
      <c r="C21" s="66"/>
      <c r="D21" s="66"/>
      <c r="E21" s="66"/>
      <c r="F21" s="66"/>
      <c r="G21" s="66"/>
      <c r="H21" s="66"/>
      <c r="I21" s="66"/>
      <c r="J21" s="66"/>
      <c r="K21" s="66"/>
      <c r="L21" s="66"/>
      <c r="N21" s="194"/>
    </row>
    <row r="22" spans="2:14" x14ac:dyDescent="0.25">
      <c r="B22" s="53" t="s">
        <v>10</v>
      </c>
      <c r="C22" s="67">
        <f t="shared" ref="C22:L22" si="0">SUM(C11:C20)</f>
        <v>5.8687677573499997</v>
      </c>
      <c r="D22" s="67">
        <f t="shared" si="0"/>
        <v>3.7767635301799998</v>
      </c>
      <c r="E22" s="67">
        <f t="shared" si="0"/>
        <v>1.9988513668999999</v>
      </c>
      <c r="F22" s="67">
        <f t="shared" si="0"/>
        <v>0.47190185762000003</v>
      </c>
      <c r="G22" s="67">
        <f t="shared" si="0"/>
        <v>0.22004178276000003</v>
      </c>
      <c r="H22" s="67">
        <f t="shared" si="0"/>
        <v>5.051141839E-2</v>
      </c>
      <c r="I22" s="67">
        <f t="shared" si="0"/>
        <v>2.984129835E-2</v>
      </c>
      <c r="J22" s="67">
        <f t="shared" si="0"/>
        <v>2.011137227E-2</v>
      </c>
      <c r="K22" s="67">
        <f t="shared" si="0"/>
        <v>1.2376677419999999E-2</v>
      </c>
      <c r="L22" s="67">
        <f t="shared" si="0"/>
        <v>4.5212639999999998E-2</v>
      </c>
      <c r="N22" s="212"/>
    </row>
    <row r="23" spans="2:14" x14ac:dyDescent="0.25">
      <c r="B23" s="49" t="s">
        <v>449</v>
      </c>
    </row>
    <row r="27" spans="2:14" ht="15.75" x14ac:dyDescent="0.25">
      <c r="B27" s="44" t="s">
        <v>258</v>
      </c>
      <c r="C27" s="45"/>
      <c r="D27" s="45"/>
      <c r="E27" s="45"/>
      <c r="F27" s="45"/>
      <c r="G27" s="45"/>
      <c r="H27" s="45"/>
      <c r="I27" s="45"/>
      <c r="J27" s="45"/>
      <c r="K27" s="45"/>
      <c r="L27" s="45"/>
    </row>
    <row r="28" spans="2:14" ht="3.75" customHeight="1" x14ac:dyDescent="0.25">
      <c r="B28" s="44"/>
      <c r="C28" s="45"/>
      <c r="D28" s="45"/>
      <c r="E28" s="45"/>
      <c r="F28" s="45"/>
      <c r="G28" s="45"/>
      <c r="H28" s="45"/>
      <c r="I28" s="45"/>
      <c r="J28" s="45"/>
      <c r="K28" s="45"/>
      <c r="L28" s="45"/>
    </row>
    <row r="29" spans="2:14" x14ac:dyDescent="0.25">
      <c r="B29" s="145" t="s">
        <v>447</v>
      </c>
      <c r="C29" s="63"/>
      <c r="D29" s="59"/>
      <c r="E29" s="59"/>
      <c r="F29" s="59"/>
      <c r="G29" s="59"/>
      <c r="H29" s="59"/>
      <c r="I29" s="59"/>
      <c r="J29" s="59"/>
      <c r="K29" s="59"/>
      <c r="L29" s="59"/>
      <c r="N29" s="45"/>
    </row>
    <row r="30" spans="2:14" x14ac:dyDescent="0.25">
      <c r="B30" s="50"/>
      <c r="C30" s="259" t="s">
        <v>27</v>
      </c>
      <c r="D30" s="259"/>
      <c r="E30" s="259"/>
      <c r="F30" s="259"/>
      <c r="G30" s="259"/>
      <c r="H30" s="259"/>
      <c r="I30" s="259"/>
      <c r="J30" s="259"/>
      <c r="K30" s="259"/>
      <c r="L30" s="259"/>
      <c r="N30" s="45"/>
    </row>
    <row r="31" spans="2:14" x14ac:dyDescent="0.25">
      <c r="B31" s="50"/>
      <c r="C31" s="68" t="s">
        <v>17</v>
      </c>
      <c r="D31" s="68" t="s">
        <v>18</v>
      </c>
      <c r="E31" s="68" t="s">
        <v>19</v>
      </c>
      <c r="F31" s="68" t="s">
        <v>20</v>
      </c>
      <c r="G31" s="68" t="s">
        <v>21</v>
      </c>
      <c r="H31" s="68" t="s">
        <v>22</v>
      </c>
      <c r="I31" s="68" t="s">
        <v>23</v>
      </c>
      <c r="J31" s="68" t="s">
        <v>24</v>
      </c>
      <c r="K31" s="68" t="s">
        <v>25</v>
      </c>
      <c r="L31" s="68" t="s">
        <v>26</v>
      </c>
      <c r="N31" s="211"/>
    </row>
    <row r="32" spans="2:14" x14ac:dyDescent="0.25">
      <c r="C32" s="65"/>
      <c r="D32" s="65"/>
      <c r="E32" s="65"/>
      <c r="F32" s="65"/>
      <c r="G32" s="65"/>
      <c r="H32" s="65"/>
      <c r="I32" s="65"/>
      <c r="J32" s="65"/>
      <c r="K32" s="65"/>
      <c r="L32" s="65"/>
    </row>
    <row r="33" spans="2:14" x14ac:dyDescent="0.25">
      <c r="B33" s="60" t="s">
        <v>1</v>
      </c>
      <c r="C33" s="165">
        <f>C11/SUM($C11:$L11)</f>
        <v>0.41938210431523171</v>
      </c>
      <c r="D33" s="165">
        <f t="shared" ref="D33:L33" si="1">D11/SUM($C11:$L11)</f>
        <v>0.33194792334457496</v>
      </c>
      <c r="E33" s="165">
        <f t="shared" si="1"/>
        <v>0.17374433102690851</v>
      </c>
      <c r="F33" s="165">
        <f t="shared" si="1"/>
        <v>3.8100579433663101E-2</v>
      </c>
      <c r="G33" s="165">
        <f t="shared" si="1"/>
        <v>2.0142372053307246E-2</v>
      </c>
      <c r="H33" s="165">
        <f t="shared" si="1"/>
        <v>5.1585969840193995E-3</v>
      </c>
      <c r="I33" s="165">
        <f t="shared" si="1"/>
        <v>3.1496446712093317E-3</v>
      </c>
      <c r="J33" s="165">
        <f t="shared" si="1"/>
        <v>2.3818369023544781E-3</v>
      </c>
      <c r="K33" s="165">
        <f t="shared" si="1"/>
        <v>1.8739903072415027E-3</v>
      </c>
      <c r="L33" s="165">
        <f t="shared" si="1"/>
        <v>4.1186209614901053E-3</v>
      </c>
      <c r="M33" s="108"/>
      <c r="N33" s="191"/>
    </row>
    <row r="34" spans="2:14" x14ac:dyDescent="0.25">
      <c r="B34" s="60" t="s">
        <v>2</v>
      </c>
      <c r="C34" s="66">
        <v>0</v>
      </c>
      <c r="D34" s="66">
        <v>0</v>
      </c>
      <c r="E34" s="66">
        <v>0</v>
      </c>
      <c r="F34" s="66">
        <v>0</v>
      </c>
      <c r="G34" s="66">
        <v>0</v>
      </c>
      <c r="H34" s="66">
        <v>0</v>
      </c>
      <c r="I34" s="66">
        <v>0</v>
      </c>
      <c r="J34" s="66">
        <v>0</v>
      </c>
      <c r="K34" s="66">
        <v>0</v>
      </c>
      <c r="L34" s="66">
        <v>0</v>
      </c>
      <c r="M34" s="108"/>
      <c r="N34" s="191"/>
    </row>
    <row r="35" spans="2:14" x14ac:dyDescent="0.25">
      <c r="B35" s="60" t="s">
        <v>3</v>
      </c>
      <c r="C35" s="165">
        <f t="shared" ref="C35:L35" si="2">C13/SUM($C13:$L13)</f>
        <v>0.19422776714796902</v>
      </c>
      <c r="D35" s="165">
        <f t="shared" si="2"/>
        <v>0.18053814773816845</v>
      </c>
      <c r="E35" s="165">
        <f t="shared" si="2"/>
        <v>0.17124511079182056</v>
      </c>
      <c r="F35" s="165">
        <f t="shared" si="2"/>
        <v>8.5622555568189054E-2</v>
      </c>
      <c r="G35" s="165">
        <f t="shared" si="2"/>
        <v>8.3072775677041258E-2</v>
      </c>
      <c r="H35" s="165">
        <f t="shared" si="2"/>
        <v>3.8762723244132005E-2</v>
      </c>
      <c r="I35" s="165">
        <f t="shared" si="2"/>
        <v>3.8762723244132005E-2</v>
      </c>
      <c r="J35" s="165">
        <f t="shared" si="2"/>
        <v>3.8762723244132005E-2</v>
      </c>
      <c r="K35" s="165">
        <f t="shared" si="2"/>
        <v>3.8762723244132005E-2</v>
      </c>
      <c r="L35" s="165">
        <f t="shared" si="2"/>
        <v>0.13024275010028355</v>
      </c>
      <c r="M35" s="108"/>
      <c r="N35" s="191"/>
    </row>
    <row r="36" spans="2:14" x14ac:dyDescent="0.25">
      <c r="B36" s="60" t="s">
        <v>4</v>
      </c>
      <c r="C36" s="165">
        <f t="shared" ref="C36:L36" si="3">C14/SUM($C14:$L14)</f>
        <v>0.39807264328017372</v>
      </c>
      <c r="D36" s="165">
        <f t="shared" si="3"/>
        <v>0.26812153403610767</v>
      </c>
      <c r="E36" s="165">
        <f t="shared" si="3"/>
        <v>0.18721454782523325</v>
      </c>
      <c r="F36" s="165">
        <f t="shared" si="3"/>
        <v>7.6120763705323308E-2</v>
      </c>
      <c r="G36" s="165">
        <f t="shared" si="3"/>
        <v>5.9381149894375256E-2</v>
      </c>
      <c r="H36" s="165">
        <f t="shared" si="3"/>
        <v>7.0374729911694958E-3</v>
      </c>
      <c r="I36" s="165">
        <f t="shared" si="3"/>
        <v>1.8000818907410502E-3</v>
      </c>
      <c r="J36" s="165">
        <f t="shared" si="3"/>
        <v>6.5360957860014423E-4</v>
      </c>
      <c r="K36" s="165">
        <f t="shared" si="3"/>
        <v>5.0976038999458464E-4</v>
      </c>
      <c r="L36" s="165">
        <f t="shared" si="3"/>
        <v>1.0884364082814218E-3</v>
      </c>
      <c r="M36" s="108"/>
      <c r="N36" s="191"/>
    </row>
    <row r="37" spans="2:14" x14ac:dyDescent="0.25">
      <c r="B37" s="60" t="s">
        <v>5</v>
      </c>
      <c r="C37" s="165">
        <f t="shared" ref="C37:L37" si="4">C15/SUM($C15:$L15)</f>
        <v>0.31948859695878351</v>
      </c>
      <c r="D37" s="165">
        <f t="shared" si="4"/>
        <v>0.28739374260004064</v>
      </c>
      <c r="E37" s="165">
        <f t="shared" si="4"/>
        <v>0.23101749604168162</v>
      </c>
      <c r="F37" s="165">
        <f t="shared" si="4"/>
        <v>7.6792115145784448E-2</v>
      </c>
      <c r="G37" s="165">
        <f t="shared" si="4"/>
        <v>4.1974224165551889E-2</v>
      </c>
      <c r="H37" s="165">
        <f t="shared" si="4"/>
        <v>9.9519997119229247E-3</v>
      </c>
      <c r="I37" s="165">
        <f t="shared" si="4"/>
        <v>7.648870641184571E-3</v>
      </c>
      <c r="J37" s="165">
        <f t="shared" si="4"/>
        <v>6.7003841484761205E-3</v>
      </c>
      <c r="K37" s="165">
        <f t="shared" si="4"/>
        <v>4.354649212747661E-3</v>
      </c>
      <c r="L37" s="165">
        <f t="shared" si="4"/>
        <v>1.4677921373826458E-2</v>
      </c>
      <c r="M37" s="108"/>
      <c r="N37" s="191"/>
    </row>
    <row r="38" spans="2:14" ht="30" x14ac:dyDescent="0.25">
      <c r="B38" s="60" t="s">
        <v>6</v>
      </c>
      <c r="C38" s="165">
        <f t="shared" ref="C38:L38" si="5">C16/SUM($C16:$L16)</f>
        <v>0.44293244628361206</v>
      </c>
      <c r="D38" s="165">
        <f t="shared" si="5"/>
        <v>0.29506368543632272</v>
      </c>
      <c r="E38" s="165">
        <f t="shared" si="5"/>
        <v>0.13414452755848991</v>
      </c>
      <c r="F38" s="165">
        <f t="shared" si="5"/>
        <v>6.0677363639707452E-2</v>
      </c>
      <c r="G38" s="165">
        <f t="shared" si="5"/>
        <v>6.0677363639707452E-2</v>
      </c>
      <c r="H38" s="165">
        <f t="shared" si="5"/>
        <v>6.5046134421602557E-3</v>
      </c>
      <c r="I38" s="165">
        <f t="shared" si="5"/>
        <v>0</v>
      </c>
      <c r="J38" s="165">
        <f t="shared" si="5"/>
        <v>0</v>
      </c>
      <c r="K38" s="165">
        <f t="shared" si="5"/>
        <v>0</v>
      </c>
      <c r="L38" s="165">
        <f t="shared" si="5"/>
        <v>0</v>
      </c>
      <c r="M38" s="108"/>
      <c r="N38" s="191"/>
    </row>
    <row r="39" spans="2:14" x14ac:dyDescent="0.25">
      <c r="B39" s="60" t="s">
        <v>7</v>
      </c>
      <c r="C39" s="165">
        <f t="shared" ref="C39:L39" si="6">C17/SUM($C17:$L17)</f>
        <v>0.42557441858540879</v>
      </c>
      <c r="D39" s="165">
        <f t="shared" si="6"/>
        <v>0.30273858301694584</v>
      </c>
      <c r="E39" s="165">
        <f t="shared" si="6"/>
        <v>0.17873401641883788</v>
      </c>
      <c r="F39" s="165">
        <f t="shared" si="6"/>
        <v>4.7828692915146923E-2</v>
      </c>
      <c r="G39" s="165">
        <f t="shared" si="6"/>
        <v>2.1439536828418419E-2</v>
      </c>
      <c r="H39" s="165">
        <f t="shared" si="6"/>
        <v>5.6974916530242985E-3</v>
      </c>
      <c r="I39" s="165">
        <f t="shared" si="6"/>
        <v>2.2825435451599334E-3</v>
      </c>
      <c r="J39" s="165">
        <f t="shared" si="6"/>
        <v>1.8942293444966531E-3</v>
      </c>
      <c r="K39" s="165">
        <f t="shared" si="6"/>
        <v>1.6256849468782614E-3</v>
      </c>
      <c r="L39" s="165">
        <f t="shared" si="6"/>
        <v>1.2184802745683277E-2</v>
      </c>
      <c r="M39" s="108"/>
      <c r="N39" s="191"/>
    </row>
    <row r="40" spans="2:14" x14ac:dyDescent="0.25">
      <c r="B40" s="60" t="s">
        <v>28</v>
      </c>
      <c r="C40" s="165">
        <f t="shared" ref="C40:L40" si="7">C18/SUM($C18:$L18)</f>
        <v>0.4903979281825207</v>
      </c>
      <c r="D40" s="165">
        <f t="shared" si="7"/>
        <v>0.30270459569140545</v>
      </c>
      <c r="E40" s="165">
        <f t="shared" si="7"/>
        <v>0.15182132360285094</v>
      </c>
      <c r="F40" s="165">
        <f t="shared" si="7"/>
        <v>3.2814043779600371E-2</v>
      </c>
      <c r="G40" s="165">
        <f t="shared" si="7"/>
        <v>1.3994527747104486E-2</v>
      </c>
      <c r="H40" s="165">
        <f t="shared" si="7"/>
        <v>3.2003527147879385E-3</v>
      </c>
      <c r="I40" s="165">
        <f t="shared" si="7"/>
        <v>1.9389364845380664E-3</v>
      </c>
      <c r="J40" s="165">
        <f t="shared" si="7"/>
        <v>1.1192707608775694E-3</v>
      </c>
      <c r="K40" s="165">
        <f t="shared" si="7"/>
        <v>5.4625250735595965E-4</v>
      </c>
      <c r="L40" s="165">
        <f t="shared" si="7"/>
        <v>1.4627685289585295E-3</v>
      </c>
      <c r="M40" s="108"/>
      <c r="N40" s="191"/>
    </row>
    <row r="41" spans="2:14" ht="30" x14ac:dyDescent="0.25">
      <c r="B41" s="60" t="s">
        <v>29</v>
      </c>
      <c r="C41" s="165">
        <f t="shared" ref="C41:L41" si="8">C19/SUM($C19:$L19)</f>
        <v>0.34622442345189791</v>
      </c>
      <c r="D41" s="165">
        <f t="shared" si="8"/>
        <v>0.34622442345189791</v>
      </c>
      <c r="E41" s="165">
        <f t="shared" si="8"/>
        <v>0.30755115309620418</v>
      </c>
      <c r="F41" s="165">
        <f t="shared" si="8"/>
        <v>0</v>
      </c>
      <c r="G41" s="165">
        <f t="shared" si="8"/>
        <v>0</v>
      </c>
      <c r="H41" s="165">
        <f t="shared" si="8"/>
        <v>0</v>
      </c>
      <c r="I41" s="165">
        <f t="shared" si="8"/>
        <v>0</v>
      </c>
      <c r="J41" s="165">
        <f t="shared" si="8"/>
        <v>0</v>
      </c>
      <c r="K41" s="165">
        <f t="shared" si="8"/>
        <v>0</v>
      </c>
      <c r="L41" s="165">
        <f t="shared" si="8"/>
        <v>0</v>
      </c>
      <c r="M41" s="108"/>
      <c r="N41" s="191"/>
    </row>
    <row r="42" spans="2:14" x14ac:dyDescent="0.25">
      <c r="B42" s="60" t="s">
        <v>9</v>
      </c>
      <c r="C42" s="165">
        <f t="shared" ref="C42:L44" si="9">C20/SUM($C20:$L20)</f>
        <v>0.40018244557706939</v>
      </c>
      <c r="D42" s="165">
        <f t="shared" ref="D42:L42" si="10">D20/SUM($C20:$L20)</f>
        <v>0.34116123650140967</v>
      </c>
      <c r="E42" s="165">
        <f t="shared" si="10"/>
        <v>4.3898937462300794E-2</v>
      </c>
      <c r="F42" s="165">
        <f t="shared" si="10"/>
        <v>2.1949462369018742E-2</v>
      </c>
      <c r="G42" s="165">
        <f t="shared" si="10"/>
        <v>2.1949468731150397E-2</v>
      </c>
      <c r="H42" s="165">
        <f t="shared" si="10"/>
        <v>1.0974734365575198E-2</v>
      </c>
      <c r="I42" s="165">
        <f t="shared" si="10"/>
        <v>1.0974734365575198E-2</v>
      </c>
      <c r="J42" s="165">
        <f t="shared" si="10"/>
        <v>1.0974728003443545E-2</v>
      </c>
      <c r="K42" s="165">
        <f t="shared" si="10"/>
        <v>1.0974734365575198E-2</v>
      </c>
      <c r="L42" s="165">
        <f t="shared" si="10"/>
        <v>0.12695951825888208</v>
      </c>
      <c r="M42" s="108"/>
      <c r="N42" s="191"/>
    </row>
    <row r="43" spans="2:14" x14ac:dyDescent="0.25">
      <c r="C43" s="165"/>
      <c r="D43" s="165"/>
      <c r="E43" s="165"/>
      <c r="F43" s="165"/>
      <c r="G43" s="165"/>
      <c r="H43" s="165"/>
      <c r="I43" s="165"/>
      <c r="J43" s="165"/>
      <c r="K43" s="165"/>
      <c r="L43" s="165"/>
      <c r="M43" s="108"/>
      <c r="N43" s="3"/>
    </row>
    <row r="44" spans="2:14" x14ac:dyDescent="0.25">
      <c r="B44" s="53" t="s">
        <v>10</v>
      </c>
      <c r="C44" s="166">
        <f t="shared" si="9"/>
        <v>0.46971261460603403</v>
      </c>
      <c r="D44" s="166">
        <f t="shared" si="9"/>
        <v>0.30227699337528341</v>
      </c>
      <c r="E44" s="166">
        <f t="shared" si="9"/>
        <v>0.1599800402017256</v>
      </c>
      <c r="F44" s="166">
        <f t="shared" si="9"/>
        <v>3.7769130513391251E-2</v>
      </c>
      <c r="G44" s="166">
        <f t="shared" si="9"/>
        <v>1.7611261064697917E-2</v>
      </c>
      <c r="H44" s="166">
        <f t="shared" si="9"/>
        <v>4.0427311797629302E-3</v>
      </c>
      <c r="I44" s="166">
        <f t="shared" si="9"/>
        <v>2.3883777397159145E-3</v>
      </c>
      <c r="J44" s="166">
        <f t="shared" si="9"/>
        <v>1.6096335112982081E-3</v>
      </c>
      <c r="K44" s="166">
        <f t="shared" si="9"/>
        <v>9.9057958185564668E-4</v>
      </c>
      <c r="L44" s="166">
        <f t="shared" si="9"/>
        <v>3.6186382262348633E-3</v>
      </c>
      <c r="M44" s="108"/>
      <c r="N44" s="213"/>
    </row>
    <row r="45" spans="2:14" x14ac:dyDescent="0.25">
      <c r="B45" s="49"/>
    </row>
    <row r="49" spans="2:14" ht="15.75" x14ac:dyDescent="0.25">
      <c r="B49" s="44" t="s">
        <v>259</v>
      </c>
      <c r="C49" s="45"/>
      <c r="D49" s="45"/>
      <c r="E49" s="45"/>
      <c r="F49" s="45"/>
      <c r="G49" s="45"/>
      <c r="H49" s="45"/>
      <c r="I49" s="45"/>
      <c r="J49" s="45"/>
      <c r="K49" s="45"/>
      <c r="L49" s="45"/>
    </row>
    <row r="50" spans="2:14" ht="3.75" customHeight="1" x14ac:dyDescent="0.25">
      <c r="B50" s="44"/>
      <c r="C50" s="45"/>
      <c r="D50" s="45"/>
      <c r="E50" s="45"/>
      <c r="F50" s="45"/>
      <c r="G50" s="45"/>
      <c r="H50" s="45"/>
      <c r="I50" s="45"/>
      <c r="J50" s="45"/>
      <c r="K50" s="45"/>
      <c r="L50" s="45"/>
    </row>
    <row r="51" spans="2:14" x14ac:dyDescent="0.25">
      <c r="B51" s="167" t="s">
        <v>286</v>
      </c>
      <c r="C51" s="63"/>
      <c r="D51" s="63"/>
      <c r="E51" s="59"/>
      <c r="F51" s="59"/>
      <c r="G51" s="59"/>
      <c r="H51" s="59"/>
      <c r="I51" s="59"/>
      <c r="J51" s="59"/>
      <c r="K51" s="59"/>
      <c r="L51" s="59"/>
      <c r="M51" s="59"/>
      <c r="N51" s="59"/>
    </row>
    <row r="52" spans="2:14" x14ac:dyDescent="0.25">
      <c r="B52" s="50"/>
      <c r="C52" s="259" t="s">
        <v>285</v>
      </c>
      <c r="D52" s="259"/>
      <c r="E52" s="259"/>
      <c r="F52" s="259"/>
      <c r="G52" s="259"/>
      <c r="H52" s="259"/>
      <c r="I52" s="259"/>
      <c r="J52" s="259"/>
      <c r="K52" s="259"/>
      <c r="L52" s="259"/>
      <c r="N52" s="50"/>
    </row>
    <row r="53" spans="2:14" ht="30" x14ac:dyDescent="0.25">
      <c r="B53" s="50"/>
      <c r="C53" s="68" t="s">
        <v>17</v>
      </c>
      <c r="D53" s="68" t="s">
        <v>18</v>
      </c>
      <c r="E53" s="68" t="s">
        <v>19</v>
      </c>
      <c r="F53" s="68" t="s">
        <v>20</v>
      </c>
      <c r="G53" s="68" t="s">
        <v>21</v>
      </c>
      <c r="H53" s="68" t="s">
        <v>22</v>
      </c>
      <c r="I53" s="68" t="s">
        <v>23</v>
      </c>
      <c r="J53" s="68" t="s">
        <v>24</v>
      </c>
      <c r="K53" s="68" t="s">
        <v>25</v>
      </c>
      <c r="L53" s="68" t="s">
        <v>26</v>
      </c>
      <c r="N53" s="68" t="s">
        <v>363</v>
      </c>
    </row>
    <row r="54" spans="2:14" x14ac:dyDescent="0.25">
      <c r="C54" s="65"/>
      <c r="D54" s="65"/>
      <c r="E54" s="65"/>
      <c r="F54" s="65"/>
      <c r="G54" s="65"/>
      <c r="H54" s="65"/>
      <c r="I54" s="65"/>
      <c r="J54" s="65"/>
      <c r="K54" s="65"/>
      <c r="L54" s="65"/>
    </row>
    <row r="55" spans="2:14" x14ac:dyDescent="0.25">
      <c r="B55" s="60" t="s">
        <v>1</v>
      </c>
      <c r="C55" s="176">
        <v>1.457594357E-2</v>
      </c>
      <c r="D55" s="176">
        <v>0.1114468889</v>
      </c>
      <c r="E55" s="176">
        <v>0.20285520335000001</v>
      </c>
      <c r="F55" s="176">
        <v>6.3400111780000004E-2</v>
      </c>
      <c r="G55" s="176">
        <v>6.8392032929999999E-2</v>
      </c>
      <c r="H55" s="176">
        <v>1.856691072E-2</v>
      </c>
      <c r="I55" s="176">
        <v>1.558342184E-2</v>
      </c>
      <c r="J55" s="176">
        <v>5.7122743000000001E-4</v>
      </c>
      <c r="K55" s="176">
        <v>6.8650262800000004E-3</v>
      </c>
      <c r="L55" s="176">
        <v>1.9415911000000001E-2</v>
      </c>
      <c r="N55" s="191">
        <v>55.6</v>
      </c>
    </row>
    <row r="56" spans="2:14" x14ac:dyDescent="0.25">
      <c r="B56" s="60" t="s">
        <v>2</v>
      </c>
      <c r="C56" s="176">
        <v>0</v>
      </c>
      <c r="D56" s="176">
        <v>0</v>
      </c>
      <c r="E56" s="176">
        <v>0</v>
      </c>
      <c r="F56" s="176">
        <v>0</v>
      </c>
      <c r="G56" s="176">
        <v>0</v>
      </c>
      <c r="H56" s="176">
        <v>0</v>
      </c>
      <c r="I56" s="176">
        <v>0</v>
      </c>
      <c r="J56" s="176">
        <v>0</v>
      </c>
      <c r="K56" s="176">
        <v>0</v>
      </c>
      <c r="L56" s="176">
        <v>0</v>
      </c>
      <c r="N56" s="215">
        <v>0</v>
      </c>
    </row>
    <row r="57" spans="2:14" x14ac:dyDescent="0.25">
      <c r="B57" s="60" t="s">
        <v>3</v>
      </c>
      <c r="C57" s="176">
        <v>0</v>
      </c>
      <c r="D57" s="176">
        <v>9.3672869000000001E-4</v>
      </c>
      <c r="E57" s="176">
        <v>0</v>
      </c>
      <c r="F57" s="176">
        <v>0</v>
      </c>
      <c r="G57" s="176">
        <v>1.8060000000000001E-3</v>
      </c>
      <c r="H57" s="176">
        <v>0</v>
      </c>
      <c r="I57" s="176">
        <v>0</v>
      </c>
      <c r="J57" s="176">
        <v>0</v>
      </c>
      <c r="K57" s="176">
        <v>0</v>
      </c>
      <c r="L57" s="176">
        <v>2.6280000000000001E-2</v>
      </c>
      <c r="N57" s="191">
        <v>111.45</v>
      </c>
    </row>
    <row r="58" spans="2:14" x14ac:dyDescent="0.25">
      <c r="B58" s="60" t="s">
        <v>4</v>
      </c>
      <c r="C58" s="176">
        <v>1.3969420890000001E-2</v>
      </c>
      <c r="D58" s="176">
        <v>2.9841388350000001E-2</v>
      </c>
      <c r="E58" s="176">
        <v>2.7170280769999999E-2</v>
      </c>
      <c r="F58" s="176">
        <v>2.6982621960000001E-2</v>
      </c>
      <c r="G58" s="176">
        <v>4.2277701860000003E-2</v>
      </c>
      <c r="H58" s="176">
        <v>4.7847572829999997E-2</v>
      </c>
      <c r="I58" s="176">
        <v>3.3960000000000001E-3</v>
      </c>
      <c r="J58" s="176">
        <v>2.43737259E-3</v>
      </c>
      <c r="K58" s="176">
        <v>0</v>
      </c>
      <c r="L58" s="176">
        <v>2.2131239500000001E-3</v>
      </c>
      <c r="N58" s="191">
        <v>62.48</v>
      </c>
    </row>
    <row r="59" spans="2:14" x14ac:dyDescent="0.25">
      <c r="B59" s="60" t="s">
        <v>5</v>
      </c>
      <c r="C59" s="176">
        <v>9.03598865E-3</v>
      </c>
      <c r="D59" s="176">
        <v>4.2017979359999999E-2</v>
      </c>
      <c r="E59" s="176">
        <v>0.1231728736</v>
      </c>
      <c r="F59" s="176">
        <v>0.15429429734</v>
      </c>
      <c r="G59" s="176">
        <v>0.14731665477</v>
      </c>
      <c r="H59" s="176">
        <v>4.7844775389999997E-2</v>
      </c>
      <c r="I59" s="176">
        <v>2.0854803179999999E-2</v>
      </c>
      <c r="J59" s="176">
        <v>9.6908358699999992E-3</v>
      </c>
      <c r="K59" s="176">
        <v>4.3326289669999997E-2</v>
      </c>
      <c r="L59" s="176">
        <v>4.4480364580000001E-2</v>
      </c>
      <c r="N59" s="191">
        <v>71.44</v>
      </c>
    </row>
    <row r="60" spans="2:14" ht="30" x14ac:dyDescent="0.25">
      <c r="B60" s="60" t="s">
        <v>6</v>
      </c>
      <c r="C60" s="176">
        <v>2.7779446999999999E-3</v>
      </c>
      <c r="D60" s="176">
        <v>3.2065140130000003E-2</v>
      </c>
      <c r="E60" s="176">
        <v>7.3048993700000004E-3</v>
      </c>
      <c r="F60" s="176">
        <v>0</v>
      </c>
      <c r="G60" s="176">
        <v>0</v>
      </c>
      <c r="H60" s="176">
        <v>4.0807999999999997E-2</v>
      </c>
      <c r="I60" s="176">
        <v>0</v>
      </c>
      <c r="J60" s="176">
        <v>0</v>
      </c>
      <c r="K60" s="176">
        <v>0</v>
      </c>
      <c r="L60" s="176">
        <v>0</v>
      </c>
      <c r="N60" s="191">
        <v>56.73</v>
      </c>
    </row>
    <row r="61" spans="2:14" x14ac:dyDescent="0.25">
      <c r="B61" s="60" t="s">
        <v>7</v>
      </c>
      <c r="C61" s="176">
        <v>6.737879393E-2</v>
      </c>
      <c r="D61" s="176">
        <v>0.27969936699999998</v>
      </c>
      <c r="E61" s="176">
        <v>0.30817206024999999</v>
      </c>
      <c r="F61" s="176">
        <v>0.26254844525999999</v>
      </c>
      <c r="G61" s="176">
        <v>0.12140588911</v>
      </c>
      <c r="H61" s="176">
        <v>0.13264459472000001</v>
      </c>
      <c r="I61" s="176">
        <v>1.7400512700000001E-3</v>
      </c>
      <c r="J61" s="176">
        <v>1.2283539180000001E-2</v>
      </c>
      <c r="K61" s="176">
        <v>6.5382273100000003E-3</v>
      </c>
      <c r="L61" s="176">
        <v>5.0751225759999997E-2</v>
      </c>
      <c r="N61" s="191">
        <v>57.82</v>
      </c>
    </row>
    <row r="62" spans="2:14" x14ac:dyDescent="0.25">
      <c r="B62" s="60" t="s">
        <v>28</v>
      </c>
      <c r="C62" s="176">
        <v>0.91490469629000004</v>
      </c>
      <c r="D62" s="176">
        <v>2.5673213079899999</v>
      </c>
      <c r="E62" s="176">
        <v>3.1141991550100001</v>
      </c>
      <c r="F62" s="176">
        <v>1.4464525822000001</v>
      </c>
      <c r="G62" s="176">
        <v>1.04573076163</v>
      </c>
      <c r="H62" s="176">
        <v>0.23867626684000001</v>
      </c>
      <c r="I62" s="176">
        <v>0.16352184136</v>
      </c>
      <c r="J62" s="176">
        <v>0.12587205199000001</v>
      </c>
      <c r="K62" s="176">
        <v>7.4983653250000004E-2</v>
      </c>
      <c r="L62" s="176">
        <v>8.4053212990000001E-2</v>
      </c>
      <c r="N62" s="191">
        <v>49.33</v>
      </c>
    </row>
    <row r="63" spans="2:14" ht="30" x14ac:dyDescent="0.25">
      <c r="B63" s="60" t="s">
        <v>29</v>
      </c>
      <c r="C63" s="176">
        <v>0</v>
      </c>
      <c r="D63" s="176">
        <v>0</v>
      </c>
      <c r="E63" s="176">
        <v>2.10849016E-3</v>
      </c>
      <c r="F63" s="176">
        <v>0</v>
      </c>
      <c r="G63" s="176">
        <v>0</v>
      </c>
      <c r="H63" s="176">
        <v>0</v>
      </c>
      <c r="I63" s="176">
        <v>0</v>
      </c>
      <c r="J63" s="176">
        <v>0</v>
      </c>
      <c r="K63" s="176">
        <v>0</v>
      </c>
      <c r="L63" s="176">
        <v>0</v>
      </c>
      <c r="N63" s="191">
        <v>57.77</v>
      </c>
    </row>
    <row r="64" spans="2:14" x14ac:dyDescent="0.25">
      <c r="B64" s="60" t="s">
        <v>9</v>
      </c>
      <c r="C64" s="176">
        <v>0</v>
      </c>
      <c r="D64" s="176">
        <v>1.02724347E-3</v>
      </c>
      <c r="E64" s="176">
        <v>0</v>
      </c>
      <c r="F64" s="176">
        <v>0</v>
      </c>
      <c r="G64" s="176">
        <v>0</v>
      </c>
      <c r="H64" s="176">
        <v>0</v>
      </c>
      <c r="I64" s="176">
        <v>0</v>
      </c>
      <c r="J64" s="176">
        <v>0</v>
      </c>
      <c r="K64" s="176">
        <v>0</v>
      </c>
      <c r="L64" s="176">
        <v>5.4455767999999998E-4</v>
      </c>
      <c r="N64" s="191">
        <v>78.77</v>
      </c>
    </row>
    <row r="65" spans="2:14" x14ac:dyDescent="0.25">
      <c r="C65" s="176"/>
      <c r="D65" s="176"/>
      <c r="E65" s="176"/>
      <c r="F65" s="176"/>
      <c r="G65" s="176"/>
      <c r="H65" s="176"/>
      <c r="I65" s="176"/>
      <c r="J65" s="176"/>
      <c r="K65" s="176"/>
      <c r="L65" s="176"/>
      <c r="N65" s="191"/>
    </row>
    <row r="66" spans="2:14" x14ac:dyDescent="0.25">
      <c r="B66" s="53" t="s">
        <v>10</v>
      </c>
      <c r="C66" s="177">
        <f>SUM(C55:C64)</f>
        <v>1.02264278803</v>
      </c>
      <c r="D66" s="177">
        <f t="shared" ref="D66:L66" si="11">SUM(D55:D64)</f>
        <v>3.0643560438899997</v>
      </c>
      <c r="E66" s="177">
        <f t="shared" si="11"/>
        <v>3.78498296251</v>
      </c>
      <c r="F66" s="177">
        <f t="shared" si="11"/>
        <v>1.95367805854</v>
      </c>
      <c r="G66" s="177">
        <f t="shared" si="11"/>
        <v>1.4269290403000001</v>
      </c>
      <c r="H66" s="177">
        <f t="shared" si="11"/>
        <v>0.52638812050000006</v>
      </c>
      <c r="I66" s="177">
        <f t="shared" si="11"/>
        <v>0.20509611765000002</v>
      </c>
      <c r="J66" s="177">
        <f t="shared" si="11"/>
        <v>0.15085502706000001</v>
      </c>
      <c r="K66" s="177">
        <f t="shared" si="11"/>
        <v>0.13171319650999999</v>
      </c>
      <c r="L66" s="177">
        <f t="shared" si="11"/>
        <v>0.22773839596000001</v>
      </c>
      <c r="N66" s="67">
        <v>51.98</v>
      </c>
    </row>
    <row r="67" spans="2:14" x14ac:dyDescent="0.25">
      <c r="B67" s="49" t="s">
        <v>449</v>
      </c>
    </row>
    <row r="71" spans="2:14" ht="15.75" x14ac:dyDescent="0.25">
      <c r="B71" s="44" t="s">
        <v>351</v>
      </c>
      <c r="C71" s="45"/>
      <c r="D71" s="45"/>
      <c r="E71" s="45"/>
      <c r="F71" s="45"/>
      <c r="G71" s="45"/>
      <c r="H71" s="45"/>
      <c r="I71" s="45"/>
      <c r="J71" s="45"/>
      <c r="K71" s="45"/>
      <c r="L71" s="45"/>
    </row>
    <row r="72" spans="2:14" ht="3.75" customHeight="1" x14ac:dyDescent="0.25">
      <c r="B72" s="44"/>
      <c r="C72" s="45"/>
      <c r="D72" s="45"/>
      <c r="E72" s="45"/>
      <c r="F72" s="45"/>
      <c r="G72" s="45"/>
      <c r="H72" s="45"/>
      <c r="I72" s="45"/>
      <c r="J72" s="45"/>
      <c r="K72" s="45"/>
      <c r="L72" s="45"/>
    </row>
    <row r="73" spans="2:14" x14ac:dyDescent="0.25">
      <c r="B73" s="167" t="s">
        <v>287</v>
      </c>
      <c r="C73" s="63"/>
      <c r="D73" s="63"/>
      <c r="E73" s="59"/>
      <c r="F73" s="59"/>
      <c r="G73" s="59"/>
      <c r="H73" s="59"/>
      <c r="I73" s="59"/>
      <c r="J73" s="59"/>
      <c r="K73" s="59"/>
      <c r="L73" s="59"/>
      <c r="N73" s="59"/>
    </row>
    <row r="74" spans="2:14" x14ac:dyDescent="0.25">
      <c r="B74" s="50"/>
      <c r="C74" s="259" t="s">
        <v>27</v>
      </c>
      <c r="D74" s="259"/>
      <c r="E74" s="259"/>
      <c r="F74" s="259"/>
      <c r="G74" s="259"/>
      <c r="H74" s="259"/>
      <c r="I74" s="259"/>
      <c r="J74" s="259"/>
      <c r="K74" s="259"/>
      <c r="L74" s="259"/>
      <c r="N74" s="50"/>
    </row>
    <row r="75" spans="2:14" ht="30" x14ac:dyDescent="0.25">
      <c r="B75" s="50"/>
      <c r="C75" s="68" t="s">
        <v>17</v>
      </c>
      <c r="D75" s="68" t="s">
        <v>18</v>
      </c>
      <c r="E75" s="68" t="s">
        <v>19</v>
      </c>
      <c r="F75" s="68" t="s">
        <v>20</v>
      </c>
      <c r="G75" s="68" t="s">
        <v>21</v>
      </c>
      <c r="H75" s="68" t="s">
        <v>22</v>
      </c>
      <c r="I75" s="68" t="s">
        <v>23</v>
      </c>
      <c r="J75" s="68" t="s">
        <v>24</v>
      </c>
      <c r="K75" s="68" t="s">
        <v>25</v>
      </c>
      <c r="L75" s="68" t="s">
        <v>26</v>
      </c>
      <c r="N75" s="68" t="s">
        <v>363</v>
      </c>
    </row>
    <row r="76" spans="2:14" x14ac:dyDescent="0.25">
      <c r="C76" s="65"/>
      <c r="D76" s="65"/>
      <c r="E76" s="65"/>
      <c r="F76" s="65"/>
      <c r="G76" s="65"/>
      <c r="H76" s="65"/>
      <c r="I76" s="65"/>
      <c r="J76" s="65"/>
      <c r="K76" s="65"/>
      <c r="L76" s="65"/>
    </row>
    <row r="77" spans="2:14" x14ac:dyDescent="0.25">
      <c r="B77" s="60" t="s">
        <v>1</v>
      </c>
      <c r="C77" s="165">
        <f>C55/SUM($C55:$L55)</f>
        <v>2.7940783925026948E-2</v>
      </c>
      <c r="D77" s="165">
        <f t="shared" ref="D77:L77" si="12">D55/SUM($C55:$L55)</f>
        <v>0.21363374706529439</v>
      </c>
      <c r="E77" s="165">
        <f t="shared" si="12"/>
        <v>0.38885533397202587</v>
      </c>
      <c r="F77" s="165">
        <f t="shared" si="12"/>
        <v>0.12153236019062989</v>
      </c>
      <c r="G77" s="165">
        <f t="shared" si="12"/>
        <v>0.13110142785016679</v>
      </c>
      <c r="H77" s="165">
        <f t="shared" si="12"/>
        <v>3.5591112032741387E-2</v>
      </c>
      <c r="I77" s="165">
        <f t="shared" si="12"/>
        <v>2.9872029920597853E-2</v>
      </c>
      <c r="J77" s="165">
        <f t="shared" si="12"/>
        <v>1.0949920406201502E-3</v>
      </c>
      <c r="K77" s="165">
        <f t="shared" si="12"/>
        <v>1.3159643148173326E-2</v>
      </c>
      <c r="L77" s="165">
        <f t="shared" si="12"/>
        <v>3.7218569854723577E-2</v>
      </c>
      <c r="M77" s="108"/>
      <c r="N77" s="191">
        <f>+N55</f>
        <v>55.6</v>
      </c>
    </row>
    <row r="78" spans="2:14" x14ac:dyDescent="0.25">
      <c r="B78" s="60" t="s">
        <v>2</v>
      </c>
      <c r="C78" s="176">
        <v>0</v>
      </c>
      <c r="D78" s="176">
        <v>0</v>
      </c>
      <c r="E78" s="176">
        <v>0</v>
      </c>
      <c r="F78" s="176">
        <v>0</v>
      </c>
      <c r="G78" s="176">
        <v>0</v>
      </c>
      <c r="H78" s="176">
        <v>0</v>
      </c>
      <c r="I78" s="176">
        <v>0</v>
      </c>
      <c r="J78" s="176">
        <v>0</v>
      </c>
      <c r="K78" s="176">
        <v>0</v>
      </c>
      <c r="L78" s="176">
        <v>0</v>
      </c>
      <c r="M78" s="108"/>
      <c r="N78" s="191">
        <f>+N56</f>
        <v>0</v>
      </c>
    </row>
    <row r="79" spans="2:14" x14ac:dyDescent="0.25">
      <c r="B79" s="60" t="s">
        <v>3</v>
      </c>
      <c r="C79" s="165">
        <f t="shared" ref="C79:L79" si="13">C57/SUM($C57:$L57)</f>
        <v>0</v>
      </c>
      <c r="D79" s="165">
        <f t="shared" si="13"/>
        <v>3.2275693302496293E-2</v>
      </c>
      <c r="E79" s="165">
        <f t="shared" si="13"/>
        <v>0</v>
      </c>
      <c r="F79" s="165">
        <f t="shared" si="13"/>
        <v>0</v>
      </c>
      <c r="G79" s="165">
        <f t="shared" si="13"/>
        <v>6.2227091714579921E-2</v>
      </c>
      <c r="H79" s="165">
        <f t="shared" si="13"/>
        <v>0</v>
      </c>
      <c r="I79" s="165">
        <f t="shared" si="13"/>
        <v>0</v>
      </c>
      <c r="J79" s="165">
        <f t="shared" si="13"/>
        <v>0</v>
      </c>
      <c r="K79" s="165">
        <f t="shared" si="13"/>
        <v>0</v>
      </c>
      <c r="L79" s="165">
        <f t="shared" si="13"/>
        <v>0.90549721498292379</v>
      </c>
      <c r="M79" s="108"/>
      <c r="N79" s="191">
        <f t="shared" ref="N79:N86" si="14">+N57</f>
        <v>111.45</v>
      </c>
    </row>
    <row r="80" spans="2:14" x14ac:dyDescent="0.25">
      <c r="B80" s="60" t="s">
        <v>4</v>
      </c>
      <c r="C80" s="165">
        <f t="shared" ref="C80:L80" si="15">C58/SUM($C58:$L58)</f>
        <v>7.1223323093228041E-2</v>
      </c>
      <c r="D80" s="165">
        <f t="shared" si="15"/>
        <v>0.15214681129151242</v>
      </c>
      <c r="E80" s="165">
        <f t="shared" si="15"/>
        <v>0.13852812518525459</v>
      </c>
      <c r="F80" s="165">
        <f t="shared" si="15"/>
        <v>0.13757134364354529</v>
      </c>
      <c r="G80" s="165">
        <f t="shared" si="15"/>
        <v>0.2155535610906737</v>
      </c>
      <c r="H80" s="165">
        <f t="shared" si="15"/>
        <v>0.24395164020989343</v>
      </c>
      <c r="I80" s="165">
        <f t="shared" si="15"/>
        <v>1.7314562080218233E-2</v>
      </c>
      <c r="J80" s="165">
        <f t="shared" si="15"/>
        <v>1.2426984399934423E-2</v>
      </c>
      <c r="K80" s="165">
        <f t="shared" si="15"/>
        <v>0</v>
      </c>
      <c r="L80" s="165">
        <f t="shared" si="15"/>
        <v>1.1283649005739927E-2</v>
      </c>
      <c r="M80" s="108"/>
      <c r="N80" s="191">
        <f t="shared" si="14"/>
        <v>62.48</v>
      </c>
    </row>
    <row r="81" spans="2:14" x14ac:dyDescent="0.25">
      <c r="B81" s="60" t="s">
        <v>5</v>
      </c>
      <c r="C81" s="165">
        <f t="shared" ref="C81:L81" si="16">C59/SUM($C59:$L59)</f>
        <v>1.4073984418979521E-2</v>
      </c>
      <c r="D81" s="165">
        <f t="shared" si="16"/>
        <v>6.5445012132639535E-2</v>
      </c>
      <c r="E81" s="165">
        <f t="shared" si="16"/>
        <v>0.19184764069920937</v>
      </c>
      <c r="F81" s="165">
        <f t="shared" si="16"/>
        <v>0.24032074638568224</v>
      </c>
      <c r="G81" s="165">
        <f t="shared" si="16"/>
        <v>0.22945273441541619</v>
      </c>
      <c r="H81" s="165">
        <f t="shared" si="16"/>
        <v>7.4520525583930963E-2</v>
      </c>
      <c r="I81" s="165">
        <f t="shared" si="16"/>
        <v>3.2482353219445946E-2</v>
      </c>
      <c r="J81" s="165">
        <f t="shared" si="16"/>
        <v>1.5093940278606685E-2</v>
      </c>
      <c r="K81" s="165">
        <f t="shared" si="16"/>
        <v>6.7482768003230428E-2</v>
      </c>
      <c r="L81" s="165">
        <f t="shared" si="16"/>
        <v>6.9280294862859151E-2</v>
      </c>
      <c r="M81" s="108"/>
      <c r="N81" s="191">
        <f t="shared" si="14"/>
        <v>71.44</v>
      </c>
    </row>
    <row r="82" spans="2:14" ht="30" x14ac:dyDescent="0.25">
      <c r="B82" s="60" t="s">
        <v>6</v>
      </c>
      <c r="C82" s="165">
        <f t="shared" ref="C82:L82" si="17">C60/SUM($C60:$L60)</f>
        <v>3.3486971757246659E-2</v>
      </c>
      <c r="D82" s="165">
        <f t="shared" si="17"/>
        <v>0.38653197161392971</v>
      </c>
      <c r="E82" s="165">
        <f t="shared" si="17"/>
        <v>8.805753364806683E-2</v>
      </c>
      <c r="F82" s="165">
        <f t="shared" si="17"/>
        <v>0</v>
      </c>
      <c r="G82" s="165">
        <f t="shared" si="17"/>
        <v>0</v>
      </c>
      <c r="H82" s="165">
        <f t="shared" si="17"/>
        <v>0.49192352298075681</v>
      </c>
      <c r="I82" s="165">
        <f t="shared" si="17"/>
        <v>0</v>
      </c>
      <c r="J82" s="165">
        <f t="shared" si="17"/>
        <v>0</v>
      </c>
      <c r="K82" s="165">
        <v>0</v>
      </c>
      <c r="L82" s="165">
        <f t="shared" si="17"/>
        <v>0</v>
      </c>
      <c r="M82" s="108"/>
      <c r="N82" s="191">
        <f t="shared" si="14"/>
        <v>56.73</v>
      </c>
    </row>
    <row r="83" spans="2:14" x14ac:dyDescent="0.25">
      <c r="B83" s="60" t="s">
        <v>7</v>
      </c>
      <c r="C83" s="165">
        <f t="shared" ref="C83:L83" si="18">C61/SUM($C61:$L61)</f>
        <v>5.4199519794423452E-2</v>
      </c>
      <c r="D83" s="165">
        <f t="shared" si="18"/>
        <v>0.22499024535751599</v>
      </c>
      <c r="E83" s="165">
        <f t="shared" si="18"/>
        <v>0.24789368739607731</v>
      </c>
      <c r="F83" s="165">
        <f t="shared" si="18"/>
        <v>0.21119403933896552</v>
      </c>
      <c r="G83" s="165">
        <f t="shared" si="18"/>
        <v>9.7658929555983875E-2</v>
      </c>
      <c r="H83" s="165">
        <f t="shared" si="18"/>
        <v>0.10669934734389683</v>
      </c>
      <c r="I83" s="165">
        <f t="shared" si="18"/>
        <v>1.3996977053292985E-3</v>
      </c>
      <c r="J83" s="165">
        <f t="shared" si="18"/>
        <v>9.8808821900796834E-3</v>
      </c>
      <c r="K83" s="165">
        <f t="shared" si="18"/>
        <v>5.2593517906678417E-3</v>
      </c>
      <c r="L83" s="165">
        <f t="shared" si="18"/>
        <v>4.0824299527060015E-2</v>
      </c>
      <c r="M83" s="108"/>
      <c r="N83" s="191">
        <f t="shared" si="14"/>
        <v>57.82</v>
      </c>
    </row>
    <row r="84" spans="2:14" x14ac:dyDescent="0.25">
      <c r="B84" s="60" t="s">
        <v>28</v>
      </c>
      <c r="C84" s="165">
        <f t="shared" ref="C84:L84" si="19">C62/SUM($C62:$L62)</f>
        <v>9.3589537617418325E-2</v>
      </c>
      <c r="D84" s="165">
        <f t="shared" si="19"/>
        <v>0.26262234209143159</v>
      </c>
      <c r="E84" s="165">
        <f t="shared" si="19"/>
        <v>0.31856482991924323</v>
      </c>
      <c r="F84" s="165">
        <f t="shared" si="19"/>
        <v>0.14796385776853554</v>
      </c>
      <c r="G84" s="165">
        <f t="shared" si="19"/>
        <v>0.10697229869966743</v>
      </c>
      <c r="H84" s="165">
        <f t="shared" si="19"/>
        <v>2.4415222202255196E-2</v>
      </c>
      <c r="I84" s="165">
        <f t="shared" si="19"/>
        <v>1.672735267978152E-2</v>
      </c>
      <c r="J84" s="165">
        <f t="shared" si="19"/>
        <v>1.2875993742812423E-2</v>
      </c>
      <c r="K84" s="165">
        <f t="shared" si="19"/>
        <v>7.6704004963462453E-3</v>
      </c>
      <c r="L84" s="165">
        <f t="shared" si="19"/>
        <v>8.5981647825086813E-3</v>
      </c>
      <c r="M84" s="108"/>
      <c r="N84" s="191">
        <f t="shared" si="14"/>
        <v>49.33</v>
      </c>
    </row>
    <row r="85" spans="2:14" ht="30" x14ac:dyDescent="0.25">
      <c r="B85" s="60" t="s">
        <v>29</v>
      </c>
      <c r="C85" s="176">
        <f t="shared" ref="C85:L85" si="20">C63/SUM($C63:$L63)</f>
        <v>0</v>
      </c>
      <c r="D85" s="176">
        <f t="shared" si="20"/>
        <v>0</v>
      </c>
      <c r="E85" s="176">
        <f t="shared" si="20"/>
        <v>1</v>
      </c>
      <c r="F85" s="176">
        <f t="shared" si="20"/>
        <v>0</v>
      </c>
      <c r="G85" s="176">
        <f t="shared" si="20"/>
        <v>0</v>
      </c>
      <c r="H85" s="176">
        <f t="shared" si="20"/>
        <v>0</v>
      </c>
      <c r="I85" s="176">
        <f t="shared" si="20"/>
        <v>0</v>
      </c>
      <c r="J85" s="176">
        <f t="shared" si="20"/>
        <v>0</v>
      </c>
      <c r="K85" s="176">
        <f t="shared" si="20"/>
        <v>0</v>
      </c>
      <c r="L85" s="176">
        <f t="shared" si="20"/>
        <v>0</v>
      </c>
      <c r="M85" s="108"/>
      <c r="N85" s="191">
        <f t="shared" si="14"/>
        <v>57.77</v>
      </c>
    </row>
    <row r="86" spans="2:14" x14ac:dyDescent="0.25">
      <c r="B86" s="60" t="s">
        <v>9</v>
      </c>
      <c r="C86" s="176">
        <f t="shared" ref="C86:L86" si="21">C64/SUM($C64:$L64)</f>
        <v>0</v>
      </c>
      <c r="D86" s="176">
        <f t="shared" si="21"/>
        <v>0.65354543734746595</v>
      </c>
      <c r="E86" s="176">
        <f t="shared" si="21"/>
        <v>0</v>
      </c>
      <c r="F86" s="176">
        <f t="shared" si="21"/>
        <v>0</v>
      </c>
      <c r="G86" s="176">
        <f t="shared" si="21"/>
        <v>0</v>
      </c>
      <c r="H86" s="176">
        <f t="shared" si="21"/>
        <v>0</v>
      </c>
      <c r="I86" s="176">
        <f t="shared" si="21"/>
        <v>0</v>
      </c>
      <c r="J86" s="176">
        <f t="shared" si="21"/>
        <v>0</v>
      </c>
      <c r="K86" s="176">
        <f t="shared" si="21"/>
        <v>0</v>
      </c>
      <c r="L86" s="176">
        <f t="shared" si="21"/>
        <v>0.34645456265253399</v>
      </c>
      <c r="M86" s="108"/>
      <c r="N86" s="191">
        <f t="shared" si="14"/>
        <v>78.77</v>
      </c>
    </row>
    <row r="87" spans="2:14" x14ac:dyDescent="0.25">
      <c r="C87" s="109"/>
      <c r="D87" s="109"/>
      <c r="E87" s="109"/>
      <c r="F87" s="109"/>
      <c r="G87" s="109"/>
      <c r="H87" s="109"/>
      <c r="I87" s="109"/>
      <c r="J87" s="109"/>
      <c r="K87" s="109"/>
      <c r="L87" s="109"/>
      <c r="M87" s="108"/>
      <c r="N87" s="191"/>
    </row>
    <row r="88" spans="2:14" x14ac:dyDescent="0.25">
      <c r="B88" s="53" t="s">
        <v>10</v>
      </c>
      <c r="C88" s="166">
        <f t="shared" ref="C88:L88" si="22">C66/SUM($C66:$L66)</f>
        <v>8.1848223634490069E-2</v>
      </c>
      <c r="D88" s="166">
        <f t="shared" si="22"/>
        <v>0.24525875673476338</v>
      </c>
      <c r="E88" s="166">
        <f t="shared" si="22"/>
        <v>0.30293484254168052</v>
      </c>
      <c r="F88" s="166">
        <f t="shared" si="22"/>
        <v>0.15636454929997254</v>
      </c>
      <c r="G88" s="166">
        <f t="shared" si="22"/>
        <v>0.11420567236973124</v>
      </c>
      <c r="H88" s="166">
        <f t="shared" si="22"/>
        <v>4.2129992123856846E-2</v>
      </c>
      <c r="I88" s="166">
        <f t="shared" si="22"/>
        <v>1.6415069954505399E-2</v>
      </c>
      <c r="J88" s="166">
        <f t="shared" si="22"/>
        <v>1.2073830799686543E-2</v>
      </c>
      <c r="K88" s="166">
        <f t="shared" si="22"/>
        <v>1.0541795522101469E-2</v>
      </c>
      <c r="L88" s="166">
        <f t="shared" si="22"/>
        <v>1.8227267019211905E-2</v>
      </c>
      <c r="M88" s="108"/>
      <c r="N88" s="193">
        <f>+N66</f>
        <v>51.98</v>
      </c>
    </row>
    <row r="95" spans="2:14" x14ac:dyDescent="0.25">
      <c r="N95" s="125" t="s">
        <v>245</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B33" sqref="B33"/>
    </sheetView>
  </sheetViews>
  <sheetFormatPr defaultRowHeight="15" x14ac:dyDescent="0.25"/>
  <cols>
    <col min="1" max="1" width="4.7109375" style="46" customWidth="1"/>
    <col min="2" max="2" width="30.28515625" style="46" customWidth="1"/>
    <col min="3" max="8" width="27.42578125" style="46" customWidth="1"/>
    <col min="9" max="9" width="25.7109375" style="46" customWidth="1"/>
    <col min="10" max="16384" width="9.140625" style="46"/>
  </cols>
  <sheetData>
    <row r="4" spans="2:10" x14ac:dyDescent="0.25">
      <c r="B4" s="45"/>
      <c r="C4" s="45"/>
      <c r="D4" s="45"/>
      <c r="E4" s="45"/>
      <c r="F4" s="45"/>
      <c r="G4" s="47" t="s">
        <v>30</v>
      </c>
      <c r="H4" s="172">
        <f>'Table 1-3 - Lending'!L4</f>
        <v>42735</v>
      </c>
      <c r="I4" s="45"/>
      <c r="J4" s="45"/>
    </row>
    <row r="5" spans="2:10" ht="15.75" x14ac:dyDescent="0.25">
      <c r="B5" s="44" t="s">
        <v>260</v>
      </c>
      <c r="C5" s="45"/>
      <c r="D5" s="45"/>
      <c r="E5" s="45"/>
      <c r="F5" s="45"/>
      <c r="G5" s="45"/>
      <c r="H5" s="45"/>
      <c r="I5" s="45"/>
      <c r="J5" s="45"/>
    </row>
    <row r="6" spans="2:10" ht="3.75" customHeight="1" x14ac:dyDescent="0.25">
      <c r="B6" s="44"/>
      <c r="C6" s="45"/>
      <c r="D6" s="45"/>
      <c r="E6" s="45"/>
      <c r="F6" s="45"/>
      <c r="G6" s="45"/>
      <c r="H6" s="45"/>
      <c r="I6" s="45"/>
    </row>
    <row r="7" spans="2:10" x14ac:dyDescent="0.25">
      <c r="B7" s="70" t="s">
        <v>116</v>
      </c>
      <c r="C7" s="70"/>
      <c r="D7" s="71"/>
      <c r="E7" s="71"/>
      <c r="F7" s="71"/>
      <c r="G7" s="71"/>
      <c r="H7" s="71"/>
      <c r="I7" s="71"/>
    </row>
    <row r="8" spans="2:10" x14ac:dyDescent="0.25">
      <c r="B8" s="50"/>
      <c r="C8" s="50"/>
      <c r="D8" s="50"/>
      <c r="E8" s="50"/>
      <c r="F8" s="50"/>
      <c r="G8" s="50"/>
      <c r="H8" s="50"/>
      <c r="I8" s="50"/>
    </row>
    <row r="9" spans="2:10" ht="30" x14ac:dyDescent="0.25">
      <c r="B9" s="50"/>
      <c r="C9" s="68" t="s">
        <v>31</v>
      </c>
      <c r="D9" s="68" t="s">
        <v>32</v>
      </c>
      <c r="E9" s="68" t="s">
        <v>33</v>
      </c>
      <c r="F9" s="68" t="s">
        <v>34</v>
      </c>
      <c r="G9" s="68" t="s">
        <v>35</v>
      </c>
      <c r="H9" s="68" t="s">
        <v>250</v>
      </c>
      <c r="I9" s="68" t="s">
        <v>10</v>
      </c>
    </row>
    <row r="11" spans="2:10" x14ac:dyDescent="0.25">
      <c r="B11" s="60" t="s">
        <v>1</v>
      </c>
      <c r="C11" s="64">
        <v>2.2920170109999999E-2</v>
      </c>
      <c r="D11" s="64">
        <v>0.11767059666</v>
      </c>
      <c r="E11" s="64">
        <v>9.4234373359999998E-2</v>
      </c>
      <c r="F11" s="64">
        <v>0.1216613364</v>
      </c>
      <c r="G11" s="64">
        <v>0.15756671209000001</v>
      </c>
      <c r="H11" s="64">
        <v>7.6194891900000002E-3</v>
      </c>
      <c r="I11" s="64">
        <f>SUM(C11:H11)</f>
        <v>0.52167267780999993</v>
      </c>
    </row>
    <row r="12" spans="2:10" x14ac:dyDescent="0.25">
      <c r="B12" s="60" t="s">
        <v>2</v>
      </c>
      <c r="C12" s="64">
        <v>0</v>
      </c>
      <c r="D12" s="64">
        <v>0</v>
      </c>
      <c r="E12" s="64">
        <v>0</v>
      </c>
      <c r="F12" s="64">
        <v>0</v>
      </c>
      <c r="G12" s="64">
        <v>0</v>
      </c>
      <c r="H12" s="64">
        <v>0</v>
      </c>
      <c r="I12" s="64">
        <f t="shared" ref="I12:I20" si="0">SUM(C12:H12)</f>
        <v>0</v>
      </c>
    </row>
    <row r="13" spans="2:10" x14ac:dyDescent="0.25">
      <c r="B13" s="60" t="s">
        <v>3</v>
      </c>
      <c r="C13" s="64">
        <v>0</v>
      </c>
      <c r="D13" s="64">
        <v>0</v>
      </c>
      <c r="E13" s="64">
        <v>2.8086E-2</v>
      </c>
      <c r="F13" s="64">
        <v>9.3672869000000001E-4</v>
      </c>
      <c r="G13" s="64">
        <v>0</v>
      </c>
      <c r="H13" s="64">
        <v>0</v>
      </c>
      <c r="I13" s="64">
        <f t="shared" si="0"/>
        <v>2.9022728689999999E-2</v>
      </c>
    </row>
    <row r="14" spans="2:10" x14ac:dyDescent="0.25">
      <c r="B14" s="60" t="s">
        <v>4</v>
      </c>
      <c r="C14" s="64">
        <v>7.1771414239999998E-2</v>
      </c>
      <c r="D14" s="64">
        <v>1.269790269E-2</v>
      </c>
      <c r="E14" s="64">
        <v>6.3874571810000003E-2</v>
      </c>
      <c r="F14" s="64">
        <v>1.4221172860000001E-2</v>
      </c>
      <c r="G14" s="64">
        <v>2.8360748259999999E-2</v>
      </c>
      <c r="H14" s="64">
        <v>5.2096733400000001E-3</v>
      </c>
      <c r="I14" s="64">
        <f t="shared" si="0"/>
        <v>0.19613548319999996</v>
      </c>
    </row>
    <row r="15" spans="2:10" x14ac:dyDescent="0.25">
      <c r="B15" s="60" t="s">
        <v>5</v>
      </c>
      <c r="C15" s="64">
        <v>0.11154980717</v>
      </c>
      <c r="D15" s="64">
        <v>8.3224818229999997E-2</v>
      </c>
      <c r="E15" s="64">
        <v>0.13951811690999999</v>
      </c>
      <c r="F15" s="64">
        <v>0.12559020635000001</v>
      </c>
      <c r="G15" s="64">
        <v>0.18047112845999999</v>
      </c>
      <c r="H15" s="64">
        <v>1.6807853000000001E-3</v>
      </c>
      <c r="I15" s="64">
        <f t="shared" si="0"/>
        <v>0.64203486242000007</v>
      </c>
    </row>
    <row r="16" spans="2:10" ht="30" x14ac:dyDescent="0.25">
      <c r="B16" s="60" t="s">
        <v>6</v>
      </c>
      <c r="C16" s="64">
        <v>1.30620439E-3</v>
      </c>
      <c r="D16" s="64">
        <v>5.95789098E-3</v>
      </c>
      <c r="E16" s="64">
        <v>6.4127867259999999E-2</v>
      </c>
      <c r="F16" s="64">
        <v>3.3478814599999999E-3</v>
      </c>
      <c r="G16" s="64">
        <v>8.2161401199999998E-3</v>
      </c>
      <c r="H16" s="64">
        <v>0</v>
      </c>
      <c r="I16" s="64">
        <f t="shared" si="0"/>
        <v>8.295598421E-2</v>
      </c>
    </row>
    <row r="17" spans="2:9" x14ac:dyDescent="0.25">
      <c r="B17" s="60" t="s">
        <v>7</v>
      </c>
      <c r="C17" s="64">
        <v>0.21396417875000001</v>
      </c>
      <c r="D17" s="64">
        <v>0.16935270005</v>
      </c>
      <c r="E17" s="64">
        <v>0.16456356288000001</v>
      </c>
      <c r="F17" s="64">
        <v>0.40225585643</v>
      </c>
      <c r="G17" s="64">
        <v>0.29302589567999998</v>
      </c>
      <c r="H17" s="64">
        <v>0</v>
      </c>
      <c r="I17" s="64">
        <f t="shared" si="0"/>
        <v>1.2431621937900001</v>
      </c>
    </row>
    <row r="18" spans="2:9" x14ac:dyDescent="0.25">
      <c r="B18" s="60" t="s">
        <v>28</v>
      </c>
      <c r="C18" s="64">
        <v>8.7979869000000002E-2</v>
      </c>
      <c r="D18" s="64">
        <v>0.68334380838999997</v>
      </c>
      <c r="E18" s="64">
        <v>3.1814564123300002</v>
      </c>
      <c r="F18" s="64">
        <v>2.53508081355</v>
      </c>
      <c r="G18" s="64">
        <v>3.2878546263000001</v>
      </c>
      <c r="H18" s="64">
        <v>0</v>
      </c>
      <c r="I18" s="64">
        <f t="shared" si="0"/>
        <v>9.7757155295700002</v>
      </c>
    </row>
    <row r="19" spans="2:9" ht="30" x14ac:dyDescent="0.25">
      <c r="B19" s="60" t="s">
        <v>29</v>
      </c>
      <c r="C19" s="64">
        <v>0</v>
      </c>
      <c r="D19" s="64">
        <v>0</v>
      </c>
      <c r="E19" s="64">
        <v>0</v>
      </c>
      <c r="F19" s="64">
        <v>0</v>
      </c>
      <c r="G19" s="64">
        <v>2.10849016E-3</v>
      </c>
      <c r="H19" s="64">
        <v>0</v>
      </c>
      <c r="I19" s="64">
        <f t="shared" si="0"/>
        <v>2.10849016E-3</v>
      </c>
    </row>
    <row r="20" spans="2:9" x14ac:dyDescent="0.25">
      <c r="B20" s="60" t="s">
        <v>9</v>
      </c>
      <c r="C20" s="64">
        <v>0</v>
      </c>
      <c r="D20" s="64">
        <v>0</v>
      </c>
      <c r="E20" s="64">
        <v>1.2224347000000001E-4</v>
      </c>
      <c r="F20" s="64">
        <v>9.0499999999999999E-4</v>
      </c>
      <c r="G20" s="64">
        <v>5.4455767999999998E-4</v>
      </c>
      <c r="H20" s="64">
        <v>0</v>
      </c>
      <c r="I20" s="64">
        <f t="shared" si="0"/>
        <v>1.5718011500000001E-3</v>
      </c>
    </row>
    <row r="21" spans="2:9" x14ac:dyDescent="0.25">
      <c r="C21" s="64"/>
      <c r="D21" s="64"/>
      <c r="E21" s="64"/>
      <c r="F21" s="64"/>
      <c r="G21" s="64"/>
      <c r="H21" s="64"/>
      <c r="I21" s="64"/>
    </row>
    <row r="22" spans="2:9" x14ac:dyDescent="0.25">
      <c r="B22" s="53" t="s">
        <v>10</v>
      </c>
      <c r="C22" s="56">
        <f>SUM(C11:C20)</f>
        <v>0.50949164365999999</v>
      </c>
      <c r="D22" s="56">
        <f t="shared" ref="D22:I22" si="1">SUM(D11:D20)</f>
        <v>1.072247717</v>
      </c>
      <c r="E22" s="56">
        <f t="shared" si="1"/>
        <v>3.7359831480199999</v>
      </c>
      <c r="F22" s="56">
        <f t="shared" si="1"/>
        <v>3.2039989957399997</v>
      </c>
      <c r="G22" s="56">
        <f t="shared" si="1"/>
        <v>3.9581482987500003</v>
      </c>
      <c r="H22" s="56">
        <f t="shared" si="1"/>
        <v>1.450994783E-2</v>
      </c>
      <c r="I22" s="56">
        <f t="shared" si="1"/>
        <v>12.494379751</v>
      </c>
    </row>
    <row r="23" spans="2:9" x14ac:dyDescent="0.25">
      <c r="B23" s="49" t="s">
        <v>251</v>
      </c>
    </row>
    <row r="24" spans="2:9" x14ac:dyDescent="0.25">
      <c r="B24" s="49" t="s">
        <v>449</v>
      </c>
    </row>
    <row r="31" spans="2:9" x14ac:dyDescent="0.25">
      <c r="I31" s="125" t="s">
        <v>245</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16" zoomScale="70" zoomScaleNormal="70" workbookViewId="0">
      <selection activeCell="B61" sqref="B61"/>
    </sheetView>
  </sheetViews>
  <sheetFormatPr defaultRowHeight="15" x14ac:dyDescent="0.25"/>
  <cols>
    <col min="1" max="1" width="4.7109375" style="46" customWidth="1"/>
    <col min="2" max="2" width="26.28515625" style="46" customWidth="1"/>
    <col min="3" max="12" width="17.7109375" style="46" customWidth="1"/>
    <col min="13" max="13" width="18" style="46" customWidth="1"/>
    <col min="14" max="16384" width="9.140625" style="46"/>
  </cols>
  <sheetData>
    <row r="4" spans="2:13" x14ac:dyDescent="0.25">
      <c r="B4" s="45"/>
      <c r="C4" s="45"/>
      <c r="D4" s="45"/>
      <c r="E4" s="45"/>
      <c r="F4" s="45"/>
      <c r="G4" s="45"/>
      <c r="H4" s="45"/>
      <c r="I4" s="45"/>
      <c r="J4" s="45"/>
      <c r="K4" s="47" t="s">
        <v>30</v>
      </c>
      <c r="L4" s="172">
        <f>'Table 1-3 - Lending'!L4</f>
        <v>42735</v>
      </c>
      <c r="M4" s="45"/>
    </row>
    <row r="5" spans="2:13" ht="15.75" x14ac:dyDescent="0.25">
      <c r="B5" s="44" t="s">
        <v>352</v>
      </c>
      <c r="C5" s="45"/>
      <c r="D5" s="45"/>
      <c r="E5" s="45"/>
      <c r="F5" s="45"/>
      <c r="G5" s="45"/>
      <c r="H5" s="45"/>
      <c r="I5" s="45"/>
      <c r="J5" s="45"/>
      <c r="K5" s="45"/>
      <c r="L5" s="45"/>
      <c r="M5" s="45"/>
    </row>
    <row r="6" spans="2:13" x14ac:dyDescent="0.25">
      <c r="B6" s="70" t="s">
        <v>117</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36</v>
      </c>
      <c r="C9" s="64">
        <v>0</v>
      </c>
      <c r="D9" s="64">
        <v>0</v>
      </c>
      <c r="E9" s="64">
        <v>0</v>
      </c>
      <c r="F9" s="64">
        <v>0</v>
      </c>
      <c r="G9" s="64">
        <v>0</v>
      </c>
      <c r="H9" s="64">
        <v>0</v>
      </c>
      <c r="I9" s="64">
        <v>0</v>
      </c>
      <c r="J9" s="64">
        <v>0</v>
      </c>
      <c r="K9" s="64">
        <v>0</v>
      </c>
      <c r="L9" s="64">
        <v>0</v>
      </c>
      <c r="M9" s="64">
        <f>SUM(C9:L9)</f>
        <v>0</v>
      </c>
    </row>
    <row r="10" spans="2:13" x14ac:dyDescent="0.25">
      <c r="B10" s="46" t="s">
        <v>237</v>
      </c>
      <c r="C10" s="64">
        <v>1.2194E-2</v>
      </c>
      <c r="D10" s="64">
        <v>0</v>
      </c>
      <c r="E10" s="64">
        <v>0</v>
      </c>
      <c r="F10" s="64">
        <v>0</v>
      </c>
      <c r="G10" s="64">
        <v>2.5079999999999998E-3</v>
      </c>
      <c r="H10" s="64">
        <v>0</v>
      </c>
      <c r="I10" s="64">
        <v>4.9909999999999998E-3</v>
      </c>
      <c r="J10" s="64">
        <v>2.2781275810000001E-2</v>
      </c>
      <c r="K10" s="64">
        <v>0</v>
      </c>
      <c r="L10" s="64">
        <v>0</v>
      </c>
      <c r="M10" s="64">
        <f t="shared" ref="M10:M19" si="0">SUM(C10:L10)</f>
        <v>4.2474275810000003E-2</v>
      </c>
    </row>
    <row r="11" spans="2:13" ht="30" customHeight="1" x14ac:dyDescent="0.25">
      <c r="B11" s="169" t="s">
        <v>241</v>
      </c>
      <c r="C11" s="64">
        <v>0</v>
      </c>
      <c r="D11" s="64">
        <v>0</v>
      </c>
      <c r="E11" s="64">
        <v>0</v>
      </c>
      <c r="F11" s="64">
        <v>0</v>
      </c>
      <c r="G11" s="64">
        <v>0</v>
      </c>
      <c r="H11" s="64">
        <v>0</v>
      </c>
      <c r="I11" s="64">
        <v>0</v>
      </c>
      <c r="J11" s="64">
        <v>0</v>
      </c>
      <c r="K11" s="64">
        <v>0</v>
      </c>
      <c r="L11" s="64">
        <v>0</v>
      </c>
      <c r="M11" s="64">
        <f t="shared" si="0"/>
        <v>0</v>
      </c>
    </row>
    <row r="12" spans="2:13" x14ac:dyDescent="0.25">
      <c r="B12" s="170" t="s">
        <v>252</v>
      </c>
      <c r="C12" s="64">
        <v>0</v>
      </c>
      <c r="D12" s="64">
        <v>0</v>
      </c>
      <c r="E12" s="64">
        <v>0</v>
      </c>
      <c r="F12" s="64">
        <v>0</v>
      </c>
      <c r="G12" s="64">
        <v>0</v>
      </c>
      <c r="H12" s="64">
        <v>0</v>
      </c>
      <c r="I12" s="64">
        <v>0</v>
      </c>
      <c r="J12" s="64">
        <v>0</v>
      </c>
      <c r="K12" s="64">
        <v>0</v>
      </c>
      <c r="L12" s="64">
        <v>0</v>
      </c>
      <c r="M12" s="64">
        <f t="shared" si="0"/>
        <v>0</v>
      </c>
    </row>
    <row r="13" spans="2:13" x14ac:dyDescent="0.25">
      <c r="B13" s="170" t="s">
        <v>253</v>
      </c>
      <c r="C13" s="64">
        <v>0</v>
      </c>
      <c r="D13" s="64">
        <v>0</v>
      </c>
      <c r="E13" s="64">
        <v>0</v>
      </c>
      <c r="F13" s="64">
        <v>0</v>
      </c>
      <c r="G13" s="64">
        <v>0</v>
      </c>
      <c r="H13" s="64">
        <v>0</v>
      </c>
      <c r="I13" s="64">
        <v>0</v>
      </c>
      <c r="J13" s="64">
        <v>0</v>
      </c>
      <c r="K13" s="64">
        <v>0</v>
      </c>
      <c r="L13" s="64">
        <v>0</v>
      </c>
      <c r="M13" s="64">
        <f t="shared" si="0"/>
        <v>0</v>
      </c>
    </row>
    <row r="14" spans="2:13" x14ac:dyDescent="0.25">
      <c r="B14" s="171" t="s">
        <v>238</v>
      </c>
      <c r="C14" s="64">
        <v>0</v>
      </c>
      <c r="D14" s="64">
        <v>0</v>
      </c>
      <c r="E14" s="64">
        <v>0</v>
      </c>
      <c r="F14" s="64">
        <v>0</v>
      </c>
      <c r="G14" s="64">
        <v>0</v>
      </c>
      <c r="H14" s="64">
        <v>0</v>
      </c>
      <c r="I14" s="64">
        <v>0</v>
      </c>
      <c r="J14" s="64">
        <v>0</v>
      </c>
      <c r="K14" s="64">
        <v>0</v>
      </c>
      <c r="L14" s="64">
        <v>0</v>
      </c>
      <c r="M14" s="64">
        <f t="shared" si="0"/>
        <v>0</v>
      </c>
    </row>
    <row r="15" spans="2:13" x14ac:dyDescent="0.25">
      <c r="B15" s="171" t="s">
        <v>239</v>
      </c>
      <c r="C15" s="64">
        <v>0</v>
      </c>
      <c r="D15" s="64">
        <v>0</v>
      </c>
      <c r="E15" s="64">
        <v>0</v>
      </c>
      <c r="F15" s="64">
        <v>0</v>
      </c>
      <c r="G15" s="64">
        <v>0</v>
      </c>
      <c r="H15" s="64">
        <v>0</v>
      </c>
      <c r="I15" s="64">
        <v>0</v>
      </c>
      <c r="J15" s="64">
        <v>0</v>
      </c>
      <c r="K15" s="64">
        <v>0</v>
      </c>
      <c r="L15" s="64">
        <v>0</v>
      </c>
      <c r="M15" s="64">
        <f t="shared" si="0"/>
        <v>0</v>
      </c>
    </row>
    <row r="16" spans="2:13" x14ac:dyDescent="0.25">
      <c r="B16" s="46" t="s">
        <v>38</v>
      </c>
      <c r="C16" s="64">
        <v>5.8852829330000002E-2</v>
      </c>
      <c r="D16" s="64">
        <v>0</v>
      </c>
      <c r="E16" s="64">
        <v>2.8086E-2</v>
      </c>
      <c r="F16" s="64">
        <v>9.3736350029999999E-2</v>
      </c>
      <c r="G16" s="64">
        <v>0.33756763877000001</v>
      </c>
      <c r="H16" s="64">
        <v>4.411770567E-2</v>
      </c>
      <c r="I16" s="64">
        <v>0.51073318318000005</v>
      </c>
      <c r="J16" s="64">
        <v>6.5975162656200004</v>
      </c>
      <c r="K16" s="64">
        <v>0</v>
      </c>
      <c r="L16" s="64">
        <v>9.0499999999999999E-4</v>
      </c>
      <c r="M16" s="64">
        <f t="shared" si="0"/>
        <v>7.6715149726000007</v>
      </c>
    </row>
    <row r="17" spans="2:13" x14ac:dyDescent="0.25">
      <c r="B17" s="199" t="s">
        <v>288</v>
      </c>
      <c r="C17" s="64">
        <v>3.2092233820000003E-2</v>
      </c>
      <c r="D17" s="64">
        <v>0</v>
      </c>
      <c r="E17" s="64">
        <v>2.8086E-2</v>
      </c>
      <c r="F17" s="64">
        <v>8.3250350030000003E-2</v>
      </c>
      <c r="G17" s="64">
        <v>0.31519463876999998</v>
      </c>
      <c r="H17" s="64">
        <v>4.411770567E-2</v>
      </c>
      <c r="I17" s="64">
        <v>0.48526918318000001</v>
      </c>
      <c r="J17" s="64">
        <v>6.5070700162800001</v>
      </c>
      <c r="K17" s="64">
        <v>0</v>
      </c>
      <c r="L17" s="64">
        <v>9.0499999999999999E-4</v>
      </c>
      <c r="M17" s="64">
        <f t="shared" si="0"/>
        <v>7.4959851277500009</v>
      </c>
    </row>
    <row r="18" spans="2:13" x14ac:dyDescent="0.25">
      <c r="B18" s="199" t="s">
        <v>289</v>
      </c>
      <c r="C18" s="64">
        <v>2.6760595509999999E-2</v>
      </c>
      <c r="D18" s="64">
        <v>0</v>
      </c>
      <c r="E18" s="64">
        <v>0</v>
      </c>
      <c r="F18" s="64">
        <v>1.0486000000000001E-2</v>
      </c>
      <c r="G18" s="64">
        <v>2.2373000000000001E-2</v>
      </c>
      <c r="H18" s="64">
        <v>0</v>
      </c>
      <c r="I18" s="64">
        <v>2.5464000000000001E-2</v>
      </c>
      <c r="J18" s="64">
        <v>9.0446249340000007E-2</v>
      </c>
      <c r="K18" s="64">
        <v>0</v>
      </c>
      <c r="L18" s="64">
        <v>0</v>
      </c>
      <c r="M18" s="64">
        <f t="shared" si="0"/>
        <v>0.17552984485000001</v>
      </c>
    </row>
    <row r="19" spans="2:13" x14ac:dyDescent="0.25">
      <c r="B19" s="46" t="s">
        <v>9</v>
      </c>
      <c r="C19" s="64">
        <v>0</v>
      </c>
      <c r="D19" s="64">
        <v>0</v>
      </c>
      <c r="E19" s="64">
        <v>0</v>
      </c>
      <c r="F19" s="64">
        <v>0</v>
      </c>
      <c r="G19" s="64">
        <v>0</v>
      </c>
      <c r="H19" s="64">
        <v>0</v>
      </c>
      <c r="I19" s="64">
        <v>0</v>
      </c>
      <c r="J19" s="64">
        <v>0</v>
      </c>
      <c r="K19" s="64">
        <v>0</v>
      </c>
      <c r="L19" s="64">
        <v>0</v>
      </c>
      <c r="M19" s="64">
        <f t="shared" si="0"/>
        <v>0</v>
      </c>
    </row>
    <row r="20" spans="2:13" x14ac:dyDescent="0.25">
      <c r="B20" s="72" t="s">
        <v>10</v>
      </c>
      <c r="C20" s="56">
        <f t="shared" ref="C20:L20" si="1">SUM(C9:C11)+C16+C19</f>
        <v>7.1046829330000005E-2</v>
      </c>
      <c r="D20" s="56">
        <f t="shared" si="1"/>
        <v>0</v>
      </c>
      <c r="E20" s="56">
        <f t="shared" si="1"/>
        <v>2.8086E-2</v>
      </c>
      <c r="F20" s="56">
        <f t="shared" si="1"/>
        <v>9.3736350029999999E-2</v>
      </c>
      <c r="G20" s="56">
        <f t="shared" si="1"/>
        <v>0.34007563877000002</v>
      </c>
      <c r="H20" s="56">
        <f t="shared" si="1"/>
        <v>4.411770567E-2</v>
      </c>
      <c r="I20" s="56">
        <f t="shared" si="1"/>
        <v>0.51572418318000002</v>
      </c>
      <c r="J20" s="56">
        <f t="shared" si="1"/>
        <v>6.6202975414300003</v>
      </c>
      <c r="K20" s="56">
        <f t="shared" si="1"/>
        <v>0</v>
      </c>
      <c r="L20" s="56">
        <f t="shared" si="1"/>
        <v>9.0499999999999999E-4</v>
      </c>
      <c r="M20" s="56">
        <f>SUM(M9:M11)+M16+M19</f>
        <v>7.7139892484100008</v>
      </c>
    </row>
    <row r="21" spans="2:13" x14ac:dyDescent="0.25">
      <c r="B21" s="49" t="s">
        <v>41</v>
      </c>
    </row>
    <row r="22" spans="2:13" x14ac:dyDescent="0.25">
      <c r="B22" s="49" t="s">
        <v>449</v>
      </c>
    </row>
    <row r="25" spans="2:13" ht="15.75" x14ac:dyDescent="0.25">
      <c r="B25" s="44" t="s">
        <v>353</v>
      </c>
      <c r="C25" s="45"/>
      <c r="D25" s="45"/>
      <c r="E25" s="45"/>
      <c r="F25" s="45"/>
      <c r="G25" s="45"/>
      <c r="H25" s="45"/>
      <c r="I25" s="45"/>
      <c r="J25" s="45"/>
      <c r="K25" s="45"/>
      <c r="L25" s="45"/>
      <c r="M25" s="45"/>
    </row>
    <row r="26" spans="2:13" x14ac:dyDescent="0.25">
      <c r="B26" s="70" t="s">
        <v>118</v>
      </c>
      <c r="C26" s="71"/>
      <c r="D26" s="71"/>
      <c r="E26" s="71"/>
      <c r="F26" s="71"/>
      <c r="G26" s="71"/>
      <c r="H26" s="71"/>
      <c r="I26" s="71"/>
      <c r="J26" s="71"/>
      <c r="K26" s="71"/>
      <c r="L26" s="71"/>
      <c r="M26" s="71"/>
    </row>
    <row r="27" spans="2:13" x14ac:dyDescent="0.25">
      <c r="B27" s="50"/>
      <c r="C27" s="50"/>
      <c r="D27" s="50"/>
      <c r="E27" s="50"/>
      <c r="F27" s="50"/>
      <c r="G27" s="50"/>
      <c r="H27" s="50"/>
      <c r="I27" s="50"/>
      <c r="J27" s="50"/>
      <c r="K27" s="50"/>
      <c r="L27" s="50"/>
      <c r="M27" s="50"/>
    </row>
    <row r="28" spans="2:13" ht="45" x14ac:dyDescent="0.25">
      <c r="B28" s="50"/>
      <c r="C28" s="51" t="s">
        <v>1</v>
      </c>
      <c r="D28" s="51" t="s">
        <v>2</v>
      </c>
      <c r="E28" s="51" t="s">
        <v>3</v>
      </c>
      <c r="F28" s="51" t="s">
        <v>4</v>
      </c>
      <c r="G28" s="51" t="s">
        <v>5</v>
      </c>
      <c r="H28" s="51" t="s">
        <v>6</v>
      </c>
      <c r="I28" s="51" t="s">
        <v>7</v>
      </c>
      <c r="J28" s="51" t="s">
        <v>52</v>
      </c>
      <c r="K28" s="51" t="s">
        <v>8</v>
      </c>
      <c r="L28" s="51" t="s">
        <v>9</v>
      </c>
      <c r="M28" s="52" t="s">
        <v>10</v>
      </c>
    </row>
    <row r="29" spans="2:13" x14ac:dyDescent="0.25">
      <c r="B29" s="46" t="s">
        <v>36</v>
      </c>
      <c r="C29" s="64">
        <v>0</v>
      </c>
      <c r="D29" s="64">
        <v>0</v>
      </c>
      <c r="E29" s="64">
        <v>0</v>
      </c>
      <c r="F29" s="64">
        <v>0</v>
      </c>
      <c r="G29" s="64">
        <v>0</v>
      </c>
      <c r="H29" s="64">
        <v>0</v>
      </c>
      <c r="I29" s="64">
        <v>0</v>
      </c>
      <c r="J29" s="64">
        <v>1.2522830990000001E-2</v>
      </c>
      <c r="K29" s="64">
        <v>0</v>
      </c>
      <c r="L29" s="64">
        <v>0</v>
      </c>
      <c r="M29" s="64">
        <f>SUM(C29:L29)</f>
        <v>1.2522830990000001E-2</v>
      </c>
    </row>
    <row r="30" spans="2:13" x14ac:dyDescent="0.25">
      <c r="B30" s="168" t="s">
        <v>237</v>
      </c>
      <c r="C30" s="64">
        <v>0.24298940590000001</v>
      </c>
      <c r="D30" s="64">
        <v>0</v>
      </c>
      <c r="E30" s="64">
        <v>9.3672869000000001E-4</v>
      </c>
      <c r="F30" s="64">
        <v>2.5920577310000002E-2</v>
      </c>
      <c r="G30" s="64">
        <v>0.14316176365</v>
      </c>
      <c r="H30" s="64">
        <v>1.089142402E-2</v>
      </c>
      <c r="I30" s="64">
        <v>0.39684173329</v>
      </c>
      <c r="J30" s="64">
        <v>0.75223056443000003</v>
      </c>
      <c r="K30" s="64">
        <v>0</v>
      </c>
      <c r="L30" s="64">
        <v>6.6680115000000001E-4</v>
      </c>
      <c r="M30" s="64">
        <f t="shared" ref="M30:M39" si="2">SUM(C30:L30)</f>
        <v>1.5736389984399999</v>
      </c>
    </row>
    <row r="31" spans="2:13" ht="30" x14ac:dyDescent="0.25">
      <c r="B31" s="169" t="s">
        <v>241</v>
      </c>
      <c r="C31" s="64">
        <v>0</v>
      </c>
      <c r="D31" s="64">
        <v>0</v>
      </c>
      <c r="E31" s="64">
        <v>0</v>
      </c>
      <c r="F31" s="64">
        <v>0</v>
      </c>
      <c r="G31" s="64">
        <v>0</v>
      </c>
      <c r="H31" s="64">
        <v>0</v>
      </c>
      <c r="I31" s="64">
        <v>0</v>
      </c>
      <c r="J31" s="64">
        <v>0</v>
      </c>
      <c r="K31" s="64">
        <v>0</v>
      </c>
      <c r="L31" s="64">
        <v>0</v>
      </c>
      <c r="M31" s="64">
        <f t="shared" si="2"/>
        <v>0</v>
      </c>
    </row>
    <row r="32" spans="2:13" x14ac:dyDescent="0.25">
      <c r="B32" s="170" t="s">
        <v>252</v>
      </c>
      <c r="C32" s="64">
        <v>0</v>
      </c>
      <c r="D32" s="64">
        <v>0</v>
      </c>
      <c r="E32" s="64">
        <v>0</v>
      </c>
      <c r="F32" s="64">
        <v>0</v>
      </c>
      <c r="G32" s="64">
        <v>0</v>
      </c>
      <c r="H32" s="64">
        <v>0</v>
      </c>
      <c r="I32" s="64">
        <v>0</v>
      </c>
      <c r="J32" s="64">
        <v>0</v>
      </c>
      <c r="K32" s="64">
        <v>0</v>
      </c>
      <c r="L32" s="64">
        <v>0</v>
      </c>
      <c r="M32" s="64">
        <f t="shared" si="2"/>
        <v>0</v>
      </c>
    </row>
    <row r="33" spans="2:13" x14ac:dyDescent="0.25">
      <c r="B33" s="170" t="s">
        <v>253</v>
      </c>
      <c r="C33" s="64">
        <v>0</v>
      </c>
      <c r="D33" s="64">
        <v>0</v>
      </c>
      <c r="E33" s="64">
        <v>0</v>
      </c>
      <c r="F33" s="64">
        <v>0</v>
      </c>
      <c r="G33" s="64">
        <v>0</v>
      </c>
      <c r="H33" s="64">
        <v>0</v>
      </c>
      <c r="I33" s="64">
        <v>0</v>
      </c>
      <c r="J33" s="64">
        <v>0</v>
      </c>
      <c r="K33" s="64">
        <v>0</v>
      </c>
      <c r="L33" s="64">
        <v>0</v>
      </c>
      <c r="M33" s="64">
        <f t="shared" si="2"/>
        <v>0</v>
      </c>
    </row>
    <row r="34" spans="2:13" x14ac:dyDescent="0.25">
      <c r="B34" s="171" t="s">
        <v>238</v>
      </c>
      <c r="C34" s="64">
        <v>0</v>
      </c>
      <c r="D34" s="64">
        <v>0</v>
      </c>
      <c r="E34" s="64">
        <v>0</v>
      </c>
      <c r="F34" s="64">
        <v>0</v>
      </c>
      <c r="G34" s="64">
        <v>0</v>
      </c>
      <c r="H34" s="64">
        <v>0</v>
      </c>
      <c r="I34" s="64">
        <v>0</v>
      </c>
      <c r="J34" s="64">
        <v>0</v>
      </c>
      <c r="K34" s="64">
        <v>0</v>
      </c>
      <c r="L34" s="64">
        <v>0</v>
      </c>
      <c r="M34" s="64">
        <f t="shared" si="2"/>
        <v>0</v>
      </c>
    </row>
    <row r="35" spans="2:13" x14ac:dyDescent="0.25">
      <c r="B35" s="171" t="s">
        <v>239</v>
      </c>
      <c r="C35" s="64">
        <v>0</v>
      </c>
      <c r="D35" s="64">
        <v>0</v>
      </c>
      <c r="E35" s="64">
        <v>0</v>
      </c>
      <c r="F35" s="64">
        <v>0</v>
      </c>
      <c r="G35" s="64">
        <v>0</v>
      </c>
      <c r="H35" s="64">
        <v>0</v>
      </c>
      <c r="I35" s="64">
        <v>0</v>
      </c>
      <c r="J35" s="64">
        <v>0</v>
      </c>
      <c r="K35" s="64">
        <v>0</v>
      </c>
      <c r="L35" s="64">
        <v>0</v>
      </c>
      <c r="M35" s="64">
        <f t="shared" si="2"/>
        <v>0</v>
      </c>
    </row>
    <row r="36" spans="2:13" x14ac:dyDescent="0.25">
      <c r="B36" s="46" t="s">
        <v>38</v>
      </c>
      <c r="C36" s="64">
        <v>0.20763644256</v>
      </c>
      <c r="D36" s="64">
        <v>0</v>
      </c>
      <c r="E36" s="64">
        <v>0</v>
      </c>
      <c r="F36" s="64">
        <v>7.6478555860000005E-2</v>
      </c>
      <c r="G36" s="64">
        <v>0.15879746</v>
      </c>
      <c r="H36" s="64">
        <v>2.7946854520000002E-2</v>
      </c>
      <c r="I36" s="64">
        <v>0.33059627732000002</v>
      </c>
      <c r="J36" s="64">
        <v>2.3906645927199999</v>
      </c>
      <c r="K36" s="64">
        <v>2.10849016E-3</v>
      </c>
      <c r="L36" s="64">
        <v>0</v>
      </c>
      <c r="M36" s="64">
        <f t="shared" si="2"/>
        <v>3.19422867314</v>
      </c>
    </row>
    <row r="37" spans="2:13" x14ac:dyDescent="0.25">
      <c r="B37" s="199" t="s">
        <v>288</v>
      </c>
      <c r="C37" s="64">
        <v>1.464749988E-2</v>
      </c>
      <c r="D37" s="64">
        <v>0</v>
      </c>
      <c r="E37" s="64">
        <v>0</v>
      </c>
      <c r="F37" s="64">
        <v>0</v>
      </c>
      <c r="G37" s="64">
        <v>3.5462293419999999E-2</v>
      </c>
      <c r="H37" s="64">
        <v>2.6640650129999999E-2</v>
      </c>
      <c r="I37" s="64">
        <v>0.16201052993000001</v>
      </c>
      <c r="J37" s="64">
        <v>1.72085997018</v>
      </c>
      <c r="K37" s="64">
        <v>0</v>
      </c>
      <c r="L37" s="64">
        <v>0</v>
      </c>
      <c r="M37" s="64">
        <f t="shared" si="2"/>
        <v>1.95962094354</v>
      </c>
    </row>
    <row r="38" spans="2:13" x14ac:dyDescent="0.25">
      <c r="B38" s="199" t="s">
        <v>289</v>
      </c>
      <c r="C38" s="64">
        <v>0.19298894268</v>
      </c>
      <c r="D38" s="64">
        <v>0</v>
      </c>
      <c r="E38" s="64">
        <v>0</v>
      </c>
      <c r="F38" s="64">
        <v>7.6478555860000005E-2</v>
      </c>
      <c r="G38" s="64">
        <v>0.12333516658</v>
      </c>
      <c r="H38" s="64">
        <v>1.30620439E-3</v>
      </c>
      <c r="I38" s="64">
        <v>0.16858574739000001</v>
      </c>
      <c r="J38" s="64">
        <v>0.66980462253999995</v>
      </c>
      <c r="K38" s="64">
        <v>2.10849016E-3</v>
      </c>
      <c r="L38" s="64">
        <v>0</v>
      </c>
      <c r="M38" s="64">
        <f t="shared" si="2"/>
        <v>1.2346077296</v>
      </c>
    </row>
    <row r="39" spans="2:13" x14ac:dyDescent="0.25">
      <c r="B39" s="46" t="s">
        <v>9</v>
      </c>
      <c r="C39" s="64">
        <v>0</v>
      </c>
      <c r="D39" s="64">
        <v>0</v>
      </c>
      <c r="E39" s="64">
        <v>0</v>
      </c>
      <c r="F39" s="64">
        <v>0</v>
      </c>
      <c r="G39" s="64">
        <v>0</v>
      </c>
      <c r="H39" s="64">
        <v>0</v>
      </c>
      <c r="I39" s="64">
        <v>0</v>
      </c>
      <c r="J39" s="64">
        <v>0</v>
      </c>
      <c r="K39" s="64">
        <v>0</v>
      </c>
      <c r="L39" s="64">
        <v>0</v>
      </c>
      <c r="M39" s="64">
        <f t="shared" si="2"/>
        <v>0</v>
      </c>
    </row>
    <row r="40" spans="2:13" x14ac:dyDescent="0.25">
      <c r="B40" s="72" t="s">
        <v>10</v>
      </c>
      <c r="C40" s="56">
        <f>SUM(C29:C31)+C36+C39</f>
        <v>0.45062584845999998</v>
      </c>
      <c r="D40" s="56">
        <f t="shared" ref="D40:M40" si="3">D29+D30+D31+D36+D39</f>
        <v>0</v>
      </c>
      <c r="E40" s="56">
        <f t="shared" si="3"/>
        <v>9.3672869000000001E-4</v>
      </c>
      <c r="F40" s="56">
        <f t="shared" si="3"/>
        <v>0.10239913317</v>
      </c>
      <c r="G40" s="56">
        <f t="shared" si="3"/>
        <v>0.30195922365</v>
      </c>
      <c r="H40" s="56">
        <f t="shared" si="3"/>
        <v>3.883827854E-2</v>
      </c>
      <c r="I40" s="56">
        <f t="shared" si="3"/>
        <v>0.72743801061000002</v>
      </c>
      <c r="J40" s="56">
        <f t="shared" si="3"/>
        <v>3.15541798814</v>
      </c>
      <c r="K40" s="56">
        <f t="shared" si="3"/>
        <v>2.10849016E-3</v>
      </c>
      <c r="L40" s="56">
        <f t="shared" si="3"/>
        <v>6.6680115000000001E-4</v>
      </c>
      <c r="M40" s="56">
        <f t="shared" si="3"/>
        <v>4.7803905025700004</v>
      </c>
    </row>
    <row r="41" spans="2:13" x14ac:dyDescent="0.25">
      <c r="B41" s="49" t="s">
        <v>449</v>
      </c>
    </row>
    <row r="45" spans="2:13" ht="15.75" x14ac:dyDescent="0.25">
      <c r="B45" s="44" t="s">
        <v>354</v>
      </c>
      <c r="C45" s="45"/>
      <c r="D45" s="45"/>
      <c r="E45" s="45"/>
      <c r="F45" s="45"/>
      <c r="G45" s="45"/>
      <c r="H45" s="45"/>
      <c r="I45" s="45"/>
      <c r="J45" s="45"/>
      <c r="K45" s="45"/>
      <c r="L45" s="45"/>
      <c r="M45" s="45"/>
    </row>
    <row r="46" spans="2:13" x14ac:dyDescent="0.25">
      <c r="B46" s="70" t="s">
        <v>119</v>
      </c>
      <c r="C46" s="71"/>
      <c r="D46" s="71"/>
      <c r="E46" s="71"/>
      <c r="F46" s="71"/>
      <c r="G46" s="71"/>
      <c r="H46" s="71"/>
      <c r="I46" s="71"/>
      <c r="J46" s="71"/>
      <c r="K46" s="71"/>
      <c r="L46" s="71"/>
      <c r="M46" s="71"/>
    </row>
    <row r="47" spans="2:13" x14ac:dyDescent="0.25">
      <c r="B47" s="50"/>
      <c r="C47" s="50"/>
      <c r="D47" s="50"/>
      <c r="E47" s="50"/>
      <c r="F47" s="50"/>
      <c r="G47" s="50"/>
      <c r="H47" s="50"/>
      <c r="I47" s="50"/>
      <c r="J47" s="50"/>
      <c r="K47" s="50"/>
      <c r="L47" s="50"/>
      <c r="M47" s="50"/>
    </row>
    <row r="48" spans="2:13" ht="45" x14ac:dyDescent="0.25">
      <c r="B48" s="50"/>
      <c r="C48" s="51" t="s">
        <v>1</v>
      </c>
      <c r="D48" s="51" t="s">
        <v>2</v>
      </c>
      <c r="E48" s="51" t="s">
        <v>3</v>
      </c>
      <c r="F48" s="51" t="s">
        <v>4</v>
      </c>
      <c r="G48" s="51" t="s">
        <v>5</v>
      </c>
      <c r="H48" s="51" t="s">
        <v>6</v>
      </c>
      <c r="I48" s="51" t="s">
        <v>7</v>
      </c>
      <c r="J48" s="51" t="s">
        <v>52</v>
      </c>
      <c r="K48" s="51" t="s">
        <v>8</v>
      </c>
      <c r="L48" s="51" t="s">
        <v>9</v>
      </c>
      <c r="M48" s="52" t="s">
        <v>10</v>
      </c>
    </row>
    <row r="49" spans="2:15" x14ac:dyDescent="0.25">
      <c r="B49" s="46" t="s">
        <v>36</v>
      </c>
      <c r="C49" s="64">
        <v>0</v>
      </c>
      <c r="D49" s="64">
        <v>0</v>
      </c>
      <c r="E49" s="64">
        <v>0</v>
      </c>
      <c r="F49" s="64">
        <v>0</v>
      </c>
      <c r="G49" s="64">
        <v>0</v>
      </c>
      <c r="H49" s="64">
        <v>0</v>
      </c>
      <c r="I49" s="64">
        <v>0</v>
      </c>
      <c r="J49" s="64">
        <v>1.2522830990000001E-2</v>
      </c>
      <c r="K49" s="64">
        <v>0</v>
      </c>
      <c r="L49" s="64">
        <v>0</v>
      </c>
      <c r="M49" s="64">
        <f>SUM(C49:L49)</f>
        <v>1.2522830990000001E-2</v>
      </c>
    </row>
    <row r="50" spans="2:15" x14ac:dyDescent="0.25">
      <c r="B50" s="46" t="s">
        <v>237</v>
      </c>
      <c r="C50" s="64">
        <v>0.25518340589999999</v>
      </c>
      <c r="D50" s="64">
        <v>0</v>
      </c>
      <c r="E50" s="64">
        <v>9.3672869000000001E-4</v>
      </c>
      <c r="F50" s="64">
        <v>2.5920577310000002E-2</v>
      </c>
      <c r="G50" s="64">
        <v>0.14566976365000001</v>
      </c>
      <c r="H50" s="64">
        <v>1.089142402E-2</v>
      </c>
      <c r="I50" s="64">
        <v>0.40183273329000002</v>
      </c>
      <c r="J50" s="64">
        <v>0.77501184024000003</v>
      </c>
      <c r="K50" s="64">
        <v>0</v>
      </c>
      <c r="L50" s="64">
        <v>6.6680115000000001E-4</v>
      </c>
      <c r="M50" s="64">
        <f t="shared" ref="M50:M59" si="4">SUM(C50:L50)</f>
        <v>1.61611327425</v>
      </c>
      <c r="O50" s="200"/>
    </row>
    <row r="51" spans="2:15" ht="30" x14ac:dyDescent="0.25">
      <c r="B51" s="169" t="s">
        <v>241</v>
      </c>
      <c r="C51" s="64">
        <v>0</v>
      </c>
      <c r="D51" s="64">
        <v>0</v>
      </c>
      <c r="E51" s="64">
        <v>0</v>
      </c>
      <c r="F51" s="64">
        <v>0</v>
      </c>
      <c r="G51" s="64">
        <v>0</v>
      </c>
      <c r="H51" s="64">
        <v>0</v>
      </c>
      <c r="I51" s="64">
        <v>0</v>
      </c>
      <c r="J51" s="64">
        <v>0</v>
      </c>
      <c r="K51" s="64">
        <v>0</v>
      </c>
      <c r="L51" s="64">
        <v>0</v>
      </c>
      <c r="M51" s="64">
        <f t="shared" si="4"/>
        <v>0</v>
      </c>
      <c r="O51" s="200"/>
    </row>
    <row r="52" spans="2:15" x14ac:dyDescent="0.25">
      <c r="B52" s="170" t="s">
        <v>252</v>
      </c>
      <c r="C52" s="64">
        <v>0</v>
      </c>
      <c r="D52" s="64">
        <v>0</v>
      </c>
      <c r="E52" s="64">
        <v>0</v>
      </c>
      <c r="F52" s="64">
        <v>0</v>
      </c>
      <c r="G52" s="64">
        <v>0</v>
      </c>
      <c r="H52" s="64">
        <v>0</v>
      </c>
      <c r="I52" s="64">
        <v>0</v>
      </c>
      <c r="J52" s="64">
        <v>0</v>
      </c>
      <c r="K52" s="64">
        <v>0</v>
      </c>
      <c r="L52" s="64">
        <v>0</v>
      </c>
      <c r="M52" s="64">
        <f t="shared" si="4"/>
        <v>0</v>
      </c>
      <c r="O52" s="200"/>
    </row>
    <row r="53" spans="2:15" x14ac:dyDescent="0.25">
      <c r="B53" s="170" t="s">
        <v>253</v>
      </c>
      <c r="C53" s="64">
        <v>0</v>
      </c>
      <c r="D53" s="64">
        <v>0</v>
      </c>
      <c r="E53" s="64">
        <v>0</v>
      </c>
      <c r="F53" s="64">
        <v>0</v>
      </c>
      <c r="G53" s="64">
        <v>0</v>
      </c>
      <c r="H53" s="64">
        <v>0</v>
      </c>
      <c r="I53" s="64">
        <v>0</v>
      </c>
      <c r="J53" s="64">
        <v>0</v>
      </c>
      <c r="K53" s="64">
        <v>0</v>
      </c>
      <c r="L53" s="64">
        <v>0</v>
      </c>
      <c r="M53" s="64">
        <f t="shared" si="4"/>
        <v>0</v>
      </c>
      <c r="O53" s="200"/>
    </row>
    <row r="54" spans="2:15" x14ac:dyDescent="0.25">
      <c r="B54" s="171" t="s">
        <v>238</v>
      </c>
      <c r="C54" s="64">
        <v>0</v>
      </c>
      <c r="D54" s="64">
        <v>0</v>
      </c>
      <c r="E54" s="64">
        <v>0</v>
      </c>
      <c r="F54" s="64">
        <v>0</v>
      </c>
      <c r="G54" s="64">
        <v>0</v>
      </c>
      <c r="H54" s="64">
        <v>0</v>
      </c>
      <c r="I54" s="64">
        <v>0</v>
      </c>
      <c r="J54" s="64">
        <v>0</v>
      </c>
      <c r="K54" s="64">
        <v>0</v>
      </c>
      <c r="L54" s="64">
        <v>0</v>
      </c>
      <c r="M54" s="64">
        <f t="shared" si="4"/>
        <v>0</v>
      </c>
      <c r="O54" s="200"/>
    </row>
    <row r="55" spans="2:15" x14ac:dyDescent="0.25">
      <c r="B55" s="171" t="s">
        <v>239</v>
      </c>
      <c r="C55" s="64">
        <v>0</v>
      </c>
      <c r="D55" s="64">
        <v>0</v>
      </c>
      <c r="E55" s="64">
        <v>0</v>
      </c>
      <c r="F55" s="64">
        <v>0</v>
      </c>
      <c r="G55" s="64">
        <v>0</v>
      </c>
      <c r="H55" s="64">
        <v>0</v>
      </c>
      <c r="I55" s="64">
        <v>0</v>
      </c>
      <c r="J55" s="64">
        <v>0</v>
      </c>
      <c r="K55" s="64">
        <v>0</v>
      </c>
      <c r="L55" s="64">
        <v>0</v>
      </c>
      <c r="M55" s="64">
        <f t="shared" si="4"/>
        <v>0</v>
      </c>
      <c r="O55" s="200"/>
    </row>
    <row r="56" spans="2:15" x14ac:dyDescent="0.25">
      <c r="B56" s="46" t="s">
        <v>38</v>
      </c>
      <c r="C56" s="64">
        <v>0.26648927189999999</v>
      </c>
      <c r="D56" s="64">
        <v>0</v>
      </c>
      <c r="E56" s="64">
        <v>2.8086E-2</v>
      </c>
      <c r="F56" s="64">
        <v>0.17021490588999999</v>
      </c>
      <c r="G56" s="64">
        <v>0.49636509877000001</v>
      </c>
      <c r="H56" s="64">
        <v>7.2064560180000001E-2</v>
      </c>
      <c r="I56" s="64">
        <v>0.84132946050000001</v>
      </c>
      <c r="J56" s="64">
        <v>8.9881808583399998</v>
      </c>
      <c r="K56" s="64">
        <v>2.10849016E-3</v>
      </c>
      <c r="L56" s="64">
        <v>9.0499999999999999E-4</v>
      </c>
      <c r="M56" s="64">
        <f t="shared" si="4"/>
        <v>10.865743645739999</v>
      </c>
      <c r="O56" s="200"/>
    </row>
    <row r="57" spans="2:15" x14ac:dyDescent="0.25">
      <c r="B57" s="199" t="s">
        <v>288</v>
      </c>
      <c r="C57" s="64">
        <v>4.6739733710000002E-2</v>
      </c>
      <c r="D57" s="64">
        <v>0</v>
      </c>
      <c r="E57" s="64">
        <v>2.8086E-2</v>
      </c>
      <c r="F57" s="64">
        <v>8.3250350030000003E-2</v>
      </c>
      <c r="G57" s="64">
        <v>0.35065693218999999</v>
      </c>
      <c r="H57" s="64">
        <v>7.0758355790000005E-2</v>
      </c>
      <c r="I57" s="64">
        <v>0.64727971310999999</v>
      </c>
      <c r="J57" s="64">
        <v>8.2279299864599995</v>
      </c>
      <c r="K57" s="64">
        <v>0</v>
      </c>
      <c r="L57" s="64">
        <v>9.0499999999999999E-4</v>
      </c>
      <c r="M57" s="64">
        <f t="shared" si="4"/>
        <v>9.4556060712899992</v>
      </c>
      <c r="O57" s="200"/>
    </row>
    <row r="58" spans="2:15" x14ac:dyDescent="0.25">
      <c r="B58" s="199" t="s">
        <v>289</v>
      </c>
      <c r="C58" s="64">
        <v>0.21974953819000001</v>
      </c>
      <c r="D58" s="64">
        <v>0</v>
      </c>
      <c r="E58" s="64">
        <v>0</v>
      </c>
      <c r="F58" s="64">
        <v>8.6964555860000001E-2</v>
      </c>
      <c r="G58" s="64">
        <v>0.14570816657999999</v>
      </c>
      <c r="H58" s="64">
        <v>1.30620439E-3</v>
      </c>
      <c r="I58" s="64">
        <v>0.19404974739</v>
      </c>
      <c r="J58" s="64">
        <v>0.76025087187999996</v>
      </c>
      <c r="K58" s="64">
        <v>2.10849016E-3</v>
      </c>
      <c r="L58" s="64">
        <v>0</v>
      </c>
      <c r="M58" s="64">
        <f t="shared" si="4"/>
        <v>1.4101375744499998</v>
      </c>
    </row>
    <row r="59" spans="2:15" x14ac:dyDescent="0.25">
      <c r="B59" s="46" t="s">
        <v>9</v>
      </c>
      <c r="C59" s="64">
        <v>0</v>
      </c>
      <c r="D59" s="64">
        <v>0</v>
      </c>
      <c r="E59" s="64">
        <v>0</v>
      </c>
      <c r="F59" s="64">
        <v>0</v>
      </c>
      <c r="G59" s="64">
        <v>0</v>
      </c>
      <c r="H59" s="64">
        <v>0</v>
      </c>
      <c r="I59" s="64">
        <v>0</v>
      </c>
      <c r="J59" s="64">
        <v>0</v>
      </c>
      <c r="K59" s="64">
        <v>0</v>
      </c>
      <c r="L59" s="64">
        <v>0</v>
      </c>
      <c r="M59" s="64">
        <f t="shared" si="4"/>
        <v>0</v>
      </c>
    </row>
    <row r="60" spans="2:15" x14ac:dyDescent="0.25">
      <c r="B60" s="72" t="s">
        <v>10</v>
      </c>
      <c r="C60" s="56">
        <f>SUM(C49:C51)+C56+C59</f>
        <v>0.52167267780000004</v>
      </c>
      <c r="D60" s="56">
        <f t="shared" ref="D60:M60" si="5">SUM(D49:D51)+D56+D59</f>
        <v>0</v>
      </c>
      <c r="E60" s="56">
        <f t="shared" si="5"/>
        <v>2.9022728689999999E-2</v>
      </c>
      <c r="F60" s="56">
        <f t="shared" si="5"/>
        <v>0.19613548319999999</v>
      </c>
      <c r="G60" s="56">
        <f t="shared" si="5"/>
        <v>0.64203486242000007</v>
      </c>
      <c r="H60" s="56">
        <f t="shared" si="5"/>
        <v>8.2955984199999999E-2</v>
      </c>
      <c r="I60" s="56">
        <f t="shared" si="5"/>
        <v>1.2431621937899999</v>
      </c>
      <c r="J60" s="56">
        <f t="shared" si="5"/>
        <v>9.7757155295700002</v>
      </c>
      <c r="K60" s="56">
        <f t="shared" si="5"/>
        <v>2.10849016E-3</v>
      </c>
      <c r="L60" s="56">
        <f t="shared" si="5"/>
        <v>1.5718011500000001E-3</v>
      </c>
      <c r="M60" s="56">
        <f t="shared" si="5"/>
        <v>12.494379750979999</v>
      </c>
    </row>
    <row r="61" spans="2:15" x14ac:dyDescent="0.25">
      <c r="B61" s="49" t="s">
        <v>449</v>
      </c>
    </row>
    <row r="63" spans="2:15" x14ac:dyDescent="0.25">
      <c r="B63" s="45"/>
      <c r="C63" s="45"/>
      <c r="D63" s="45"/>
      <c r="E63" s="45"/>
      <c r="F63" s="45"/>
      <c r="G63" s="45"/>
      <c r="H63" s="45"/>
      <c r="I63" s="45"/>
      <c r="J63" s="45"/>
      <c r="K63" s="45"/>
      <c r="L63" s="45"/>
      <c r="N63" s="45"/>
    </row>
    <row r="64" spans="2:15" x14ac:dyDescent="0.25">
      <c r="B64" s="45"/>
      <c r="C64" s="45"/>
      <c r="D64" s="45"/>
      <c r="E64" s="45"/>
      <c r="F64" s="45"/>
      <c r="G64" s="45"/>
      <c r="H64" s="45"/>
      <c r="I64" s="45"/>
      <c r="J64" s="45"/>
      <c r="K64" s="45"/>
      <c r="L64" s="45"/>
      <c r="M64" s="45"/>
      <c r="N64" s="45"/>
    </row>
    <row r="66" spans="14:14" x14ac:dyDescent="0.25">
      <c r="N66" s="125" t="s">
        <v>245</v>
      </c>
    </row>
    <row r="79" spans="14:14" x14ac:dyDescent="0.25">
      <c r="N79" s="45"/>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B30" sqref="B30"/>
    </sheetView>
  </sheetViews>
  <sheetFormatPr defaultRowHeight="15" x14ac:dyDescent="0.25"/>
  <cols>
    <col min="1" max="1" width="4.7109375" style="46" customWidth="1"/>
    <col min="2" max="2" width="25.140625" style="46" bestFit="1" customWidth="1"/>
    <col min="3" max="12" width="17.7109375" style="46" customWidth="1"/>
    <col min="13" max="13" width="18.5703125" style="46" bestFit="1" customWidth="1"/>
    <col min="14" max="20" width="9.140625" style="46"/>
    <col min="21" max="21" width="9.140625" style="46" customWidth="1"/>
    <col min="22" max="16384" width="9.140625" style="46"/>
  </cols>
  <sheetData>
    <row r="4" spans="2:13" x14ac:dyDescent="0.25">
      <c r="B4" s="45"/>
      <c r="C4" s="45"/>
      <c r="D4" s="45"/>
      <c r="E4" s="45"/>
      <c r="F4" s="45"/>
      <c r="G4" s="45"/>
      <c r="H4" s="45"/>
      <c r="I4" s="45"/>
      <c r="J4" s="45"/>
      <c r="K4" s="47" t="s">
        <v>30</v>
      </c>
      <c r="L4" s="172">
        <f>'Table 1-3 - Lending'!L4</f>
        <v>42735</v>
      </c>
      <c r="M4" s="45"/>
    </row>
    <row r="5" spans="2:13" ht="15.75" x14ac:dyDescent="0.25">
      <c r="B5" s="44" t="s">
        <v>355</v>
      </c>
      <c r="C5" s="45"/>
      <c r="D5" s="45"/>
      <c r="E5" s="45"/>
      <c r="F5" s="45"/>
      <c r="G5" s="45"/>
      <c r="H5" s="45"/>
      <c r="I5" s="45"/>
      <c r="J5" s="45"/>
      <c r="K5" s="45"/>
      <c r="L5" s="45"/>
      <c r="M5" s="45"/>
    </row>
    <row r="6" spans="2:13" x14ac:dyDescent="0.25">
      <c r="B6" s="70" t="s">
        <v>120</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42</v>
      </c>
      <c r="C9" s="64">
        <v>0</v>
      </c>
      <c r="D9" s="64">
        <v>0</v>
      </c>
      <c r="E9" s="64">
        <v>0</v>
      </c>
      <c r="F9" s="64">
        <v>0</v>
      </c>
      <c r="G9" s="64">
        <v>0</v>
      </c>
      <c r="H9" s="64">
        <v>0</v>
      </c>
      <c r="I9" s="64">
        <v>0</v>
      </c>
      <c r="J9" s="64">
        <v>0</v>
      </c>
      <c r="K9" s="64">
        <v>0</v>
      </c>
      <c r="L9" s="64">
        <v>0</v>
      </c>
      <c r="M9" s="64">
        <f>SUM(C9:L9)</f>
        <v>0</v>
      </c>
    </row>
    <row r="10" spans="2:13" x14ac:dyDescent="0.25">
      <c r="B10" s="46" t="s">
        <v>136</v>
      </c>
      <c r="C10" s="64">
        <v>0</v>
      </c>
      <c r="D10" s="64">
        <v>0</v>
      </c>
      <c r="E10" s="64">
        <v>0</v>
      </c>
      <c r="F10" s="64">
        <v>0</v>
      </c>
      <c r="G10" s="64">
        <v>0</v>
      </c>
      <c r="H10" s="64">
        <v>0</v>
      </c>
      <c r="I10" s="64">
        <v>0</v>
      </c>
      <c r="J10" s="64">
        <v>0</v>
      </c>
      <c r="K10" s="64">
        <v>0</v>
      </c>
      <c r="L10" s="64">
        <v>0</v>
      </c>
      <c r="M10" s="64">
        <f t="shared" ref="M10:M13" si="0">SUM(C10:L10)</f>
        <v>0</v>
      </c>
    </row>
    <row r="11" spans="2:13" x14ac:dyDescent="0.25">
      <c r="B11" s="46" t="s">
        <v>43</v>
      </c>
      <c r="C11" s="64">
        <v>0</v>
      </c>
      <c r="D11" s="64">
        <v>0</v>
      </c>
      <c r="E11" s="64">
        <v>0</v>
      </c>
      <c r="F11" s="64">
        <v>0</v>
      </c>
      <c r="G11" s="64">
        <v>0</v>
      </c>
      <c r="H11" s="64">
        <v>0</v>
      </c>
      <c r="I11" s="64">
        <v>0</v>
      </c>
      <c r="J11" s="64">
        <v>0</v>
      </c>
      <c r="K11" s="64">
        <v>0</v>
      </c>
      <c r="L11" s="64">
        <v>0</v>
      </c>
      <c r="M11" s="64">
        <f t="shared" si="0"/>
        <v>0</v>
      </c>
    </row>
    <row r="12" spans="2:13" x14ac:dyDescent="0.25">
      <c r="B12" s="46" t="s">
        <v>44</v>
      </c>
      <c r="C12" s="64">
        <v>0</v>
      </c>
      <c r="D12" s="64">
        <v>0</v>
      </c>
      <c r="E12" s="64">
        <v>0</v>
      </c>
      <c r="F12" s="64">
        <v>0</v>
      </c>
      <c r="G12" s="64">
        <v>0</v>
      </c>
      <c r="H12" s="64">
        <v>0</v>
      </c>
      <c r="I12" s="64">
        <v>0</v>
      </c>
      <c r="J12" s="64">
        <v>0</v>
      </c>
      <c r="K12" s="64">
        <v>0</v>
      </c>
      <c r="L12" s="64">
        <v>0</v>
      </c>
      <c r="M12" s="64">
        <f t="shared" si="0"/>
        <v>0</v>
      </c>
    </row>
    <row r="13" spans="2:13" x14ac:dyDescent="0.25">
      <c r="B13" s="46" t="s">
        <v>45</v>
      </c>
      <c r="C13" s="64">
        <v>0.52167267780000004</v>
      </c>
      <c r="D13" s="64">
        <v>0</v>
      </c>
      <c r="E13" s="64">
        <v>2.9022728689999999E-2</v>
      </c>
      <c r="F13" s="64">
        <v>0.19613548319999999</v>
      </c>
      <c r="G13" s="64">
        <v>0.64203486241999996</v>
      </c>
      <c r="H13" s="64">
        <v>8.2955984199999999E-2</v>
      </c>
      <c r="I13" s="64">
        <v>1.2431621937899999</v>
      </c>
      <c r="J13" s="64">
        <v>9.7757155295700002</v>
      </c>
      <c r="K13" s="64">
        <v>2.10849016E-3</v>
      </c>
      <c r="L13" s="64">
        <v>1.5718011499999999E-3</v>
      </c>
      <c r="M13" s="64">
        <f t="shared" si="0"/>
        <v>12.49437975098</v>
      </c>
    </row>
    <row r="14" spans="2:13" x14ac:dyDescent="0.25">
      <c r="B14" s="72" t="s">
        <v>10</v>
      </c>
      <c r="C14" s="56">
        <f>SUM(C9:C13)</f>
        <v>0.52167267780000004</v>
      </c>
      <c r="D14" s="56">
        <f t="shared" ref="D14:M14" si="1">SUM(D9:D13)</f>
        <v>0</v>
      </c>
      <c r="E14" s="56">
        <f t="shared" si="1"/>
        <v>2.9022728689999999E-2</v>
      </c>
      <c r="F14" s="56">
        <f t="shared" si="1"/>
        <v>0.19613548319999999</v>
      </c>
      <c r="G14" s="56">
        <f t="shared" si="1"/>
        <v>0.64203486241999996</v>
      </c>
      <c r="H14" s="56">
        <f t="shared" si="1"/>
        <v>8.2955984199999999E-2</v>
      </c>
      <c r="I14" s="56">
        <f t="shared" si="1"/>
        <v>1.2431621937899999</v>
      </c>
      <c r="J14" s="56">
        <f t="shared" si="1"/>
        <v>9.7757155295700002</v>
      </c>
      <c r="K14" s="56">
        <f t="shared" si="1"/>
        <v>2.10849016E-3</v>
      </c>
      <c r="L14" s="56">
        <f t="shared" si="1"/>
        <v>1.5718011499999999E-3</v>
      </c>
      <c r="M14" s="56">
        <f t="shared" si="1"/>
        <v>12.49437975098</v>
      </c>
    </row>
    <row r="15" spans="2:13" x14ac:dyDescent="0.25">
      <c r="B15" s="49" t="s">
        <v>449</v>
      </c>
      <c r="C15" s="61"/>
      <c r="D15" s="61"/>
      <c r="E15" s="61"/>
      <c r="F15" s="61"/>
      <c r="G15" s="61"/>
      <c r="H15" s="61"/>
      <c r="I15" s="61"/>
      <c r="J15" s="61"/>
      <c r="K15" s="61"/>
      <c r="L15" s="61"/>
      <c r="M15" s="61"/>
    </row>
    <row r="16" spans="2:13" x14ac:dyDescent="0.25">
      <c r="C16" s="61"/>
      <c r="D16" s="61"/>
      <c r="E16" s="61"/>
      <c r="F16" s="61"/>
      <c r="G16" s="61"/>
      <c r="H16" s="61"/>
      <c r="I16" s="61"/>
      <c r="J16" s="61"/>
      <c r="K16" s="61"/>
      <c r="L16" s="61"/>
      <c r="M16" s="61"/>
    </row>
    <row r="19" spans="2:13" ht="15.75" x14ac:dyDescent="0.25">
      <c r="B19" s="44" t="s">
        <v>356</v>
      </c>
      <c r="C19" s="45"/>
      <c r="D19" s="45"/>
      <c r="E19" s="45"/>
      <c r="F19" s="45"/>
      <c r="G19" s="45"/>
      <c r="H19" s="45"/>
      <c r="I19" s="45"/>
      <c r="J19" s="45"/>
      <c r="K19" s="45"/>
      <c r="L19" s="45"/>
      <c r="M19" s="45"/>
    </row>
    <row r="20" spans="2:13" x14ac:dyDescent="0.25">
      <c r="B20" s="69"/>
      <c r="C20" s="70" t="s">
        <v>121</v>
      </c>
      <c r="D20" s="71"/>
      <c r="E20" s="71"/>
      <c r="F20" s="71"/>
      <c r="G20" s="71"/>
      <c r="H20" s="71"/>
      <c r="I20" s="71"/>
      <c r="J20" s="71"/>
      <c r="K20" s="71"/>
      <c r="L20" s="71"/>
      <c r="M20" s="71"/>
    </row>
    <row r="21" spans="2:13" x14ac:dyDescent="0.25">
      <c r="B21" s="50"/>
      <c r="C21" s="50"/>
      <c r="D21" s="50"/>
      <c r="E21" s="50"/>
      <c r="F21" s="50"/>
      <c r="G21" s="50"/>
      <c r="H21" s="50"/>
      <c r="I21" s="50"/>
      <c r="J21" s="50"/>
      <c r="K21" s="50"/>
      <c r="L21" s="50"/>
      <c r="M21" s="50"/>
    </row>
    <row r="22" spans="2:13" ht="45" x14ac:dyDescent="0.25">
      <c r="B22" s="50"/>
      <c r="C22" s="51" t="s">
        <v>1</v>
      </c>
      <c r="D22" s="51" t="s">
        <v>2</v>
      </c>
      <c r="E22" s="51" t="s">
        <v>3</v>
      </c>
      <c r="F22" s="51" t="s">
        <v>4</v>
      </c>
      <c r="G22" s="51" t="s">
        <v>5</v>
      </c>
      <c r="H22" s="51" t="s">
        <v>6</v>
      </c>
      <c r="I22" s="51" t="s">
        <v>7</v>
      </c>
      <c r="J22" s="51" t="s">
        <v>52</v>
      </c>
      <c r="K22" s="51" t="s">
        <v>8</v>
      </c>
      <c r="L22" s="51" t="s">
        <v>9</v>
      </c>
      <c r="M22" s="52" t="s">
        <v>10</v>
      </c>
    </row>
    <row r="23" spans="2:13" x14ac:dyDescent="0.25">
      <c r="B23" s="46" t="s">
        <v>46</v>
      </c>
      <c r="C23" s="64">
        <v>3.2326149999999999E-4</v>
      </c>
      <c r="D23" s="64">
        <v>0</v>
      </c>
      <c r="E23" s="64">
        <v>0</v>
      </c>
      <c r="F23" s="64">
        <v>0</v>
      </c>
      <c r="G23" s="64">
        <v>2.9867319999999999E-5</v>
      </c>
      <c r="H23" s="64">
        <v>0</v>
      </c>
      <c r="I23" s="64">
        <v>1.7849857E-4</v>
      </c>
      <c r="J23" s="64">
        <v>8.1160294000000004E-3</v>
      </c>
      <c r="K23" s="64">
        <v>0</v>
      </c>
      <c r="L23" s="64">
        <v>0</v>
      </c>
      <c r="M23" s="64">
        <f>SUM(C23:L23)</f>
        <v>8.6476567899999995E-3</v>
      </c>
    </row>
    <row r="24" spans="2:13" x14ac:dyDescent="0.25">
      <c r="B24" s="46" t="s">
        <v>137</v>
      </c>
      <c r="C24" s="64">
        <v>9.9112186000000001E-4</v>
      </c>
      <c r="D24" s="64">
        <v>0</v>
      </c>
      <c r="E24" s="64">
        <v>0</v>
      </c>
      <c r="F24" s="64">
        <v>1.9313943199999999E-3</v>
      </c>
      <c r="G24" s="64">
        <v>0</v>
      </c>
      <c r="H24" s="64">
        <v>0</v>
      </c>
      <c r="I24" s="64">
        <v>7.1253123000000003E-4</v>
      </c>
      <c r="J24" s="64">
        <v>4.1534602759999997E-2</v>
      </c>
      <c r="K24" s="64">
        <v>0</v>
      </c>
      <c r="L24" s="64">
        <v>0</v>
      </c>
      <c r="M24" s="64">
        <f t="shared" ref="M24:M28" si="2">SUM(C24:L24)</f>
        <v>4.5169650169999999E-2</v>
      </c>
    </row>
    <row r="25" spans="2:13" x14ac:dyDescent="0.25">
      <c r="B25" s="46" t="s">
        <v>47</v>
      </c>
      <c r="C25" s="64">
        <v>1.4302318699999999E-3</v>
      </c>
      <c r="D25" s="64">
        <v>0</v>
      </c>
      <c r="E25" s="64">
        <v>0</v>
      </c>
      <c r="F25" s="64">
        <v>0</v>
      </c>
      <c r="G25" s="64">
        <v>3.5559599E-4</v>
      </c>
      <c r="H25" s="64">
        <v>0</v>
      </c>
      <c r="I25" s="64">
        <v>2.04282074E-3</v>
      </c>
      <c r="J25" s="64">
        <v>2.845816432E-2</v>
      </c>
      <c r="K25" s="64">
        <v>0</v>
      </c>
      <c r="L25" s="64">
        <v>0</v>
      </c>
      <c r="M25" s="64">
        <f t="shared" si="2"/>
        <v>3.2286812919999998E-2</v>
      </c>
    </row>
    <row r="26" spans="2:13" x14ac:dyDescent="0.25">
      <c r="B26" s="46" t="s">
        <v>48</v>
      </c>
      <c r="C26" s="64">
        <v>4.00576583E-2</v>
      </c>
      <c r="D26" s="64">
        <v>0</v>
      </c>
      <c r="E26" s="64">
        <v>0</v>
      </c>
      <c r="F26" s="64">
        <v>4.4840988299999999E-3</v>
      </c>
      <c r="G26" s="64">
        <v>3.9078185430000002E-2</v>
      </c>
      <c r="H26" s="64">
        <v>1.13533503E-2</v>
      </c>
      <c r="I26" s="64">
        <v>0.26890500227000003</v>
      </c>
      <c r="J26" s="64">
        <v>0.27000744997999998</v>
      </c>
      <c r="K26" s="64">
        <v>0</v>
      </c>
      <c r="L26" s="64">
        <v>5.4455767999999998E-4</v>
      </c>
      <c r="M26" s="64">
        <f t="shared" si="2"/>
        <v>0.6344303027899999</v>
      </c>
    </row>
    <row r="27" spans="2:13" x14ac:dyDescent="0.25">
      <c r="B27" s="46" t="s">
        <v>50</v>
      </c>
      <c r="C27" s="64">
        <v>0.36352336082999998</v>
      </c>
      <c r="D27" s="64">
        <v>0</v>
      </c>
      <c r="E27" s="64">
        <v>0</v>
      </c>
      <c r="F27" s="64">
        <v>9.3707649249999997E-2</v>
      </c>
      <c r="G27" s="64">
        <v>0.23088302431999999</v>
      </c>
      <c r="H27" s="64">
        <v>2.928081922E-2</v>
      </c>
      <c r="I27" s="64">
        <v>0.46106698558999998</v>
      </c>
      <c r="J27" s="64">
        <v>1.1468204852099999</v>
      </c>
      <c r="K27" s="64">
        <v>2.10849016E-3</v>
      </c>
      <c r="L27" s="64">
        <v>1.02724347E-3</v>
      </c>
      <c r="M27" s="64">
        <f t="shared" si="2"/>
        <v>2.3284180580499996</v>
      </c>
    </row>
    <row r="28" spans="2:13" x14ac:dyDescent="0.25">
      <c r="B28" s="46" t="s">
        <v>49</v>
      </c>
      <c r="C28" s="64">
        <v>0.11534704344</v>
      </c>
      <c r="D28" s="64">
        <v>0</v>
      </c>
      <c r="E28" s="64">
        <v>2.9022728689999999E-2</v>
      </c>
      <c r="F28" s="64">
        <v>9.6012340799999998E-2</v>
      </c>
      <c r="G28" s="64">
        <v>0.37168818935999998</v>
      </c>
      <c r="H28" s="64">
        <v>4.232181468E-2</v>
      </c>
      <c r="I28" s="64">
        <v>0.51025635539000003</v>
      </c>
      <c r="J28" s="64">
        <v>8.2807787979099992</v>
      </c>
      <c r="K28" s="64">
        <v>0</v>
      </c>
      <c r="L28" s="64">
        <v>0</v>
      </c>
      <c r="M28" s="64">
        <f t="shared" si="2"/>
        <v>9.4454272702699988</v>
      </c>
    </row>
    <row r="29" spans="2:13" x14ac:dyDescent="0.25">
      <c r="B29" s="72" t="s">
        <v>10</v>
      </c>
      <c r="C29" s="56">
        <f>SUM(C23:C28)</f>
        <v>0.52167267779999993</v>
      </c>
      <c r="D29" s="56">
        <f t="shared" ref="D29:M29" si="3">SUM(D23:D28)</f>
        <v>0</v>
      </c>
      <c r="E29" s="56">
        <f t="shared" si="3"/>
        <v>2.9022728689999999E-2</v>
      </c>
      <c r="F29" s="56">
        <f t="shared" si="3"/>
        <v>0.19613548320000002</v>
      </c>
      <c r="G29" s="56">
        <f t="shared" si="3"/>
        <v>0.64203486241999996</v>
      </c>
      <c r="H29" s="56">
        <f t="shared" si="3"/>
        <v>8.2955984199999999E-2</v>
      </c>
      <c r="I29" s="56">
        <f t="shared" si="3"/>
        <v>1.2431621937899999</v>
      </c>
      <c r="J29" s="56">
        <f t="shared" si="3"/>
        <v>9.7757155295799993</v>
      </c>
      <c r="K29" s="56">
        <f t="shared" si="3"/>
        <v>2.10849016E-3</v>
      </c>
      <c r="L29" s="56">
        <f t="shared" si="3"/>
        <v>1.5718011500000001E-3</v>
      </c>
      <c r="M29" s="56">
        <f t="shared" si="3"/>
        <v>12.494379750989999</v>
      </c>
    </row>
    <row r="30" spans="2:13" x14ac:dyDescent="0.25">
      <c r="B30" s="49" t="s">
        <v>449</v>
      </c>
    </row>
    <row r="34" spans="2:13" ht="15.75" x14ac:dyDescent="0.25">
      <c r="B34" s="44" t="s">
        <v>357</v>
      </c>
      <c r="C34" s="45"/>
      <c r="D34" s="45"/>
      <c r="E34" s="45"/>
      <c r="F34" s="45"/>
      <c r="G34" s="45"/>
      <c r="H34" s="45"/>
      <c r="I34" s="45"/>
      <c r="J34" s="45"/>
      <c r="K34" s="45"/>
      <c r="L34" s="45"/>
      <c r="M34" s="45"/>
    </row>
    <row r="35" spans="2:13" x14ac:dyDescent="0.25">
      <c r="B35" s="173" t="s">
        <v>261</v>
      </c>
      <c r="C35" s="71"/>
      <c r="D35" s="71"/>
      <c r="E35" s="71"/>
      <c r="F35" s="71"/>
      <c r="G35" s="71"/>
      <c r="H35" s="71"/>
      <c r="I35" s="71"/>
      <c r="J35" s="71"/>
      <c r="K35" s="71"/>
      <c r="L35" s="71"/>
      <c r="M35" s="71"/>
    </row>
    <row r="36" spans="2:13" x14ac:dyDescent="0.25">
      <c r="B36" s="50"/>
      <c r="C36" s="50"/>
      <c r="D36" s="50"/>
      <c r="E36" s="50"/>
      <c r="F36" s="50"/>
      <c r="G36" s="50"/>
      <c r="H36" s="50"/>
      <c r="I36" s="50"/>
      <c r="J36" s="50"/>
      <c r="K36" s="50"/>
      <c r="L36" s="50"/>
      <c r="M36" s="50"/>
    </row>
    <row r="37" spans="2:13" ht="45" x14ac:dyDescent="0.25">
      <c r="B37" s="50"/>
      <c r="C37" s="51" t="s">
        <v>1</v>
      </c>
      <c r="D37" s="51" t="s">
        <v>2</v>
      </c>
      <c r="E37" s="51" t="s">
        <v>3</v>
      </c>
      <c r="F37" s="51" t="s">
        <v>4</v>
      </c>
      <c r="G37" s="51" t="s">
        <v>5</v>
      </c>
      <c r="H37" s="51" t="s">
        <v>6</v>
      </c>
      <c r="I37" s="51" t="s">
        <v>7</v>
      </c>
      <c r="J37" s="51" t="s">
        <v>52</v>
      </c>
      <c r="K37" s="51" t="s">
        <v>8</v>
      </c>
      <c r="L37" s="51" t="s">
        <v>9</v>
      </c>
      <c r="M37" s="52" t="s">
        <v>10</v>
      </c>
    </row>
    <row r="38" spans="2:13" x14ac:dyDescent="0.25">
      <c r="B38" s="25" t="s">
        <v>51</v>
      </c>
      <c r="C38" s="74">
        <v>4.7</v>
      </c>
      <c r="D38" s="74">
        <v>0</v>
      </c>
      <c r="E38" s="74">
        <v>0</v>
      </c>
      <c r="F38" s="74">
        <v>0</v>
      </c>
      <c r="G38" s="74">
        <v>1</v>
      </c>
      <c r="H38" s="74">
        <v>0</v>
      </c>
      <c r="I38" s="74">
        <v>2.8</v>
      </c>
      <c r="J38" s="74">
        <v>4.2</v>
      </c>
      <c r="K38" s="74">
        <v>0</v>
      </c>
      <c r="L38" s="74">
        <v>0</v>
      </c>
      <c r="M38" s="73">
        <v>3.59</v>
      </c>
    </row>
    <row r="39" spans="2:13" x14ac:dyDescent="0.25">
      <c r="B39" s="49" t="s">
        <v>323</v>
      </c>
    </row>
    <row r="40" spans="2:13" x14ac:dyDescent="0.25">
      <c r="J40" s="75"/>
    </row>
    <row r="44" spans="2:13" ht="15.75" x14ac:dyDescent="0.25">
      <c r="B44" s="44" t="s">
        <v>358</v>
      </c>
      <c r="C44" s="45"/>
      <c r="D44" s="45"/>
      <c r="E44" s="45"/>
      <c r="F44" s="45"/>
      <c r="G44" s="45"/>
      <c r="H44" s="45"/>
      <c r="I44" s="45"/>
      <c r="J44" s="45"/>
      <c r="K44" s="45"/>
      <c r="L44" s="45"/>
      <c r="M44" s="45"/>
    </row>
    <row r="45" spans="2:13" x14ac:dyDescent="0.25">
      <c r="B45" s="173" t="s">
        <v>189</v>
      </c>
      <c r="C45" s="173"/>
      <c r="D45" s="71"/>
      <c r="E45" s="71"/>
      <c r="F45" s="71"/>
      <c r="G45" s="71"/>
      <c r="H45" s="71"/>
      <c r="I45" s="71"/>
      <c r="J45" s="71"/>
      <c r="K45" s="71"/>
      <c r="L45" s="71"/>
      <c r="M45" s="71"/>
    </row>
    <row r="46" spans="2:13" x14ac:dyDescent="0.25">
      <c r="B46" s="50"/>
      <c r="C46" s="50"/>
      <c r="D46" s="50"/>
      <c r="E46" s="50"/>
      <c r="F46" s="50"/>
      <c r="G46" s="50"/>
      <c r="H46" s="50"/>
      <c r="I46" s="50"/>
      <c r="J46" s="50"/>
      <c r="K46" s="50"/>
      <c r="L46" s="50"/>
      <c r="M46" s="50"/>
    </row>
    <row r="47" spans="2:13" ht="45" x14ac:dyDescent="0.25">
      <c r="B47" s="50"/>
      <c r="C47" s="51" t="s">
        <v>1</v>
      </c>
      <c r="D47" s="51" t="s">
        <v>2</v>
      </c>
      <c r="E47" s="51" t="s">
        <v>3</v>
      </c>
      <c r="F47" s="51" t="s">
        <v>4</v>
      </c>
      <c r="G47" s="51" t="s">
        <v>5</v>
      </c>
      <c r="H47" s="51" t="s">
        <v>6</v>
      </c>
      <c r="I47" s="51" t="s">
        <v>7</v>
      </c>
      <c r="J47" s="51" t="s">
        <v>52</v>
      </c>
      <c r="K47" s="51" t="s">
        <v>8</v>
      </c>
      <c r="L47" s="51" t="s">
        <v>9</v>
      </c>
      <c r="M47" s="52" t="s">
        <v>10</v>
      </c>
    </row>
    <row r="48" spans="2:13" x14ac:dyDescent="0.25">
      <c r="B48" s="25" t="s">
        <v>51</v>
      </c>
      <c r="C48" s="208">
        <v>4.5</v>
      </c>
      <c r="D48" s="208">
        <v>0</v>
      </c>
      <c r="E48" s="208">
        <v>0</v>
      </c>
      <c r="F48" s="208">
        <v>0</v>
      </c>
      <c r="G48" s="208">
        <v>0.4</v>
      </c>
      <c r="H48" s="208">
        <v>0</v>
      </c>
      <c r="I48" s="208">
        <v>1.9</v>
      </c>
      <c r="J48" s="208">
        <v>3.5</v>
      </c>
      <c r="K48" s="208">
        <v>0</v>
      </c>
      <c r="L48" s="208">
        <v>0</v>
      </c>
      <c r="M48" s="216">
        <v>3.16</v>
      </c>
    </row>
    <row r="49" spans="2:13" x14ac:dyDescent="0.25">
      <c r="B49" s="49" t="s">
        <v>324</v>
      </c>
    </row>
    <row r="50" spans="2:13" x14ac:dyDescent="0.25">
      <c r="M50" s="217"/>
    </row>
    <row r="54" spans="2:13" ht="15.75" x14ac:dyDescent="0.25">
      <c r="B54" s="44" t="s">
        <v>359</v>
      </c>
      <c r="C54" s="45"/>
      <c r="D54" s="45"/>
      <c r="E54" s="45"/>
      <c r="F54" s="45"/>
      <c r="G54" s="45"/>
      <c r="H54" s="45"/>
      <c r="I54" s="45"/>
      <c r="J54" s="45"/>
      <c r="K54" s="45"/>
      <c r="L54" s="45"/>
      <c r="M54" s="45"/>
    </row>
    <row r="55" spans="2:13" x14ac:dyDescent="0.25">
      <c r="B55" s="173" t="s">
        <v>172</v>
      </c>
      <c r="C55" s="71"/>
      <c r="D55" s="71"/>
      <c r="E55" s="71"/>
      <c r="F55" s="71"/>
      <c r="G55" s="71"/>
      <c r="H55" s="71"/>
      <c r="I55" s="71"/>
      <c r="J55" s="71"/>
      <c r="K55" s="71"/>
      <c r="L55" s="71"/>
      <c r="M55" s="71"/>
    </row>
    <row r="56" spans="2:13" x14ac:dyDescent="0.25">
      <c r="B56" s="50"/>
      <c r="C56" s="50"/>
      <c r="D56" s="50"/>
      <c r="E56" s="50"/>
      <c r="F56" s="50"/>
      <c r="G56" s="50"/>
      <c r="H56" s="50"/>
      <c r="I56" s="50"/>
      <c r="J56" s="50"/>
      <c r="K56" s="50"/>
      <c r="L56" s="50"/>
      <c r="M56" s="50"/>
    </row>
    <row r="57" spans="2:13" ht="45" x14ac:dyDescent="0.25">
      <c r="B57" s="50"/>
      <c r="C57" s="51" t="s">
        <v>1</v>
      </c>
      <c r="D57" s="51" t="s">
        <v>2</v>
      </c>
      <c r="E57" s="51" t="s">
        <v>3</v>
      </c>
      <c r="F57" s="51" t="s">
        <v>4</v>
      </c>
      <c r="G57" s="51" t="s">
        <v>5</v>
      </c>
      <c r="H57" s="51" t="s">
        <v>6</v>
      </c>
      <c r="I57" s="51" t="s">
        <v>7</v>
      </c>
      <c r="J57" s="51" t="s">
        <v>52</v>
      </c>
      <c r="K57" s="51" t="s">
        <v>8</v>
      </c>
      <c r="L57" s="51" t="s">
        <v>9</v>
      </c>
      <c r="M57" s="52" t="s">
        <v>10</v>
      </c>
    </row>
    <row r="58" spans="2:13" x14ac:dyDescent="0.25">
      <c r="B58" s="46" t="s">
        <v>242</v>
      </c>
      <c r="C58" s="194">
        <v>3.35</v>
      </c>
      <c r="D58" s="64">
        <v>0</v>
      </c>
      <c r="E58" s="64">
        <v>0</v>
      </c>
      <c r="F58" s="64">
        <v>0</v>
      </c>
      <c r="G58" s="194">
        <v>0.85</v>
      </c>
      <c r="H58" s="194">
        <v>0</v>
      </c>
      <c r="I58" s="194">
        <v>2.88</v>
      </c>
      <c r="J58" s="194">
        <v>2.4</v>
      </c>
      <c r="K58" s="64">
        <v>0</v>
      </c>
      <c r="L58" s="64">
        <v>0</v>
      </c>
      <c r="M58" s="194">
        <v>2.41</v>
      </c>
    </row>
    <row r="59" spans="2:13" x14ac:dyDescent="0.25">
      <c r="B59" s="46" t="s">
        <v>243</v>
      </c>
      <c r="C59" s="194">
        <v>6.44</v>
      </c>
      <c r="D59" s="64">
        <v>0</v>
      </c>
      <c r="E59" s="64">
        <v>0</v>
      </c>
      <c r="F59" s="64">
        <v>0</v>
      </c>
      <c r="G59" s="194">
        <v>0.38</v>
      </c>
      <c r="H59" s="64">
        <v>0</v>
      </c>
      <c r="I59" s="194">
        <v>0.52</v>
      </c>
      <c r="J59" s="194">
        <v>6.43</v>
      </c>
      <c r="K59" s="64">
        <v>0</v>
      </c>
      <c r="L59" s="64">
        <v>0</v>
      </c>
      <c r="M59" s="194">
        <v>5.07</v>
      </c>
    </row>
    <row r="60" spans="2:13" x14ac:dyDescent="0.25">
      <c r="B60" s="46" t="s">
        <v>244</v>
      </c>
      <c r="C60" s="194">
        <v>0</v>
      </c>
      <c r="D60" s="64">
        <v>0</v>
      </c>
      <c r="E60" s="64">
        <v>0</v>
      </c>
      <c r="F60" s="64">
        <v>0</v>
      </c>
      <c r="G60" s="194">
        <v>0</v>
      </c>
      <c r="H60" s="64">
        <v>0</v>
      </c>
      <c r="I60" s="194">
        <v>2.13</v>
      </c>
      <c r="J60" s="194">
        <v>2.13</v>
      </c>
      <c r="K60" s="64">
        <v>0</v>
      </c>
      <c r="L60" s="64">
        <v>0</v>
      </c>
      <c r="M60" s="194">
        <v>1.74</v>
      </c>
    </row>
    <row r="61" spans="2:13" x14ac:dyDescent="0.25">
      <c r="B61" s="3" t="s">
        <v>166</v>
      </c>
      <c r="C61" s="194">
        <v>11.35</v>
      </c>
      <c r="D61" s="64">
        <v>0</v>
      </c>
      <c r="E61" s="64">
        <v>0</v>
      </c>
      <c r="F61" s="64">
        <v>0</v>
      </c>
      <c r="G61" s="194">
        <v>0</v>
      </c>
      <c r="H61" s="64">
        <v>0</v>
      </c>
      <c r="I61" s="194">
        <v>0</v>
      </c>
      <c r="J61" s="194">
        <v>6.4</v>
      </c>
      <c r="K61" s="64">
        <v>0</v>
      </c>
      <c r="L61" s="64">
        <v>0</v>
      </c>
      <c r="M61" s="194">
        <v>4.05</v>
      </c>
    </row>
    <row r="62" spans="2:13" x14ac:dyDescent="0.25">
      <c r="B62" s="3" t="s">
        <v>167</v>
      </c>
      <c r="C62" s="194">
        <v>25.09</v>
      </c>
      <c r="D62" s="64">
        <v>0</v>
      </c>
      <c r="E62" s="64">
        <v>0</v>
      </c>
      <c r="F62" s="64">
        <v>0</v>
      </c>
      <c r="G62" s="194">
        <v>0</v>
      </c>
      <c r="H62" s="64">
        <v>0</v>
      </c>
      <c r="I62" s="194">
        <v>1.35</v>
      </c>
      <c r="J62" s="194">
        <v>18.68</v>
      </c>
      <c r="K62" s="64">
        <v>0</v>
      </c>
      <c r="L62" s="64">
        <v>0</v>
      </c>
      <c r="M62" s="194">
        <v>14.03</v>
      </c>
    </row>
    <row r="63" spans="2:13" x14ac:dyDescent="0.25">
      <c r="B63" s="30" t="s">
        <v>168</v>
      </c>
      <c r="C63" s="209">
        <v>13.46</v>
      </c>
      <c r="D63" s="210">
        <v>0</v>
      </c>
      <c r="E63" s="210">
        <v>0</v>
      </c>
      <c r="F63" s="210">
        <v>0</v>
      </c>
      <c r="G63" s="209">
        <v>0.61</v>
      </c>
      <c r="H63" s="210">
        <v>0</v>
      </c>
      <c r="I63" s="209">
        <v>0.44</v>
      </c>
      <c r="J63" s="209">
        <v>11.06</v>
      </c>
      <c r="K63" s="210">
        <v>0</v>
      </c>
      <c r="L63" s="210">
        <v>0</v>
      </c>
      <c r="M63" s="209">
        <v>5.45</v>
      </c>
    </row>
    <row r="64" spans="2:13" x14ac:dyDescent="0.25">
      <c r="B64" s="49" t="s">
        <v>325</v>
      </c>
    </row>
    <row r="68" spans="2:13" ht="15.75" x14ac:dyDescent="0.25">
      <c r="B68" s="44" t="s">
        <v>360</v>
      </c>
      <c r="C68" s="45"/>
      <c r="D68" s="45"/>
      <c r="E68" s="45"/>
      <c r="F68" s="45"/>
      <c r="G68" s="45"/>
      <c r="H68" s="45"/>
      <c r="I68" s="45"/>
      <c r="J68" s="45"/>
      <c r="K68" s="45"/>
      <c r="L68" s="45"/>
      <c r="M68" s="45"/>
    </row>
    <row r="69" spans="2:13" x14ac:dyDescent="0.25">
      <c r="B69" s="173" t="s">
        <v>326</v>
      </c>
      <c r="C69" s="71"/>
      <c r="D69" s="71"/>
      <c r="E69" s="71"/>
      <c r="F69" s="71"/>
      <c r="G69" s="71"/>
      <c r="H69" s="71"/>
      <c r="I69" s="71"/>
      <c r="J69" s="71"/>
      <c r="K69" s="71"/>
      <c r="L69" s="71"/>
      <c r="M69" s="71"/>
    </row>
    <row r="70" spans="2:13" x14ac:dyDescent="0.25">
      <c r="B70" s="50"/>
      <c r="C70" s="50"/>
      <c r="D70" s="50"/>
      <c r="E70" s="50"/>
      <c r="F70" s="50"/>
      <c r="G70" s="50"/>
      <c r="H70" s="50"/>
      <c r="I70" s="50"/>
      <c r="J70" s="50"/>
      <c r="K70" s="50"/>
      <c r="L70" s="50"/>
      <c r="M70" s="50"/>
    </row>
    <row r="71" spans="2:13" ht="45" x14ac:dyDescent="0.25">
      <c r="B71" s="50"/>
      <c r="C71" s="51" t="s">
        <v>1</v>
      </c>
      <c r="D71" s="51" t="s">
        <v>2</v>
      </c>
      <c r="E71" s="51" t="s">
        <v>3</v>
      </c>
      <c r="F71" s="51" t="s">
        <v>4</v>
      </c>
      <c r="G71" s="51" t="s">
        <v>5</v>
      </c>
      <c r="H71" s="51" t="s">
        <v>6</v>
      </c>
      <c r="I71" s="51" t="s">
        <v>7</v>
      </c>
      <c r="J71" s="51" t="s">
        <v>52</v>
      </c>
      <c r="K71" s="51" t="s">
        <v>8</v>
      </c>
      <c r="L71" s="51" t="s">
        <v>9</v>
      </c>
      <c r="M71" s="52" t="s">
        <v>10</v>
      </c>
    </row>
    <row r="72" spans="2:13" x14ac:dyDescent="0.25">
      <c r="B72" s="25" t="s">
        <v>277</v>
      </c>
      <c r="C72" s="208">
        <v>0.7</v>
      </c>
      <c r="D72" s="208">
        <v>0</v>
      </c>
      <c r="E72" s="208">
        <v>0</v>
      </c>
      <c r="F72" s="208">
        <v>0</v>
      </c>
      <c r="G72" s="208">
        <v>0.5</v>
      </c>
      <c r="H72" s="208">
        <v>0</v>
      </c>
      <c r="I72" s="208">
        <v>-0.3</v>
      </c>
      <c r="J72" s="208">
        <v>8.1999999999999993</v>
      </c>
      <c r="K72" s="208">
        <v>0</v>
      </c>
      <c r="L72" s="208">
        <v>0</v>
      </c>
      <c r="M72" s="177">
        <v>9.1</v>
      </c>
    </row>
    <row r="73" spans="2:13" x14ac:dyDescent="0.25">
      <c r="B73" s="201" t="s">
        <v>362</v>
      </c>
      <c r="C73" s="185"/>
      <c r="D73" s="185"/>
      <c r="E73" s="185"/>
    </row>
    <row r="77" spans="2:13" ht="15.75" x14ac:dyDescent="0.25">
      <c r="B77" s="44" t="s">
        <v>361</v>
      </c>
      <c r="C77" s="45"/>
      <c r="D77" s="45"/>
      <c r="E77" s="45"/>
      <c r="F77" s="45"/>
      <c r="G77" s="45"/>
      <c r="H77" s="45"/>
      <c r="I77" s="45"/>
      <c r="J77" s="45"/>
      <c r="K77" s="45"/>
      <c r="L77" s="45"/>
      <c r="M77" s="45"/>
    </row>
    <row r="78" spans="2:13" x14ac:dyDescent="0.25">
      <c r="B78" s="173" t="s">
        <v>170</v>
      </c>
      <c r="C78" s="71"/>
      <c r="D78" s="71"/>
      <c r="E78" s="71"/>
      <c r="F78" s="71"/>
      <c r="G78" s="71"/>
      <c r="H78" s="71"/>
      <c r="I78" s="71"/>
      <c r="J78" s="71"/>
      <c r="K78" s="71"/>
      <c r="L78" s="71"/>
      <c r="M78" s="71"/>
    </row>
    <row r="79" spans="2:13" x14ac:dyDescent="0.25">
      <c r="B79" s="50"/>
      <c r="C79" s="50"/>
      <c r="D79" s="50"/>
      <c r="E79" s="50"/>
      <c r="F79" s="50"/>
      <c r="G79" s="50"/>
      <c r="H79" s="50"/>
      <c r="I79" s="50"/>
      <c r="J79" s="50"/>
      <c r="K79" s="50"/>
      <c r="L79" s="50"/>
      <c r="M79" s="50"/>
    </row>
    <row r="80" spans="2:13" ht="45" x14ac:dyDescent="0.25">
      <c r="B80" s="50"/>
      <c r="C80" s="51" t="s">
        <v>1</v>
      </c>
      <c r="D80" s="51" t="s">
        <v>2</v>
      </c>
      <c r="E80" s="51" t="s">
        <v>3</v>
      </c>
      <c r="F80" s="51" t="s">
        <v>4</v>
      </c>
      <c r="G80" s="51" t="s">
        <v>5</v>
      </c>
      <c r="H80" s="51" t="s">
        <v>6</v>
      </c>
      <c r="I80" s="51" t="s">
        <v>7</v>
      </c>
      <c r="J80" s="51" t="s">
        <v>52</v>
      </c>
      <c r="K80" s="51" t="s">
        <v>8</v>
      </c>
      <c r="L80" s="51" t="s">
        <v>9</v>
      </c>
      <c r="M80" s="52" t="s">
        <v>10</v>
      </c>
    </row>
    <row r="81" spans="2:14" x14ac:dyDescent="0.25">
      <c r="B81" s="25" t="s">
        <v>290</v>
      </c>
      <c r="C81" s="242">
        <v>1.0058821901011985E-3</v>
      </c>
      <c r="D81" s="242">
        <v>0</v>
      </c>
      <c r="E81" s="242">
        <v>0</v>
      </c>
      <c r="F81" s="242">
        <v>0</v>
      </c>
      <c r="G81" s="242">
        <v>6.2168840423400525E-6</v>
      </c>
      <c r="H81" s="242">
        <v>0</v>
      </c>
      <c r="I81" s="242">
        <v>2.3097678707193972E-4</v>
      </c>
      <c r="J81" s="242">
        <v>1.0395084034638261E-3</v>
      </c>
      <c r="K81" s="242">
        <v>0</v>
      </c>
      <c r="L81" s="242">
        <v>0</v>
      </c>
      <c r="M81" s="242">
        <v>7.4186328624241491E-4</v>
      </c>
    </row>
    <row r="82" spans="2:14" x14ac:dyDescent="0.25">
      <c r="B82" s="49" t="s">
        <v>364</v>
      </c>
    </row>
    <row r="83" spans="2:14" x14ac:dyDescent="0.25">
      <c r="B83" s="185"/>
    </row>
    <row r="87" spans="2:14" x14ac:dyDescent="0.25">
      <c r="N87" s="125" t="s">
        <v>245</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2014-12-03T10:23:51Z</cp:lastPrinted>
  <dcterms:created xsi:type="dcterms:W3CDTF">2012-10-17T07:59:56Z</dcterms:created>
  <dcterms:modified xsi:type="dcterms:W3CDTF">2017-03-09T16:53:08Z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