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Denne_projektmappe" defaultThemeVersion="124226"/>
  <mc:AlternateContent xmlns:mc="http://schemas.openxmlformats.org/markup-compatibility/2006">
    <mc:Choice Requires="x15">
      <x15ac:absPath xmlns:x15ac="http://schemas.microsoft.com/office/spreadsheetml/2010/11/ac" url="Z:\Rating\StandardPoors\Data_2021_Q3\"/>
    </mc:Choice>
  </mc:AlternateContent>
  <xr:revisionPtr revIDLastSave="0" documentId="13_ncr:1_{71385E75-F95D-429C-BD2C-E454B758A268}" xr6:coauthVersionLast="47" xr6:coauthVersionMax="47" xr10:uidLastSave="{00000000-0000-0000-0000-000000000000}"/>
  <bookViews>
    <workbookView xWindow="-1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Frontpage!$A$1:$G$56</definedName>
    <definedName name="_xlnm.Print_Area" localSheetId="5">'Table 4 - LTV'!$A$1:$O$95</definedName>
    <definedName name="_xlnm.Print_Area" localSheetId="7">'Table 6-8 - Lending by loan'!$B$1:$N$66</definedName>
    <definedName name="_xlnm.Print_Area" localSheetId="8">'Table 9-13 - Lending'!$B$1:$N$87</definedName>
    <definedName name="_xlnm.Print_Area" localSheetId="9">'X1-2 Key Concepts'!$A$1:$F$55</definedName>
    <definedName name="_xlnm.Print_Area" localSheetId="10">'X3 - General explanation'!$A$1:$D$74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C27" i="10"/>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D40" i="6" l="1"/>
  <c r="E40" i="6"/>
  <c r="F40" i="6"/>
  <c r="C40" i="6"/>
  <c r="D24" i="6" l="1"/>
  <c r="E24" i="6"/>
  <c r="F24" i="6"/>
  <c r="C24" i="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60" i="16" s="1"/>
  <c r="M39" i="16"/>
  <c r="M38" i="16"/>
  <c r="M37" i="16"/>
  <c r="M36" i="16"/>
  <c r="M35" i="16"/>
  <c r="M34" i="16"/>
  <c r="M33" i="16"/>
  <c r="M32" i="16"/>
  <c r="M31" i="16"/>
  <c r="M30" i="16"/>
  <c r="M29" i="16"/>
  <c r="M40" i="16" l="1"/>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L88" i="2" s="1"/>
  <c r="C66" i="2"/>
  <c r="D22" i="2"/>
  <c r="E22" i="2"/>
  <c r="F22" i="2"/>
  <c r="G22" i="2"/>
  <c r="G44" i="2" s="1"/>
  <c r="H22" i="2"/>
  <c r="I22" i="2"/>
  <c r="J22" i="2"/>
  <c r="K22" i="2"/>
  <c r="L22" i="2"/>
  <c r="C22" i="2"/>
  <c r="I26" i="1"/>
  <c r="M18" i="1"/>
  <c r="M19" i="1" s="1"/>
  <c r="M11" i="1"/>
  <c r="M12" i="1" s="1"/>
  <c r="H88" i="2" l="1"/>
  <c r="D88" i="2"/>
  <c r="K88" i="2"/>
  <c r="G88" i="2"/>
  <c r="J88" i="2"/>
  <c r="C88" i="2"/>
  <c r="I88" i="2"/>
  <c r="E88" i="2"/>
  <c r="F88" i="2"/>
  <c r="J44" i="2"/>
  <c r="E44" i="2"/>
  <c r="K44" i="2"/>
  <c r="F44" i="2"/>
  <c r="C44" i="2"/>
  <c r="I44" i="2"/>
  <c r="L44" i="2"/>
  <c r="H44" i="2"/>
  <c r="D44" i="2"/>
  <c r="M29" i="5"/>
  <c r="I22" i="15"/>
  <c r="M14" i="5"/>
  <c r="L4" i="5"/>
  <c r="L4" i="16"/>
  <c r="H4" i="15"/>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<sst xmlns="http://schemas.openxmlformats.org/spreadsheetml/2006/main" count="804" uniqueCount="429">
  <si>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</si>
  <si>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</si>
  <si>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</si>
  <si>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</si>
  <si>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</si>
  <si>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</si>
  <si>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</si>
  <si>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</si>
  <si>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</si>
  <si>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</si>
  <si>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</si>
  <si>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</si>
  <si>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</si>
  <si>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</si>
  <si>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</si>
  <si>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</si>
  <si>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</si>
  <si>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</si>
  <si>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</si>
  <si>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</si>
  <si>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</si>
  <si>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</si>
  <si>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</si>
  <si>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</si>
  <si>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</si>
  <si>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</si>
  <si>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</si>
  <si>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</si>
  <si>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</si>
  <si>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</si>
  <si>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</si>
  <si>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</si>
  <si>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</si>
  <si>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</si>
  <si>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</si>
  <si>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</si>
  <si>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</si>
  <si>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</si>
  <si>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</si>
  <si>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</si>
  <si>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</si>
  <si>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</si>
  <si>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</si>
  <si>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</si>
  <si>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</si>
  <si>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</si>
  <si>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</si>
  <si>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</si>
  <si>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</si>
  <si>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</si>
  <si>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</si>
  <si>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</si>
  <si>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</si>
  <si>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</si>
  <si>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</si>
  <si>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</si>
  <si>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</si>
  <si>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</si>
  <si>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</si>
  <si>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</si>
  <si>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</si>
  <si>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</si>
  <si>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</si>
  <si>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</si>
  <si>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</si>
  <si>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</si>
  <si>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</si>
  <si>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</si>
  <si>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</si>
  <si>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</si>
  <si>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</si>
  <si>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</si>
  <si>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</si>
  <si>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</si>
  <si>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</si>
  <si>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</si>
  <si>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</si>
  <si>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</si>
  <si>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</si>
  <si>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</si>
  <si>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</si>
  <si>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</si>
  <si>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</si>
  <si>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</si>
  <si>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</si>
  <si>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</si>
  <si>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</si>
  <si>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</si>
  <si>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</si>
  <si>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</si>
  <si>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</si>
  <si>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</si>
  <si>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</si>
  <si>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</si>
  <si>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</si>
  <si>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</si>
  <si>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</si>
  <si>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</si>
  <si>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</si>
  <si>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</si>
  <si>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</si>
  <si>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</si>
  <si>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</si>
  <si>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</si>
  <si>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</si>
  <si>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</si>
  <si>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</si>
  <si>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</si>
  <si>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</si>
  <si>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</si>
  <si>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</si>
  <si>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</si>
  <si>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</si>
  <si>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</si>
  <si>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</si>
  <si>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</si>
  <si>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</si>
  <si>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</si>
  <si>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</si>
  <si>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</si>
  <si>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</si>
  <si>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</si>
  <si>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</si>
  <si>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</si>
  <si>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</si>
  <si>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</si>
  <si>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</si>
  <si>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</si>
  <si>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</si>
  <si>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</si>
  <si>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</si>
  <si>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</si>
  <si>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</si>
  <si>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</si>
  <si>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</si>
  <si>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</si>
  <si>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</si>
  <si>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</si>
  <si>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</si>
  <si>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</si>
  <si>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</si>
  <si>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</si>
  <si>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</si>
  <si>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</si>
  <si>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</si>
  <si>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</si>
  <si>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</si>
  <si>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</si>
  <si>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</si>
  <si>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</si>
  <si>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</si>
  <si>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</si>
  <si>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</si>
  <si>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</si>
  <si>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</si>
  <si>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</si>
  <si>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</si>
  <si>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</si>
  <si>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</si>
  <si>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</si>
  <si>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</si>
  <si>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</si>
  <si>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</si>
  <si>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</si>
  <si>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</si>
  <si>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</si>
  <si>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</si>
  <si>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</si>
  <si>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</si>
  <si>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</si>
  <si>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</si>
  <si>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</si>
  <si>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</si>
  <si>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</si>
  <si>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</si>
  <si>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</si>
  <si>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</si>
  <si>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</si>
  <si>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</si>
  <si>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</si>
  <si>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</si>
  <si>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</si>
  <si>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</si>
  <si>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</si>
  <si>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</si>
  <si>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</si>
  <si>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</si>
  <si>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</si>
  <si>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</si>
  <si>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</si>
  <si>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</si>
  <si>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</si>
  <si>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</si>
  <si>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</si>
  <si>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</si>
  <si>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</si>
  <si>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</si>
  <si>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</si>
  <si>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</si>
  <si>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</si>
  <si>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</si>
  <si>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</si>
  <si>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</si>
  <si>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</si>
  <si>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</si>
  <si>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</si>
  <si>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</si>
  <si>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</si>
  <si>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</si>
  <si>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</si>
  <si>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</si>
  <si>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</si>
  <si>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</si>
  <si>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</si>
  <si>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</si>
  <si>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</si>
  <si>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</si>
  <si>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</si>
  <si>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</si>
  <si>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</si>
  <si>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</si>
  <si>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</si>
  <si>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</si>
  <si>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</si>
  <si>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</si>
  <si>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</si>
  <si>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</si>
  <si>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</si>
  <si>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</si>
  <si>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</si>
  <si>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</si>
  <si>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</si>
  <si>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</si>
  <si>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</si>
  <si>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</si>
  <si>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</si>
  <si>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</si>
  <si>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</si>
  <si>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</si>
  <si>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</si>
  <si>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</si>
  <si>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</si>
  <si>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</si>
  <si>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</si>
  <si>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</si>
  <si>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</si>
  <si>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</si>
  <si>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</si>
  <si>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</si>
  <si>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</si>
  <si>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</si>
  <si>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</si>
  <si>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</si>
  <si>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</si>
  <si>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</si>
  <si>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</si>
  <si>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</si>
  <si>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</si>
  <si>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</si>
  <si>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</si>
  <si>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</si>
  <si>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</si>
  <si>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</si>
  <si>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</si>
  <si>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</si>
  <si>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</si>
  <si>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</si>
  <si>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</si>
  <si>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</si>
  <si>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</si>
  <si>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</si>
  <si>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</si>
  <si>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</si>
  <si>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</si>
  <si>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</si>
  <si>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</si>
  <si>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</si>
  <si>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</si>
  <si>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</si>
  <si>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</si>
  <si>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</si>
  <si>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</si>
  <si>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</si>
  <si>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</si>
  <si>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</si>
  <si>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</si>
  <si>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</si>
  <si>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</si>
  <si>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</si>
  <si>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</si>
  <si>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</si>
  <si>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</si>
  <si>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</si>
  <si>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</si>
  <si>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</si>
  <si>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</si>
  <si>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</si>
  <si>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</si>
  <si>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</si>
  <si>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</si>
  <si>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</si>
  <si>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</si>
  <si>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</si>
  <si>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</si>
  <si>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</si>
  <si>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</si>
  <si>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</si>
  <si>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</si>
  <si>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</si>
  <si>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</si>
  <si>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</si>
  <si>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</si>
  <si>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</si>
  <si>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</si>
  <si>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</si>
  <si>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</si>
  <si>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</si>
  <si>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</si>
  <si>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</si>
  <si>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</si>
  <si>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</si>
  <si>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</si>
  <si>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</si>
  <si>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</si>
  <si>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</si>
  <si>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</si>
  <si>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</si>
  <si>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</si>
  <si>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</si>
  <si>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</si>
  <si>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</si>
  <si>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</si>
  <si>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</si>
  <si>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</si>
  <si>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</si>
  <si>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</si>
  <si>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</si>
  <si>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</si>
  <si>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</si>
  <si>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</si>
  <si>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</si>
  <si>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</si>
  <si>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</si>
  <si>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</si>
  <si>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</si>
  <si>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</si>
  <si>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</si>
  <si>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</si>
  <si>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</si>
  <si>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</si>
  <si>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</si>
  <si>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</si>
  <si>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</si>
  <si>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</si>
  <si>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</si>
  <si>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</si>
  <si>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</si>
  <si>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</si>
  <si>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</si>
  <si>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</si>
  <si>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</si>
  <si>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</si>
  <si>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</si>
  <si>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</si>
  <si>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</si>
  <si>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</si>
  <si>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</si>
  <si>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</si>
  <si>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</si>
  <si>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</si>
  <si>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</si>
  <si>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</si>
  <si>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</si>
  <si>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</si>
  <si>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</si>
  <si>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</si>
  <si>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</si>
  <si>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</si>
  <si>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</si>
  <si>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</si>
  <si>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</si>
  <si>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</si>
  <si>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</si>
  <si>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</si>
  <si>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</si>
  <si>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</si>
  <si>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</si>
  <si>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</si>
  <si>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</si>
  <si>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</si>
  <si>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</si>
  <si>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</si>
  <si>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</si>
  <si>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</si>
  <si>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</si>
  <si>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</si>
  <si>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</si>
  <si>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</si>
  <si>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</si>
  <si>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</si>
  <si>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</si>
  <si>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</si>
  <si>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</si>
  <si>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</si>
  <si>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</si>
  <si>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</si>
  <si>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</si>
  <si>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</si>
  <si>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</si>
  <si>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</si>
  <si>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</si>
  <si>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</si>
  <si>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</si>
  <si>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</si>
  <si>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</si>
  <si>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</si>
  <si>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</si>
  <si>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</si>
  <si>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</si>
  <si>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</si>
  <si>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Published 19-10-2021 *  Data  30-09-2021</t>
  </si>
  <si>
    <t>Q3 2021</t>
  </si>
  <si>
    <t>Q2 2021</t>
  </si>
  <si>
    <t>Q1 2021</t>
  </si>
  <si>
    <t>Q4 2020</t>
  </si>
  <si>
    <t>ND</t>
  </si>
  <si>
    <t>DKK. 0,9 bn.</t>
  </si>
  <si>
    <t>Table G2.1a-f – Cover assets and maturity structure (DKKm)</t>
  </si>
  <si>
    <t>Loan loss provisions (cover pool level - shown in Table A on issuer level) - DKKm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</si>
</sst>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69">
    <xf numFmtId="0" fontId="0" fillId="0" borderId="0" xfId="0"/>
    <xf numFmtId="0" fontId="0" fillId="3" borderId="0" xfId="0" applyFont="1" applyFill="1"/>
    <xf numFmtId="0" fontId="2" fillId="3" borderId="0" xfId="0" applyFont="1" applyFill="1"/>
    <xf numFmtId="0" fontId="7" fillId="3" borderId="0" xfId="0" applyFont="1" applyFill="1"/>
    <xf numFmtId="0" fontId="8" fillId="3" borderId="0" xfId="0" applyFont="1" applyFill="1"/>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Border="1" applyAlignment="1">
      <alignment horizontal="left"/>
    </xf>
    <xf numFmtId="0" fontId="28" fillId="3" borderId="0" xfId="0" applyFont="1" applyFill="1" applyBorder="1"/>
    <xf numFmtId="0" fontId="27" fillId="3" borderId="0" xfId="0" applyFont="1" applyFill="1" applyBorder="1"/>
    <xf numFmtId="0" fontId="28" fillId="3" borderId="0" xfId="0" applyFont="1" applyFill="1" applyBorder="1" applyAlignment="1"/>
    <xf numFmtId="0" fontId="28" fillId="3" borderId="0" xfId="0" applyFont="1" applyFill="1" applyBorder="1" applyAlignment="1">
      <alignment horizontal="left"/>
    </xf>
    <xf numFmtId="0" fontId="30" fillId="3" borderId="0" xfId="3" applyFont="1" applyFill="1" applyBorder="1" applyAlignment="1" applyProtection="1"/>
    <xf numFmtId="0" fontId="31" fillId="3" borderId="0" xfId="0" applyFont="1" applyFill="1" applyBorder="1" applyAlignment="1">
      <alignment horizontal="justify" vertical="center" wrapText="1"/>
    </xf>
    <xf numFmtId="0" fontId="32" fillId="3" borderId="0" xfId="0" applyFont="1" applyFill="1" applyBorder="1" applyAlignment="1">
      <alignment vertical="center"/>
    </xf>
    <xf numFmtId="0" fontId="33" fillId="3" borderId="0" xfId="0" applyFont="1" applyFill="1" applyBorder="1" applyAlignment="1"/>
    <xf numFmtId="0" fontId="34" fillId="3" borderId="0" xfId="0" applyFont="1" applyFill="1" applyBorder="1" applyAlignment="1">
      <alignment horizontal="justify" vertical="center" wrapText="1"/>
    </xf>
    <xf numFmtId="0" fontId="35" fillId="3" borderId="0" xfId="0" applyFont="1" applyFill="1" applyBorder="1" applyAlignment="1">
      <alignment vertical="center"/>
    </xf>
    <xf numFmtId="0" fontId="25" fillId="3" borderId="0" xfId="0" applyFont="1" applyFill="1" applyBorder="1"/>
    <xf numFmtId="0" fontId="34" fillId="2" borderId="0" xfId="0" applyFont="1" applyFill="1" applyBorder="1" applyAlignment="1">
      <alignment vertical="center"/>
    </xf>
    <xf numFmtId="0" fontId="35" fillId="2" borderId="0" xfId="0" applyFont="1" applyFill="1" applyBorder="1" applyAlignment="1">
      <alignment horizontal="right" vertical="center" wrapText="1"/>
    </xf>
    <xf numFmtId="0" fontId="36" fillId="3" borderId="0" xfId="0" applyFont="1" applyFill="1" applyBorder="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Fill="1" applyBorder="1" applyAlignment="1">
      <alignment vertical="center" wrapText="1"/>
    </xf>
    <xf numFmtId="0" fontId="25" fillId="3" borderId="0" xfId="0" applyFont="1" applyFill="1" applyBorder="1" applyAlignment="1">
      <alignment vertical="center" wrapText="1"/>
    </xf>
    <xf numFmtId="0" fontId="36" fillId="3" borderId="1" xfId="0" applyFont="1" applyFill="1" applyBorder="1" applyAlignment="1">
      <alignment vertical="center" wrapText="1"/>
    </xf>
    <xf numFmtId="0" fontId="37" fillId="3" borderId="0"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6" fillId="2" borderId="0" xfId="0" applyFont="1" applyFill="1" applyBorder="1" applyAlignment="1">
      <alignment vertical="center" wrapText="1"/>
    </xf>
    <xf numFmtId="0" fontId="36" fillId="3" borderId="0" xfId="0" applyFont="1" applyFill="1" applyBorder="1" applyAlignment="1">
      <alignment horizontal="justify" vertical="center" wrapText="1"/>
    </xf>
    <xf numFmtId="167" fontId="25" fillId="3" borderId="0" xfId="0" applyNumberFormat="1" applyFont="1" applyFill="1" applyBorder="1" applyAlignment="1">
      <alignment vertical="top" wrapText="1"/>
    </xf>
    <xf numFmtId="0" fontId="35" fillId="2" borderId="0" xfId="0" applyFont="1" applyFill="1" applyBorder="1" applyAlignment="1">
      <alignment horizontal="justify" vertical="center" wrapText="1"/>
    </xf>
    <xf numFmtId="0" fontId="36" fillId="3" borderId="0" xfId="0" applyFont="1" applyFill="1" applyBorder="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Border="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Border="1" applyAlignment="1">
      <alignment vertical="center"/>
    </xf>
    <xf numFmtId="0" fontId="38"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3" borderId="0" xfId="0" applyFont="1" applyFill="1" applyBorder="1" applyAlignment="1">
      <alignment vertical="center"/>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5" fontId="25" fillId="3" borderId="0" xfId="1" applyNumberFormat="1" applyFont="1" applyFill="1" applyBorder="1" applyAlignment="1">
      <alignment horizontal="center" vertical="center"/>
    </xf>
    <xf numFmtId="0" fontId="25" fillId="0" borderId="0" xfId="0" applyFont="1" applyFill="1"/>
    <xf numFmtId="0" fontId="40" fillId="3" borderId="0" xfId="0" applyFont="1" applyFill="1" applyBorder="1" applyAlignment="1">
      <alignment vertical="center"/>
    </xf>
    <xf numFmtId="0" fontId="41" fillId="3" borderId="0" xfId="0" applyFont="1" applyFill="1" applyBorder="1"/>
    <xf numFmtId="0" fontId="40" fillId="3" borderId="0" xfId="0" applyFont="1" applyFill="1" applyBorder="1" applyAlignment="1">
      <alignment horizontal="left" vertical="center" indent="1"/>
    </xf>
    <xf numFmtId="0" fontId="40" fillId="0" borderId="1" xfId="0" applyFont="1" applyFill="1" applyBorder="1" applyAlignment="1">
      <alignment horizontal="left" vertical="center"/>
    </xf>
    <xf numFmtId="0" fontId="41" fillId="0" borderId="1" xfId="0" applyFont="1" applyFill="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applyBorder="1"/>
    <xf numFmtId="0" fontId="41" fillId="0" borderId="0" xfId="0" applyFont="1" applyFill="1" applyBorder="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applyFill="1"/>
    <xf numFmtId="0" fontId="25" fillId="3" borderId="0" xfId="0" applyFont="1" applyFill="1" applyBorder="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Fill="1" applyBorder="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Border="1" applyAlignment="1">
      <alignment horizontal="right" vertical="center"/>
    </xf>
    <xf numFmtId="0" fontId="36" fillId="3" borderId="0" xfId="0" applyFont="1" applyFill="1" applyBorder="1" applyAlignment="1">
      <alignment horizontal="right" vertical="center"/>
    </xf>
    <xf numFmtId="0" fontId="36" fillId="3" borderId="0" xfId="0" applyFont="1" applyFill="1" applyBorder="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Border="1" applyAlignment="1">
      <alignment horizontal="justify" vertical="center" wrapText="1"/>
    </xf>
    <xf numFmtId="0" fontId="26" fillId="3" borderId="0" xfId="0" applyFont="1" applyFill="1"/>
    <xf numFmtId="0" fontId="25" fillId="0" borderId="0" xfId="0" applyFont="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4" fontId="25" fillId="3" borderId="1"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0" fontId="44" fillId="3" borderId="0" xfId="0" applyFont="1" applyFill="1" applyBorder="1"/>
    <xf numFmtId="164" fontId="25" fillId="3" borderId="2" xfId="1" applyFont="1" applyFill="1" applyBorder="1"/>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25" fillId="3" borderId="1" xfId="0" applyFont="1" applyFill="1" applyBorder="1" applyAlignment="1">
      <alignment horizontal="center"/>
    </xf>
    <xf numFmtId="165" fontId="25" fillId="3" borderId="1" xfId="1" applyNumberFormat="1" applyFont="1" applyFill="1" applyBorder="1" applyAlignment="1">
      <alignment horizontal="center" vertical="center"/>
    </xf>
    <xf numFmtId="0" fontId="25" fillId="3" borderId="1" xfId="0" applyFont="1" applyFill="1" applyBorder="1" applyAlignment="1">
      <alignment vertical="center"/>
    </xf>
    <xf numFmtId="0" fontId="27" fillId="3" borderId="0" xfId="0" applyFont="1" applyFill="1" applyBorder="1" applyAlignment="1">
      <alignment vertical="center"/>
    </xf>
    <xf numFmtId="0" fontId="31" fillId="3" borderId="0" xfId="0" applyFont="1" applyFill="1" applyBorder="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42" fillId="3" borderId="0" xfId="0" applyFont="1" applyFill="1"/>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applyBorder="1"/>
    <xf numFmtId="9" fontId="32" fillId="3" borderId="2" xfId="2" applyFont="1" applyFill="1" applyBorder="1"/>
    <xf numFmtId="0" fontId="50" fillId="2" borderId="0" xfId="0" applyFont="1" applyFill="1" applyBorder="1" applyAlignment="1">
      <alignment horizontal="left"/>
    </xf>
    <xf numFmtId="0" fontId="50" fillId="2" borderId="0" xfId="0" applyFont="1" applyFill="1" applyBorder="1" applyAlignment="1">
      <alignment horizontal="right"/>
    </xf>
    <xf numFmtId="0" fontId="25" fillId="2" borderId="0" xfId="0" applyFont="1" applyFill="1" applyBorder="1" applyAlignment="1">
      <alignment horizontal="left"/>
    </xf>
    <xf numFmtId="0" fontId="25" fillId="2" borderId="0" xfId="0" applyFont="1" applyFill="1" applyBorder="1"/>
    <xf numFmtId="0" fontId="25" fillId="3" borderId="1" xfId="0" applyFont="1" applyFill="1" applyBorder="1" applyAlignment="1">
      <alignment horizontal="right" wrapText="1"/>
    </xf>
    <xf numFmtId="0" fontId="25" fillId="3" borderId="0" xfId="0" applyFont="1" applyFill="1" applyBorder="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Border="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0" fontId="41" fillId="3" borderId="0" xfId="0" applyFont="1" applyFill="1"/>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Border="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14" fontId="42" fillId="3" borderId="0" xfId="0" applyNumberFormat="1" applyFont="1" applyFill="1" applyBorder="1" applyAlignment="1">
      <alignment horizontal="left"/>
    </xf>
    <xf numFmtId="0" fontId="50" fillId="2" borderId="0" xfId="0" applyFont="1" applyFill="1" applyAlignment="1">
      <alignment horizontal="lef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Border="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0" fontId="32" fillId="2" borderId="0" xfId="0" applyFont="1" applyFill="1" applyAlignment="1">
      <alignment horizontal="left"/>
    </xf>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applyFill="1"/>
    <xf numFmtId="0" fontId="28" fillId="2" borderId="0" xfId="0" applyFont="1" applyFill="1" applyBorder="1"/>
    <xf numFmtId="0" fontId="35" fillId="2" borderId="0" xfId="0" applyFont="1" applyFill="1" applyBorder="1" applyAlignment="1">
      <alignment horizontal="left" vertical="center" wrapText="1" indent="1"/>
    </xf>
    <xf numFmtId="0" fontId="35" fillId="2" borderId="0" xfId="0" applyFont="1" applyFill="1" applyBorder="1" applyAlignment="1">
      <alignment vertical="center" wrapText="1"/>
    </xf>
    <xf numFmtId="0" fontId="54" fillId="2" borderId="0" xfId="0" applyFont="1" applyFill="1" applyBorder="1" applyAlignment="1">
      <alignment horizontal="justify" vertical="center" wrapText="1"/>
    </xf>
    <xf numFmtId="0" fontId="35" fillId="3" borderId="0" xfId="0" applyFont="1" applyFill="1" applyBorder="1" applyAlignment="1">
      <alignment horizontal="left" vertical="center" wrapText="1" indent="1"/>
    </xf>
    <xf numFmtId="0" fontId="35" fillId="3" borderId="0" xfId="0" applyFont="1" applyFill="1" applyBorder="1" applyAlignment="1">
      <alignment vertical="center" wrapText="1"/>
    </xf>
    <xf numFmtId="0" fontId="54" fillId="3" borderId="0" xfId="0" applyFont="1" applyFill="1" applyBorder="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Border="1" applyAlignment="1">
      <alignment horizontal="justify" vertical="top" wrapText="1"/>
    </xf>
    <xf numFmtId="0" fontId="36" fillId="3" borderId="0" xfId="0" applyFont="1" applyFill="1" applyBorder="1" applyAlignment="1">
      <alignment vertical="top" wrapText="1"/>
    </xf>
    <xf numFmtId="0" fontId="36" fillId="3" borderId="0" xfId="0" applyFont="1" applyFill="1" applyBorder="1" applyAlignment="1">
      <alignment horizontal="left" vertical="center" wrapText="1" indent="5"/>
    </xf>
    <xf numFmtId="0" fontId="25" fillId="3" borderId="0" xfId="0" applyFont="1" applyFill="1" applyBorder="1" applyAlignment="1">
      <alignment vertical="top" wrapText="1"/>
    </xf>
    <xf numFmtId="0" fontId="55" fillId="2" borderId="0" xfId="0" applyFont="1" applyFill="1" applyBorder="1" applyAlignment="1">
      <alignment horizontal="left" vertical="center" wrapText="1" indent="1"/>
    </xf>
    <xf numFmtId="0" fontId="56" fillId="2" borderId="0" xfId="0" applyFont="1" applyFill="1" applyBorder="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5" borderId="0" xfId="0" applyFont="1" applyFill="1" applyBorder="1"/>
    <xf numFmtId="0" fontId="33" fillId="5" borderId="0" xfId="0" applyFont="1" applyFill="1" applyBorder="1"/>
    <xf numFmtId="0" fontId="35" fillId="6" borderId="0" xfId="0" applyFont="1" applyFill="1" applyBorder="1" applyAlignment="1">
      <alignment horizontal="left" vertical="center" wrapText="1" indent="1"/>
    </xf>
    <xf numFmtId="0" fontId="36" fillId="5" borderId="0" xfId="0" applyFont="1" applyFill="1" applyBorder="1" applyAlignment="1">
      <alignment vertical="center" wrapText="1"/>
    </xf>
    <xf numFmtId="0" fontId="25" fillId="5" borderId="0" xfId="0" applyFont="1" applyFill="1" applyBorder="1" applyAlignment="1">
      <alignment vertical="center" wrapText="1"/>
    </xf>
    <xf numFmtId="0" fontId="36" fillId="5" borderId="0" xfId="0" applyFont="1" applyFill="1" applyBorder="1" applyAlignment="1">
      <alignment vertical="top" wrapText="1"/>
    </xf>
    <xf numFmtId="0" fontId="36" fillId="5" borderId="0" xfId="0" applyFont="1" applyFill="1" applyBorder="1" applyAlignment="1">
      <alignment horizontal="justify" vertical="center" wrapText="1"/>
    </xf>
    <xf numFmtId="0" fontId="25" fillId="5" borderId="0" xfId="0" applyFont="1" applyFill="1" applyBorder="1" applyAlignment="1">
      <alignment vertical="top" wrapText="1"/>
    </xf>
    <xf numFmtId="0" fontId="36" fillId="5" borderId="0" xfId="0" applyFont="1" applyFill="1" applyBorder="1" applyAlignment="1">
      <alignment horizontal="left" vertical="top" wrapText="1" indent="5"/>
    </xf>
    <xf numFmtId="0" fontId="36" fillId="5" borderId="0" xfId="0" applyFont="1" applyFill="1" applyBorder="1" applyAlignment="1">
      <alignment horizontal="left" vertical="top" wrapText="1"/>
    </xf>
    <xf numFmtId="0" fontId="36" fillId="5" borderId="0" xfId="0" applyFont="1" applyFill="1" applyBorder="1" applyAlignment="1">
      <alignment vertical="center"/>
    </xf>
    <xf numFmtId="0" fontId="25" fillId="5" borderId="0" xfId="0" applyFont="1" applyFill="1" applyBorder="1" applyAlignment="1">
      <alignment vertical="top"/>
    </xf>
    <xf numFmtId="0" fontId="25" fillId="5" borderId="0" xfId="0" applyFont="1" applyFill="1" applyBorder="1" applyAlignment="1">
      <alignment vertical="center"/>
    </xf>
    <xf numFmtId="0" fontId="36" fillId="5" borderId="0" xfId="0" applyFont="1" applyFill="1" applyBorder="1" applyAlignment="1">
      <alignment horizontal="left" vertical="center" wrapText="1" indent="5"/>
    </xf>
    <xf numFmtId="0" fontId="35" fillId="6" borderId="0" xfId="0" applyFont="1" applyFill="1" applyBorder="1" applyAlignment="1">
      <alignment vertical="center" wrapText="1"/>
    </xf>
    <xf numFmtId="0" fontId="36" fillId="6" borderId="0" xfId="0" applyFont="1" applyFill="1" applyBorder="1" applyAlignment="1">
      <alignment horizontal="justify" vertical="center" wrapText="1"/>
    </xf>
    <xf numFmtId="0" fontId="35" fillId="5" borderId="0" xfId="0" applyFont="1" applyFill="1" applyBorder="1" applyAlignment="1">
      <alignment horizontal="left" vertical="center" wrapText="1" indent="1"/>
    </xf>
    <xf numFmtId="0" fontId="35" fillId="5" borderId="0" xfId="0" applyFont="1" applyFill="1" applyBorder="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0" fillId="3" borderId="0" xfId="0" applyFont="1" applyFill="1" applyAlignment="1"/>
    <xf numFmtId="0" fontId="59" fillId="3" borderId="0" xfId="0" applyFont="1" applyFill="1" applyAlignment="1">
      <alignment horizontal="center" vertical="center"/>
    </xf>
    <xf numFmtId="167" fontId="36" fillId="3" borderId="0" xfId="0" applyNumberFormat="1" applyFont="1" applyFill="1" applyAlignment="1">
      <alignment vertical="center" wrapText="1"/>
    </xf>
    <xf numFmtId="167" fontId="36" fillId="0" borderId="3" xfId="0" applyNumberFormat="1" applyFont="1" applyBorder="1" applyAlignment="1">
      <alignment vertical="center" wrapText="1"/>
    </xf>
    <xf numFmtId="167" fontId="25" fillId="3" borderId="0" xfId="0" applyNumberFormat="1" applyFont="1" applyFill="1" applyAlignment="1">
      <alignment vertical="center" wrapText="1"/>
    </xf>
    <xf numFmtId="168" fontId="25" fillId="0" borderId="0" xfId="2" applyNumberFormat="1" applyFont="1" applyFill="1" applyBorder="1" applyAlignment="1">
      <alignment vertical="center"/>
    </xf>
    <xf numFmtId="167" fontId="36" fillId="3" borderId="0" xfId="0" applyNumberFormat="1" applyFont="1" applyFill="1" applyAlignment="1">
      <alignment vertical="center"/>
    </xf>
    <xf numFmtId="165" fontId="25" fillId="0" borderId="0" xfId="1" applyNumberFormat="1" applyFont="1" applyFill="1" applyBorder="1" applyAlignment="1">
      <alignment horizontal="center" vertical="center"/>
    </xf>
    <xf numFmtId="167" fontId="40" fillId="3" borderId="0" xfId="0" applyNumberFormat="1" applyFont="1" applyFill="1" applyAlignment="1">
      <alignment horizontal="right" vertical="center"/>
    </xf>
    <xf numFmtId="1" fontId="40" fillId="3" borderId="0" xfId="0" applyNumberFormat="1" applyFont="1" applyFill="1" applyAlignment="1">
      <alignment horizontal="right" vertical="center"/>
    </xf>
    <xf numFmtId="165" fontId="25" fillId="3" borderId="0" xfId="0" applyNumberFormat="1" applyFont="1" applyFill="1"/>
    <xf numFmtId="165" fontId="25" fillId="3" borderId="0" xfId="1" applyNumberFormat="1" applyFont="1" applyFill="1" applyBorder="1"/>
    <xf numFmtId="165" fontId="25" fillId="3" borderId="1" xfId="1" applyNumberFormat="1" applyFont="1" applyFill="1" applyBorder="1"/>
    <xf numFmtId="165" fontId="25" fillId="3" borderId="1" xfId="0" applyNumberFormat="1" applyFont="1" applyFill="1" applyBorder="1"/>
    <xf numFmtId="167" fontId="25" fillId="3" borderId="1" xfId="0" applyNumberFormat="1" applyFont="1" applyFill="1" applyBorder="1"/>
    <xf numFmtId="0" fontId="25" fillId="3" borderId="0" xfId="0" applyFont="1" applyFill="1" applyAlignment="1">
      <alignment horizontal="left"/>
    </xf>
    <xf numFmtId="0" fontId="31" fillId="2" borderId="0" xfId="0" applyFont="1" applyFill="1" applyAlignment="1">
      <alignment horizontal="justify" vertical="center" wrapText="1"/>
    </xf>
    <xf numFmtId="0" fontId="38" fillId="2" borderId="0" xfId="0" applyFont="1" applyFill="1" applyAlignment="1">
      <alignment vertical="center" wrapText="1"/>
    </xf>
    <xf numFmtId="0" fontId="38" fillId="3" borderId="0" xfId="0" applyFont="1" applyFill="1" applyAlignment="1">
      <alignment vertical="center" wrapText="1"/>
    </xf>
    <xf numFmtId="9" fontId="25" fillId="3" borderId="0" xfId="0" applyNumberFormat="1" applyFont="1" applyFill="1" applyAlignment="1">
      <alignment horizontal="right"/>
    </xf>
    <xf numFmtId="0" fontId="36" fillId="3" borderId="0" xfId="0" applyFont="1" applyFill="1" applyAlignment="1">
      <alignmen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25" fillId="3" borderId="0" xfId="0" applyFont="1" applyFill="1" applyAlignment="1">
      <alignment vertical="center"/>
    </xf>
    <xf numFmtId="0" fontId="25" fillId="3" borderId="0" xfId="0" applyFont="1" applyFill="1" applyAlignment="1">
      <alignment horizontal="center" vertical="center"/>
    </xf>
    <xf numFmtId="0" fontId="42" fillId="3" borderId="0" xfId="0" applyFont="1" applyFill="1" applyAlignment="1">
      <alignment vertical="center"/>
    </xf>
    <xf numFmtId="0" fontId="44" fillId="3" borderId="0" xfId="0" applyFont="1" applyFill="1"/>
    <xf numFmtId="0" fontId="27" fillId="3" borderId="0" xfId="0" applyFont="1" applyFill="1" applyAlignment="1">
      <alignment vertical="center"/>
    </xf>
    <xf numFmtId="0" fontId="38" fillId="3" borderId="0" xfId="0" applyFont="1" applyFill="1" applyAlignment="1">
      <alignment horizontal="justify" vertical="center" wrapText="1"/>
    </xf>
    <xf numFmtId="0" fontId="25" fillId="3" borderId="0" xfId="0" applyFont="1" applyFill="1" applyAlignment="1">
      <alignment vertical="center" wrapText="1"/>
    </xf>
    <xf numFmtId="0" fontId="49" fillId="3" borderId="0" xfId="0" applyFont="1" applyFill="1"/>
    <xf numFmtId="169" fontId="23" fillId="4" borderId="0" xfId="6" applyNumberFormat="1" applyFont="1" applyFill="1" applyAlignment="1">
      <alignment horizontal="center" vertical="center"/>
    </xf>
    <xf numFmtId="0" fontId="24" fillId="3" borderId="0" xfId="0" applyFont="1" applyFill="1" applyBorder="1" applyAlignment="1">
      <alignment horizontal="left" wrapText="1"/>
    </xf>
    <xf numFmtId="0" fontId="31" fillId="0" borderId="0"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0" xfId="0" applyFont="1" applyFill="1" applyAlignment="1">
      <alignment horizontal="center" vertical="center"/>
    </xf>
    <xf numFmtId="0" fontId="35" fillId="3" borderId="0" xfId="0" applyFont="1" applyFill="1" applyAlignment="1">
      <alignment horizontal="center" vertical="center" wrapText="1"/>
    </xf>
    <xf numFmtId="0" fontId="31" fillId="3" borderId="0" xfId="0" applyFont="1" applyFill="1" applyBorder="1" applyAlignment="1">
      <alignment horizontal="justify" vertical="center"/>
    </xf>
    <xf numFmtId="0" fontId="25" fillId="0" borderId="0" xfId="0" applyFont="1" applyAlignment="1">
      <alignment horizontal="justify" vertical="center"/>
    </xf>
    <xf numFmtId="0" fontId="31" fillId="3" borderId="0" xfId="0" applyFont="1" applyFill="1" applyAlignment="1">
      <alignment horizontal="left" vertical="center"/>
    </xf>
    <xf numFmtId="0" fontId="26" fillId="3" borderId="0" xfId="0" applyFont="1" applyFill="1" applyBorder="1" applyAlignment="1">
      <alignment vertical="center"/>
    </xf>
    <xf numFmtId="0" fontId="38" fillId="2" borderId="0" xfId="0" applyFont="1" applyFill="1" applyAlignment="1">
      <alignment horizontal="center" vertical="center" wrapText="1"/>
    </xf>
    <xf numFmtId="0" fontId="31" fillId="3" borderId="0" xfId="0" applyFont="1" applyFill="1" applyBorder="1" applyAlignment="1">
      <alignment horizontal="left" vertical="center" wrapText="1"/>
    </xf>
    <xf numFmtId="0" fontId="25" fillId="3" borderId="2" xfId="0" applyFont="1" applyFill="1" applyBorder="1" applyAlignment="1">
      <alignment horizontal="left"/>
    </xf>
    <xf numFmtId="0" fontId="42" fillId="3" borderId="1" xfId="0" applyFont="1" applyFill="1" applyBorder="1" applyAlignment="1">
      <alignment horizontal="center"/>
    </xf>
    <xf numFmtId="0" fontId="36" fillId="3" borderId="0" xfId="0" applyFont="1" applyFill="1" applyBorder="1" applyAlignment="1">
      <alignment vertical="center" wrapText="1"/>
    </xf>
    <xf numFmtId="0" fontId="36" fillId="3" borderId="3" xfId="0" applyFont="1" applyFill="1" applyBorder="1" applyAlignment="1">
      <alignment horizontal="justify" vertical="top" wrapText="1"/>
    </xf>
    <xf numFmtId="0" fontId="36" fillId="3" borderId="0" xfId="0" applyFont="1" applyFill="1" applyBorder="1" applyAlignment="1">
      <alignment horizontal="justify" vertical="top" wrapText="1"/>
    </xf>
    <xf numFmtId="0" fontId="36" fillId="3" borderId="0"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0" xfId="0" applyFont="1" applyFill="1" applyBorder="1" applyAlignment="1">
      <alignment horizontal="left" wrapText="1"/>
    </xf>
    <xf numFmtId="0" fontId="39" fillId="3" borderId="2" xfId="3" applyFont="1" applyFill="1" applyBorder="1" applyAlignment="1" applyProtection="1">
      <alignment horizontal="left" vertical="center" wrapText="1"/>
    </xf>
    <xf numFmtId="0" fontId="55" fillId="2" borderId="0" xfId="0" applyFont="1" applyFill="1" applyBorder="1" applyAlignment="1">
      <alignment horizontal="left" vertical="center" wrapText="1" indent="1"/>
    </xf>
    <xf numFmtId="0" fontId="55" fillId="2" borderId="0"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5" borderId="0"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6" fillId="5" borderId="0" xfId="0" applyFont="1" applyFill="1" applyBorder="1" applyAlignment="1">
      <alignment horizontal="left" vertical="top" wrapText="1"/>
    </xf>
    <xf numFmtId="0" fontId="36" fillId="5" borderId="0" xfId="0" applyFont="1" applyFill="1" applyBorder="1" applyAlignment="1">
      <alignment horizontal="left" vertical="top"/>
    </xf>
    <xf numFmtId="0" fontId="35" fillId="6" borderId="0" xfId="0" applyFont="1" applyFill="1" applyBorder="1" applyAlignment="1">
      <alignment horizontal="left" vertical="top" wrapText="1"/>
    </xf>
    <xf numFmtId="0" fontId="36" fillId="7" borderId="0" xfId="0" applyFont="1" applyFill="1" applyBorder="1" applyAlignment="1">
      <alignment horizontal="left" vertical="top"/>
    </xf>
    <xf numFmtId="0" fontId="36" fillId="7" borderId="0" xfId="0" applyFont="1" applyFill="1" applyBorder="1" applyAlignment="1">
      <alignment horizontal="left" vertical="top"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922866</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56"/>
  <sheetViews>
    <sheetView tabSelected="1" zoomScale="85" zoomScaleNormal="85" zoomScaleSheetLayoutView="90" workbookViewId="0"/>
  </sheetViews>
  <sheetFormatPr defaultColWidth="15.85546875" defaultRowHeight="15" x14ac:dyDescent="0.25"/>
  <cols>
    <col min="1" max="1" width="8.42578125" style="1" customWidth="1"/>
    <col min="2" max="2" width="18.7109375" style="1" customWidth="1"/>
    <col min="3" max="3" width="90"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9" spans="3:3" x14ac:dyDescent="0.25">
      <c r="C9" s="1" t="s">
        <v>420</v>
      </c>
    </row>
    <row r="19" spans="3:3" ht="20.25" x14ac:dyDescent="0.25">
      <c r="C19" s="235" t="str">
        <f>"Data "&amp;TEXT(Contents!D7,"dd-mmm-åååå")</f>
        <v>Data 30-sep-2021</v>
      </c>
    </row>
    <row r="23" spans="3:3" ht="37.5" x14ac:dyDescent="0.25">
      <c r="C23" s="205" t="s">
        <v>418</v>
      </c>
    </row>
    <row r="24" spans="3:3" ht="37.5" x14ac:dyDescent="0.25">
      <c r="C24" s="205" t="s">
        <v>419</v>
      </c>
    </row>
    <row r="25" spans="3:3" ht="37.5" x14ac:dyDescent="0.25">
      <c r="C25" s="205">
        <v>2019</v>
      </c>
    </row>
    <row r="27" spans="3:3" ht="26.25" x14ac:dyDescent="0.25">
      <c r="C27" s="203" t="str">
        <f>"DLR General Capital Centre, " &amp;'Tabel A - General Issuer Detail'!C9</f>
        <v>DLR General Capital Centre, Q3 2021</v>
      </c>
    </row>
    <row r="36" spans="1:2" x14ac:dyDescent="0.25">
      <c r="A36" s="204"/>
      <c r="B36" s="204"/>
    </row>
    <row r="37" spans="1:2" x14ac:dyDescent="0.25">
      <c r="A37" s="204"/>
      <c r="B37" s="204"/>
    </row>
    <row r="38" spans="1:2" x14ac:dyDescent="0.25">
      <c r="A38" s="204"/>
      <c r="B38" s="204"/>
    </row>
    <row r="39" spans="1:2" x14ac:dyDescent="0.25">
      <c r="A39" s="204"/>
      <c r="B39" s="204"/>
    </row>
    <row r="40" spans="1:2" x14ac:dyDescent="0.25">
      <c r="A40" s="204"/>
      <c r="B40" s="204"/>
    </row>
    <row r="41" spans="1:2" x14ac:dyDescent="0.25">
      <c r="A41" s="204"/>
      <c r="B41" s="204"/>
    </row>
    <row r="42" spans="1:2" x14ac:dyDescent="0.25">
      <c r="A42" s="204"/>
      <c r="B42" s="204"/>
    </row>
    <row r="43" spans="1:2" x14ac:dyDescent="0.25">
      <c r="A43" s="204"/>
      <c r="B43" s="204"/>
    </row>
    <row r="44" spans="1:2" x14ac:dyDescent="0.25">
      <c r="A44" s="204"/>
      <c r="B44" s="204"/>
    </row>
    <row r="56" ht="2.25" customHeight="1" x14ac:dyDescent="0.25"/>
  </sheetData>
  <pageMargins left="0.19685039370078741" right="0" top="0.78740157480314965" bottom="0.19685039370078741" header="0" footer="0"/>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5"/>
  <sheetViews>
    <sheetView zoomScale="85" zoomScaleNormal="85" workbookViewId="0"/>
  </sheetViews>
  <sheetFormatPr defaultRowHeight="16.5" x14ac:dyDescent="0.3"/>
  <cols>
    <col min="1" max="1" width="4.7109375" style="21" customWidth="1"/>
    <col min="2" max="2" width="71.140625" style="21" customWidth="1"/>
    <col min="3" max="3" width="1.7109375" style="21" customWidth="1"/>
    <col min="4" max="4" width="97.42578125" style="21" customWidth="1"/>
    <col min="5" max="5" width="49.5703125" style="21" customWidth="1"/>
    <col min="6" max="16384" width="9.140625" style="21"/>
  </cols>
  <sheetData>
    <row r="5" spans="2:5" x14ac:dyDescent="0.3">
      <c r="B5" s="167" t="s">
        <v>137</v>
      </c>
      <c r="C5" s="167"/>
      <c r="D5" s="129"/>
      <c r="E5" s="129"/>
    </row>
    <row r="6" spans="2:5" ht="25.5" customHeight="1" x14ac:dyDescent="0.3">
      <c r="B6" s="168" t="s">
        <v>138</v>
      </c>
      <c r="C6" s="168"/>
      <c r="D6" s="169" t="s">
        <v>139</v>
      </c>
      <c r="E6" s="170" t="s">
        <v>140</v>
      </c>
    </row>
    <row r="7" spans="2:5" x14ac:dyDescent="0.3">
      <c r="B7" s="171"/>
      <c r="C7" s="171"/>
      <c r="D7" s="172"/>
      <c r="E7" s="173"/>
    </row>
    <row r="8" spans="2:5" x14ac:dyDescent="0.3">
      <c r="B8" s="157" t="s">
        <v>141</v>
      </c>
      <c r="C8" s="157"/>
      <c r="D8" s="174"/>
      <c r="E8" s="174"/>
    </row>
    <row r="9" spans="2:5" ht="33" x14ac:dyDescent="0.3">
      <c r="B9" s="24" t="s">
        <v>142</v>
      </c>
      <c r="C9" s="24"/>
      <c r="D9" s="24" t="s">
        <v>143</v>
      </c>
      <c r="E9" s="249"/>
    </row>
    <row r="10" spans="2:5" ht="6" customHeight="1" x14ac:dyDescent="0.3">
      <c r="B10" s="52"/>
      <c r="C10" s="52"/>
      <c r="D10" s="24"/>
      <c r="E10" s="249"/>
    </row>
    <row r="11" spans="2:5" ht="59.25" customHeight="1" x14ac:dyDescent="0.3">
      <c r="B11" s="52"/>
      <c r="C11" s="52"/>
      <c r="D11" s="24" t="s">
        <v>144</v>
      </c>
      <c r="E11" s="249"/>
    </row>
    <row r="12" spans="2:5" ht="33" x14ac:dyDescent="0.3">
      <c r="B12" s="175" t="s">
        <v>145</v>
      </c>
      <c r="C12" s="37"/>
      <c r="D12" s="176" t="s">
        <v>146</v>
      </c>
      <c r="E12" s="249"/>
    </row>
    <row r="13" spans="2:5" ht="15" customHeight="1" x14ac:dyDescent="0.3">
      <c r="B13" s="252" t="s">
        <v>147</v>
      </c>
      <c r="C13" s="37"/>
      <c r="D13" s="177" t="s">
        <v>260</v>
      </c>
      <c r="E13" s="249"/>
    </row>
    <row r="14" spans="2:5" x14ac:dyDescent="0.3">
      <c r="B14" s="252"/>
      <c r="C14" s="37"/>
      <c r="D14" s="177" t="s">
        <v>261</v>
      </c>
      <c r="E14" s="249"/>
    </row>
    <row r="15" spans="2:5" x14ac:dyDescent="0.3">
      <c r="B15" s="178"/>
      <c r="C15" s="178"/>
      <c r="D15" s="177" t="s">
        <v>409</v>
      </c>
      <c r="E15" s="249"/>
    </row>
    <row r="16" spans="2:5" x14ac:dyDescent="0.3">
      <c r="B16" s="178"/>
      <c r="C16" s="178"/>
      <c r="D16" s="177" t="s">
        <v>410</v>
      </c>
      <c r="E16" s="249"/>
    </row>
    <row r="17" spans="2:5" x14ac:dyDescent="0.3">
      <c r="B17" s="178"/>
      <c r="C17" s="178"/>
      <c r="D17" s="177" t="s">
        <v>411</v>
      </c>
      <c r="E17" s="249"/>
    </row>
    <row r="18" spans="2:5" x14ac:dyDescent="0.3">
      <c r="B18" s="178"/>
      <c r="C18" s="178"/>
      <c r="D18" s="177" t="s">
        <v>412</v>
      </c>
      <c r="E18" s="249"/>
    </row>
    <row r="19" spans="2:5" x14ac:dyDescent="0.3">
      <c r="B19" s="178"/>
      <c r="C19" s="178"/>
      <c r="D19" s="177" t="s">
        <v>413</v>
      </c>
      <c r="E19" s="249"/>
    </row>
    <row r="20" spans="2:5" x14ac:dyDescent="0.3">
      <c r="B20" s="178"/>
      <c r="C20" s="178"/>
      <c r="D20" s="177" t="s">
        <v>414</v>
      </c>
      <c r="E20" s="249"/>
    </row>
    <row r="21" spans="2:5" x14ac:dyDescent="0.3">
      <c r="B21" s="178"/>
      <c r="C21" s="178"/>
      <c r="D21" s="177" t="s">
        <v>415</v>
      </c>
      <c r="E21" s="249"/>
    </row>
    <row r="22" spans="2:5" x14ac:dyDescent="0.3">
      <c r="B22" s="178"/>
      <c r="C22" s="178"/>
      <c r="D22" s="177"/>
      <c r="E22" s="24"/>
    </row>
    <row r="23" spans="2:5" x14ac:dyDescent="0.3">
      <c r="B23" s="157" t="s">
        <v>148</v>
      </c>
      <c r="C23" s="157"/>
      <c r="D23" s="117"/>
      <c r="E23" s="117"/>
    </row>
    <row r="24" spans="2:5" ht="33" x14ac:dyDescent="0.3">
      <c r="B24" s="250" t="s">
        <v>149</v>
      </c>
      <c r="C24" s="175"/>
      <c r="D24" s="24" t="s">
        <v>150</v>
      </c>
      <c r="E24" s="249"/>
    </row>
    <row r="25" spans="2:5" x14ac:dyDescent="0.3">
      <c r="B25" s="251"/>
      <c r="C25" s="175"/>
      <c r="D25" s="24"/>
      <c r="E25" s="249"/>
    </row>
    <row r="26" spans="2:5" ht="33" x14ac:dyDescent="0.3">
      <c r="B26" s="251"/>
      <c r="C26" s="175"/>
      <c r="D26" s="24" t="s">
        <v>151</v>
      </c>
      <c r="E26" s="249"/>
    </row>
    <row r="27" spans="2:5" x14ac:dyDescent="0.3">
      <c r="B27" s="251"/>
      <c r="C27" s="175"/>
      <c r="D27" s="32"/>
      <c r="E27" s="249"/>
    </row>
    <row r="28" spans="2:5" x14ac:dyDescent="0.3">
      <c r="B28" s="251" t="s">
        <v>152</v>
      </c>
      <c r="C28" s="175"/>
      <c r="D28" s="24" t="s">
        <v>259</v>
      </c>
      <c r="E28" s="249"/>
    </row>
    <row r="29" spans="2:5" x14ac:dyDescent="0.3">
      <c r="B29" s="251"/>
      <c r="C29" s="175"/>
      <c r="D29" s="24"/>
      <c r="E29" s="249"/>
    </row>
    <row r="30" spans="2:5" ht="33" x14ac:dyDescent="0.3">
      <c r="B30" s="251" t="s">
        <v>153</v>
      </c>
      <c r="C30" s="175"/>
      <c r="D30" s="24" t="s">
        <v>280</v>
      </c>
      <c r="E30" s="249"/>
    </row>
    <row r="31" spans="2:5" x14ac:dyDescent="0.3">
      <c r="B31" s="251"/>
      <c r="C31" s="175"/>
      <c r="D31" s="24"/>
      <c r="E31" s="249"/>
    </row>
    <row r="32" spans="2:5" ht="33" x14ac:dyDescent="0.3">
      <c r="B32" s="251" t="s">
        <v>154</v>
      </c>
      <c r="C32" s="175"/>
      <c r="D32" s="24" t="s">
        <v>281</v>
      </c>
      <c r="E32" s="249"/>
    </row>
    <row r="33" spans="2:5" x14ac:dyDescent="0.3">
      <c r="B33" s="251"/>
      <c r="C33" s="175"/>
      <c r="D33" s="24"/>
      <c r="E33" s="249"/>
    </row>
    <row r="34" spans="2:5" ht="49.5" x14ac:dyDescent="0.3">
      <c r="B34" s="37" t="s">
        <v>155</v>
      </c>
      <c r="C34" s="37"/>
      <c r="D34" s="176" t="s">
        <v>416</v>
      </c>
      <c r="E34" s="24"/>
    </row>
    <row r="37" spans="2:5" x14ac:dyDescent="0.3">
      <c r="B37" s="167" t="s">
        <v>205</v>
      </c>
      <c r="C37" s="167"/>
      <c r="D37" s="129"/>
      <c r="E37" s="129"/>
    </row>
    <row r="38" spans="2:5" x14ac:dyDescent="0.3">
      <c r="B38" s="256" t="s">
        <v>206</v>
      </c>
      <c r="C38" s="179"/>
      <c r="D38" s="257" t="s">
        <v>207</v>
      </c>
      <c r="E38" s="257"/>
    </row>
    <row r="39" spans="2:5" x14ac:dyDescent="0.3">
      <c r="B39" s="256"/>
      <c r="C39" s="179"/>
      <c r="D39" s="258" t="s">
        <v>208</v>
      </c>
      <c r="E39" s="258"/>
    </row>
    <row r="40" spans="2:5" x14ac:dyDescent="0.3">
      <c r="B40" s="179"/>
      <c r="C40" s="179"/>
      <c r="D40" s="180"/>
      <c r="E40" s="180"/>
    </row>
    <row r="41" spans="2:5" x14ac:dyDescent="0.3">
      <c r="B41" s="181" t="s">
        <v>209</v>
      </c>
      <c r="C41" s="181"/>
      <c r="D41" s="259"/>
      <c r="E41" s="259"/>
    </row>
    <row r="42" spans="2:5" ht="64.5" customHeight="1" x14ac:dyDescent="0.3">
      <c r="B42" s="24" t="s">
        <v>210</v>
      </c>
      <c r="C42" s="24"/>
      <c r="D42" s="260" t="s">
        <v>354</v>
      </c>
      <c r="E42" s="260"/>
    </row>
    <row r="43" spans="2:5" ht="85.5" customHeight="1" x14ac:dyDescent="0.3">
      <c r="B43" s="37" t="s">
        <v>211</v>
      </c>
      <c r="C43" s="37"/>
      <c r="D43" s="253" t="s">
        <v>355</v>
      </c>
      <c r="E43" s="253"/>
    </row>
    <row r="44" spans="2:5" x14ac:dyDescent="0.3">
      <c r="B44" s="37"/>
      <c r="C44" s="37"/>
      <c r="D44" s="261" t="s">
        <v>329</v>
      </c>
      <c r="E44" s="261"/>
    </row>
    <row r="45" spans="2:5" ht="15" customHeight="1" x14ac:dyDescent="0.3">
      <c r="B45" s="181" t="s">
        <v>156</v>
      </c>
      <c r="C45" s="181"/>
      <c r="D45" s="255" t="s">
        <v>157</v>
      </c>
      <c r="E45" s="255"/>
    </row>
    <row r="46" spans="2:5" ht="36" customHeight="1" x14ac:dyDescent="0.3">
      <c r="B46" s="175" t="s">
        <v>158</v>
      </c>
      <c r="C46" s="37"/>
      <c r="D46" s="253" t="s">
        <v>277</v>
      </c>
      <c r="E46" s="253"/>
    </row>
    <row r="47" spans="2:5" ht="179.25" customHeight="1" x14ac:dyDescent="0.3">
      <c r="C47" s="37"/>
      <c r="D47" s="253" t="s">
        <v>417</v>
      </c>
      <c r="E47" s="253"/>
    </row>
    <row r="48" spans="2:5" ht="17.25" x14ac:dyDescent="0.3">
      <c r="B48" s="108"/>
      <c r="C48" s="108"/>
      <c r="D48" s="182" t="s">
        <v>278</v>
      </c>
      <c r="E48" s="183"/>
    </row>
    <row r="49" spans="2:5" x14ac:dyDescent="0.3">
      <c r="D49" s="21" t="s">
        <v>279</v>
      </c>
    </row>
    <row r="50" spans="2:5" ht="13.5" customHeight="1" x14ac:dyDescent="0.3">
      <c r="E50" s="48"/>
    </row>
    <row r="51" spans="2:5" ht="69" customHeight="1" x14ac:dyDescent="0.3">
      <c r="B51" s="175" t="s">
        <v>159</v>
      </c>
      <c r="D51" s="253" t="s">
        <v>282</v>
      </c>
      <c r="E51" s="253"/>
    </row>
    <row r="52" spans="2:5" ht="33.75" customHeight="1" x14ac:dyDescent="0.3">
      <c r="D52" s="254" t="s">
        <v>283</v>
      </c>
      <c r="E52" s="254"/>
    </row>
    <row r="55" spans="2:5" x14ac:dyDescent="0.3">
      <c r="E55" s="48" t="s">
        <v>244</v>
      </c>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xr:uid="{00000000-0004-0000-0900-000000000000}"/>
    <hyperlink ref="E55" location="Contents!A1" display="To Frontpage" xr:uid="{1CAA1922-468B-420D-8809-DF4589D23F59}"/>
  </hyperlinks>
  <pageMargins left="0.7" right="0.7" top="0.75" bottom="0.75" header="0.3" footer="0.3"/>
  <pageSetup paperSize="9" scale="56" fitToHeight="0" orientation="landscape" r:id="rId2"/>
  <rowBreaks count="1" manualBreakCount="1">
    <brk id="35"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6"/>
  <sheetViews>
    <sheetView zoomScale="85" zoomScaleNormal="85" workbookViewId="0"/>
  </sheetViews>
  <sheetFormatPr defaultRowHeight="16.5" x14ac:dyDescent="0.3"/>
  <cols>
    <col min="1" max="1" width="4.7109375" style="6" customWidth="1"/>
    <col min="2" max="2" width="71.140625" style="6" customWidth="1"/>
    <col min="3" max="3" width="68.140625" style="6" customWidth="1"/>
    <col min="4" max="4" width="80.28515625" style="6" customWidth="1"/>
    <col min="5" max="16384" width="9.140625" style="6"/>
  </cols>
  <sheetData>
    <row r="1" spans="2:4" s="184" customFormat="1" x14ac:dyDescent="0.3"/>
    <row r="2" spans="2:4" s="184" customFormat="1" x14ac:dyDescent="0.3"/>
    <row r="3" spans="2:4" s="184" customFormat="1" x14ac:dyDescent="0.3"/>
    <row r="4" spans="2:4" s="184" customFormat="1" x14ac:dyDescent="0.3"/>
    <row r="5" spans="2:4" s="184" customFormat="1" x14ac:dyDescent="0.3">
      <c r="B5" s="185" t="s">
        <v>190</v>
      </c>
    </row>
    <row r="6" spans="2:4" s="184" customFormat="1" x14ac:dyDescent="0.3">
      <c r="B6" s="186" t="s">
        <v>191</v>
      </c>
      <c r="C6" s="263" t="s">
        <v>139</v>
      </c>
      <c r="D6" s="263"/>
    </row>
    <row r="7" spans="2:4" s="184" customFormat="1" x14ac:dyDescent="0.3">
      <c r="B7" s="186" t="s">
        <v>192</v>
      </c>
      <c r="C7" s="263"/>
      <c r="D7" s="263"/>
    </row>
    <row r="8" spans="2:4" s="184" customFormat="1" x14ac:dyDescent="0.3">
      <c r="B8" s="187" t="s">
        <v>54</v>
      </c>
      <c r="C8" s="265" t="s">
        <v>218</v>
      </c>
      <c r="D8" s="265"/>
    </row>
    <row r="9" spans="2:4" s="184" customFormat="1" x14ac:dyDescent="0.3">
      <c r="B9" s="187" t="s">
        <v>120</v>
      </c>
      <c r="C9" s="267" t="s">
        <v>284</v>
      </c>
      <c r="D9" s="267"/>
    </row>
    <row r="10" spans="2:4" s="184" customFormat="1" x14ac:dyDescent="0.3">
      <c r="B10" s="187" t="s">
        <v>56</v>
      </c>
      <c r="C10" s="265" t="s">
        <v>219</v>
      </c>
      <c r="D10" s="265"/>
    </row>
    <row r="11" spans="2:4" s="184" customFormat="1" x14ac:dyDescent="0.3">
      <c r="B11" s="187" t="s">
        <v>57</v>
      </c>
      <c r="C11" s="265" t="s">
        <v>220</v>
      </c>
      <c r="D11" s="265"/>
    </row>
    <row r="12" spans="2:4" s="184" customFormat="1" x14ac:dyDescent="0.3">
      <c r="B12" s="187" t="s">
        <v>121</v>
      </c>
      <c r="C12" s="265" t="s">
        <v>221</v>
      </c>
      <c r="D12" s="265"/>
    </row>
    <row r="13" spans="2:4" s="184" customFormat="1" x14ac:dyDescent="0.3">
      <c r="B13" s="187" t="s">
        <v>58</v>
      </c>
      <c r="C13" s="265" t="s">
        <v>222</v>
      </c>
      <c r="D13" s="265"/>
    </row>
    <row r="14" spans="2:4" s="184" customFormat="1" x14ac:dyDescent="0.3">
      <c r="B14" s="187" t="s">
        <v>193</v>
      </c>
      <c r="C14" s="265" t="s">
        <v>285</v>
      </c>
      <c r="D14" s="265"/>
    </row>
    <row r="15" spans="2:4" s="184" customFormat="1" x14ac:dyDescent="0.3">
      <c r="B15" s="187" t="s">
        <v>122</v>
      </c>
      <c r="C15" s="265" t="s">
        <v>223</v>
      </c>
      <c r="D15" s="265"/>
    </row>
    <row r="16" spans="2:4" s="184" customFormat="1" x14ac:dyDescent="0.3">
      <c r="B16" s="188" t="s">
        <v>123</v>
      </c>
      <c r="C16" s="265" t="s">
        <v>224</v>
      </c>
      <c r="D16" s="265"/>
    </row>
    <row r="17" spans="2:4" s="184" customFormat="1" ht="30" customHeight="1" x14ac:dyDescent="0.3">
      <c r="B17" s="189" t="s">
        <v>124</v>
      </c>
      <c r="C17" s="264" t="s">
        <v>225</v>
      </c>
      <c r="D17" s="264"/>
    </row>
    <row r="18" spans="2:4" s="184" customFormat="1" x14ac:dyDescent="0.3">
      <c r="B18" s="190" t="s">
        <v>125</v>
      </c>
      <c r="C18" s="267" t="s">
        <v>286</v>
      </c>
      <c r="D18" s="267"/>
    </row>
    <row r="19" spans="2:4" s="184" customFormat="1" x14ac:dyDescent="0.3">
      <c r="B19" s="187" t="s">
        <v>61</v>
      </c>
      <c r="C19" s="265" t="s">
        <v>226</v>
      </c>
      <c r="D19" s="265"/>
    </row>
    <row r="20" spans="2:4" s="184" customFormat="1" x14ac:dyDescent="0.3">
      <c r="B20" s="187" t="s">
        <v>127</v>
      </c>
      <c r="C20" s="265" t="s">
        <v>227</v>
      </c>
      <c r="D20" s="265"/>
    </row>
    <row r="21" spans="2:4" s="184" customFormat="1" ht="33" x14ac:dyDescent="0.3">
      <c r="B21" s="187" t="s">
        <v>128</v>
      </c>
      <c r="C21" s="265" t="s">
        <v>287</v>
      </c>
      <c r="D21" s="265"/>
    </row>
    <row r="22" spans="2:4" s="184" customFormat="1" x14ac:dyDescent="0.3">
      <c r="B22" s="191"/>
      <c r="C22" s="192"/>
      <c r="D22" s="193"/>
    </row>
    <row r="23" spans="2:4" s="184" customFormat="1" x14ac:dyDescent="0.3">
      <c r="B23" s="186" t="s">
        <v>191</v>
      </c>
      <c r="C23" s="266" t="s">
        <v>139</v>
      </c>
      <c r="D23" s="266"/>
    </row>
    <row r="24" spans="2:4" s="184" customFormat="1" x14ac:dyDescent="0.3">
      <c r="B24" s="186" t="s">
        <v>194</v>
      </c>
      <c r="C24" s="266"/>
      <c r="D24" s="266"/>
    </row>
    <row r="25" spans="2:4" s="184" customFormat="1" x14ac:dyDescent="0.3">
      <c r="B25" s="194" t="s">
        <v>129</v>
      </c>
      <c r="C25" s="264" t="s">
        <v>228</v>
      </c>
      <c r="D25" s="264"/>
    </row>
    <row r="26" spans="2:4" s="184" customFormat="1" ht="36" customHeight="1" x14ac:dyDescent="0.3">
      <c r="B26" s="187" t="s">
        <v>130</v>
      </c>
      <c r="C26" s="268" t="s">
        <v>248</v>
      </c>
      <c r="D26" s="268"/>
    </row>
    <row r="27" spans="2:4" s="184" customFormat="1" x14ac:dyDescent="0.3">
      <c r="B27" s="194" t="s">
        <v>65</v>
      </c>
      <c r="C27" s="264" t="s">
        <v>288</v>
      </c>
      <c r="D27" s="264"/>
    </row>
    <row r="28" spans="2:4" s="184" customFormat="1" x14ac:dyDescent="0.3">
      <c r="B28" s="194" t="s">
        <v>195</v>
      </c>
      <c r="C28" s="264" t="s">
        <v>234</v>
      </c>
      <c r="D28" s="264"/>
    </row>
    <row r="29" spans="2:4" s="184" customFormat="1" x14ac:dyDescent="0.3">
      <c r="B29" s="194" t="s">
        <v>196</v>
      </c>
      <c r="C29" s="267" t="s">
        <v>289</v>
      </c>
      <c r="D29" s="267"/>
    </row>
    <row r="30" spans="2:4" s="184" customFormat="1" x14ac:dyDescent="0.3">
      <c r="B30" s="194" t="s">
        <v>68</v>
      </c>
      <c r="C30" s="268" t="s">
        <v>235</v>
      </c>
      <c r="D30" s="268"/>
    </row>
    <row r="31" spans="2:4" s="184" customFormat="1" x14ac:dyDescent="0.3">
      <c r="B31" s="194" t="s">
        <v>131</v>
      </c>
      <c r="C31" s="264" t="s">
        <v>229</v>
      </c>
      <c r="D31" s="264"/>
    </row>
    <row r="32" spans="2:4" s="184" customFormat="1" x14ac:dyDescent="0.3">
      <c r="B32" s="194" t="s">
        <v>69</v>
      </c>
      <c r="C32" s="264" t="s">
        <v>230</v>
      </c>
      <c r="D32" s="264"/>
    </row>
    <row r="33" spans="2:4" s="184" customFormat="1" x14ac:dyDescent="0.3">
      <c r="B33" s="190"/>
      <c r="C33" s="188"/>
      <c r="D33" s="187"/>
    </row>
    <row r="34" spans="2:4" s="184" customFormat="1" x14ac:dyDescent="0.3">
      <c r="B34" s="186" t="s">
        <v>191</v>
      </c>
      <c r="C34" s="263" t="s">
        <v>139</v>
      </c>
      <c r="D34" s="263"/>
    </row>
    <row r="35" spans="2:4" s="184" customFormat="1" x14ac:dyDescent="0.3">
      <c r="B35" s="186" t="s">
        <v>197</v>
      </c>
      <c r="C35" s="263"/>
      <c r="D35" s="263"/>
    </row>
    <row r="36" spans="2:4" s="184" customFormat="1" ht="52.5" customHeight="1" x14ac:dyDescent="0.3">
      <c r="B36" s="195" t="s">
        <v>93</v>
      </c>
      <c r="C36" s="264" t="s">
        <v>231</v>
      </c>
      <c r="D36" s="264"/>
    </row>
    <row r="37" spans="2:4" s="184" customFormat="1" ht="169.5" customHeight="1" x14ac:dyDescent="0.3">
      <c r="B37" s="195" t="s">
        <v>95</v>
      </c>
      <c r="C37" s="264" t="s">
        <v>232</v>
      </c>
      <c r="D37" s="264"/>
    </row>
    <row r="38" spans="2:4" s="184" customFormat="1" x14ac:dyDescent="0.3">
      <c r="B38" s="194"/>
      <c r="C38" s="187"/>
      <c r="D38" s="187"/>
    </row>
    <row r="39" spans="2:4" s="184" customFormat="1" x14ac:dyDescent="0.3">
      <c r="B39" s="186" t="s">
        <v>191</v>
      </c>
      <c r="C39" s="263" t="s">
        <v>139</v>
      </c>
      <c r="D39" s="263"/>
    </row>
    <row r="40" spans="2:4" s="184" customFormat="1" x14ac:dyDescent="0.3">
      <c r="B40" s="186" t="s">
        <v>198</v>
      </c>
      <c r="C40" s="263"/>
      <c r="D40" s="263"/>
    </row>
    <row r="41" spans="2:4" s="184" customFormat="1" ht="75" customHeight="1" x14ac:dyDescent="0.3">
      <c r="B41" s="191" t="s">
        <v>98</v>
      </c>
      <c r="C41" s="264" t="s">
        <v>290</v>
      </c>
      <c r="D41" s="264"/>
    </row>
    <row r="42" spans="2:4" s="184" customFormat="1" ht="32.25" customHeight="1" x14ac:dyDescent="0.3">
      <c r="B42" s="195" t="s">
        <v>99</v>
      </c>
      <c r="C42" s="264" t="s">
        <v>214</v>
      </c>
      <c r="D42" s="264"/>
    </row>
    <row r="43" spans="2:4" s="184" customFormat="1" x14ac:dyDescent="0.3">
      <c r="B43" s="195" t="s">
        <v>100</v>
      </c>
      <c r="C43" s="264" t="s">
        <v>213</v>
      </c>
      <c r="D43" s="264"/>
    </row>
    <row r="44" spans="2:4" s="184" customFormat="1" x14ac:dyDescent="0.3">
      <c r="B44" s="196"/>
      <c r="C44" s="197"/>
      <c r="D44" s="187"/>
    </row>
    <row r="45" spans="2:4" s="184" customFormat="1" x14ac:dyDescent="0.3">
      <c r="B45" s="186" t="s">
        <v>191</v>
      </c>
      <c r="C45" s="263" t="s">
        <v>139</v>
      </c>
      <c r="D45" s="263"/>
    </row>
    <row r="46" spans="2:4" s="184" customFormat="1" x14ac:dyDescent="0.3">
      <c r="B46" s="186" t="s">
        <v>199</v>
      </c>
      <c r="C46" s="263"/>
      <c r="D46" s="263"/>
    </row>
    <row r="47" spans="2:4" s="184" customFormat="1" x14ac:dyDescent="0.3">
      <c r="B47" s="188" t="s">
        <v>1</v>
      </c>
      <c r="C47" s="262" t="s">
        <v>293</v>
      </c>
      <c r="D47" s="262"/>
    </row>
    <row r="48" spans="2:4" s="184" customFormat="1" x14ac:dyDescent="0.3">
      <c r="B48" s="196" t="s">
        <v>2</v>
      </c>
      <c r="C48" s="262" t="s">
        <v>292</v>
      </c>
      <c r="D48" s="262"/>
    </row>
    <row r="49" spans="2:4" s="184" customFormat="1" ht="15.75" customHeight="1" x14ac:dyDescent="0.3">
      <c r="B49" s="196" t="s">
        <v>3</v>
      </c>
      <c r="C49" s="262" t="s">
        <v>294</v>
      </c>
      <c r="D49" s="262"/>
    </row>
    <row r="50" spans="2:4" s="184" customFormat="1" ht="14.25" customHeight="1" x14ac:dyDescent="0.3">
      <c r="B50" s="196" t="s">
        <v>4</v>
      </c>
      <c r="C50" s="262" t="s">
        <v>291</v>
      </c>
      <c r="D50" s="262"/>
    </row>
    <row r="51" spans="2:4" s="184" customFormat="1" x14ac:dyDescent="0.3">
      <c r="B51" s="196" t="s">
        <v>5</v>
      </c>
      <c r="C51" s="262" t="s">
        <v>295</v>
      </c>
      <c r="D51" s="262"/>
    </row>
    <row r="52" spans="2:4" s="184" customFormat="1" x14ac:dyDescent="0.3">
      <c r="B52" s="196" t="s">
        <v>6</v>
      </c>
      <c r="C52" s="262" t="s">
        <v>296</v>
      </c>
      <c r="D52" s="262"/>
    </row>
    <row r="53" spans="2:4" s="184" customFormat="1" x14ac:dyDescent="0.3">
      <c r="B53" s="196" t="s">
        <v>7</v>
      </c>
      <c r="C53" s="262" t="s">
        <v>297</v>
      </c>
      <c r="D53" s="262"/>
    </row>
    <row r="54" spans="2:4" s="184" customFormat="1" x14ac:dyDescent="0.3">
      <c r="B54" s="196" t="s">
        <v>52</v>
      </c>
      <c r="C54" s="262" t="s">
        <v>298</v>
      </c>
      <c r="D54" s="262"/>
    </row>
    <row r="55" spans="2:4" s="184" customFormat="1" x14ac:dyDescent="0.3">
      <c r="B55" s="196" t="s">
        <v>8</v>
      </c>
      <c r="C55" s="262" t="s">
        <v>299</v>
      </c>
      <c r="D55" s="262"/>
    </row>
    <row r="56" spans="2:4" s="184" customFormat="1" x14ac:dyDescent="0.3">
      <c r="B56" s="184" t="s">
        <v>9</v>
      </c>
      <c r="C56" s="262" t="s">
        <v>300</v>
      </c>
      <c r="D56" s="262"/>
    </row>
    <row r="57" spans="2:4" s="184" customFormat="1" x14ac:dyDescent="0.3"/>
    <row r="58" spans="2:4" s="184" customFormat="1" x14ac:dyDescent="0.3">
      <c r="B58" s="186" t="s">
        <v>191</v>
      </c>
      <c r="C58" s="198" t="s">
        <v>139</v>
      </c>
      <c r="D58" s="199"/>
    </row>
    <row r="59" spans="2:4" s="184" customFormat="1" x14ac:dyDescent="0.3">
      <c r="B59" s="186" t="s">
        <v>200</v>
      </c>
      <c r="C59" s="198"/>
      <c r="D59" s="199"/>
    </row>
    <row r="60" spans="2:4" s="184" customFormat="1" ht="60" customHeight="1" x14ac:dyDescent="0.3">
      <c r="B60" s="195" t="s">
        <v>36</v>
      </c>
      <c r="C60" s="262" t="s">
        <v>302</v>
      </c>
      <c r="D60" s="262"/>
    </row>
    <row r="61" spans="2:4" s="184" customFormat="1" ht="64.5" customHeight="1" x14ac:dyDescent="0.3">
      <c r="B61" s="195" t="s">
        <v>37</v>
      </c>
      <c r="C61" s="262" t="s">
        <v>303</v>
      </c>
      <c r="D61" s="262"/>
    </row>
    <row r="62" spans="2:4" s="184" customFormat="1" ht="101.25" customHeight="1" x14ac:dyDescent="0.3">
      <c r="B62" s="195" t="s">
        <v>233</v>
      </c>
      <c r="C62" s="262" t="s">
        <v>304</v>
      </c>
      <c r="D62" s="262"/>
    </row>
    <row r="63" spans="2:4" s="184" customFormat="1" ht="49.5" customHeight="1" x14ac:dyDescent="0.3">
      <c r="B63" s="195" t="s">
        <v>38</v>
      </c>
      <c r="C63" s="262" t="s">
        <v>305</v>
      </c>
      <c r="D63" s="262"/>
    </row>
    <row r="64" spans="2:4" s="184" customFormat="1" ht="15" customHeight="1" x14ac:dyDescent="0.3">
      <c r="B64" s="195" t="s">
        <v>39</v>
      </c>
      <c r="C64" s="262" t="s">
        <v>215</v>
      </c>
      <c r="D64" s="262"/>
    </row>
    <row r="65" spans="1:4" s="184" customFormat="1" x14ac:dyDescent="0.3">
      <c r="B65" s="195" t="s">
        <v>40</v>
      </c>
      <c r="C65" s="262" t="s">
        <v>216</v>
      </c>
      <c r="D65" s="262"/>
    </row>
    <row r="66" spans="1:4" s="184" customFormat="1" x14ac:dyDescent="0.3">
      <c r="B66" s="195" t="s">
        <v>9</v>
      </c>
      <c r="C66" s="262" t="s">
        <v>212</v>
      </c>
      <c r="D66" s="262"/>
    </row>
    <row r="67" spans="1:4" s="184" customFormat="1" x14ac:dyDescent="0.3"/>
    <row r="68" spans="1:4" s="184" customFormat="1" x14ac:dyDescent="0.3">
      <c r="B68" s="186" t="s">
        <v>191</v>
      </c>
      <c r="C68" s="263" t="s">
        <v>139</v>
      </c>
      <c r="D68" s="263"/>
    </row>
    <row r="69" spans="1:4" s="184" customFormat="1" x14ac:dyDescent="0.3">
      <c r="B69" s="186" t="s">
        <v>201</v>
      </c>
      <c r="C69" s="263"/>
      <c r="D69" s="263"/>
    </row>
    <row r="70" spans="1:4" s="184" customFormat="1" x14ac:dyDescent="0.3">
      <c r="B70" s="196" t="s">
        <v>202</v>
      </c>
      <c r="C70" s="262" t="s">
        <v>239</v>
      </c>
      <c r="D70" s="262"/>
    </row>
    <row r="71" spans="1:4" s="184" customFormat="1" x14ac:dyDescent="0.3">
      <c r="B71" s="196"/>
      <c r="C71" s="187"/>
      <c r="D71" s="187"/>
    </row>
    <row r="72" spans="1:4" s="184" customFormat="1" x14ac:dyDescent="0.3">
      <c r="B72" s="200"/>
      <c r="C72" s="201"/>
      <c r="D72" s="201"/>
    </row>
    <row r="73" spans="1:4" s="184" customFormat="1" x14ac:dyDescent="0.3">
      <c r="B73" s="200"/>
      <c r="C73" s="201"/>
      <c r="D73" s="202" t="s">
        <v>160</v>
      </c>
    </row>
    <row r="74" spans="1:4" s="184" customFormat="1" x14ac:dyDescent="0.3">
      <c r="B74" s="196"/>
      <c r="C74" s="201"/>
      <c r="D74" s="201"/>
    </row>
    <row r="75" spans="1:4" x14ac:dyDescent="0.3">
      <c r="A75" s="21"/>
      <c r="B75" s="21"/>
      <c r="C75" s="21"/>
      <c r="D75" s="21"/>
    </row>
    <row r="76" spans="1:4" x14ac:dyDescent="0.3">
      <c r="A76" s="21"/>
      <c r="B76" s="21"/>
      <c r="C76" s="21"/>
      <c r="D76" s="21"/>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85" zoomScaleNormal="85" workbookViewId="0"/>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36" t="s">
        <v>390</v>
      </c>
      <c r="C5" s="236"/>
      <c r="D5" s="236"/>
    </row>
    <row r="6" spans="2:9" s="1" customFormat="1" ht="6" customHeight="1" x14ac:dyDescent="0.25">
      <c r="C6" s="2"/>
    </row>
    <row r="7" spans="2:9" s="1" customFormat="1" ht="15.75" customHeight="1" x14ac:dyDescent="0.3">
      <c r="B7" s="5" t="s">
        <v>172</v>
      </c>
      <c r="C7" s="6"/>
      <c r="D7" s="7">
        <v>44469</v>
      </c>
      <c r="E7" s="6"/>
      <c r="F7" s="6"/>
      <c r="G7" s="6"/>
      <c r="H7" s="6"/>
      <c r="I7" s="6"/>
    </row>
    <row r="8" spans="2:9" ht="11.25" customHeight="1" x14ac:dyDescent="0.3">
      <c r="B8" s="8"/>
      <c r="C8" s="9"/>
      <c r="D8" s="8"/>
      <c r="E8" s="8"/>
      <c r="F8" s="8"/>
      <c r="G8" s="8"/>
      <c r="H8" s="8"/>
      <c r="I8" s="8"/>
    </row>
    <row r="9" spans="2:9" ht="17.25" x14ac:dyDescent="0.3">
      <c r="B9" s="8"/>
      <c r="C9" s="9"/>
      <c r="D9" s="8"/>
      <c r="E9" s="8"/>
      <c r="F9" s="8"/>
      <c r="G9" s="8"/>
      <c r="H9" s="8"/>
      <c r="I9" s="8"/>
    </row>
    <row r="10" spans="2:9" ht="17.25" x14ac:dyDescent="0.3">
      <c r="B10" s="10" t="s">
        <v>353</v>
      </c>
      <c r="C10" s="11"/>
      <c r="D10" s="12"/>
      <c r="E10" s="12"/>
      <c r="F10" s="12"/>
      <c r="G10" s="8"/>
      <c r="H10" s="8"/>
      <c r="I10" s="8"/>
    </row>
    <row r="11" spans="2:9" ht="17.25" x14ac:dyDescent="0.3">
      <c r="B11" s="13" t="s">
        <v>174</v>
      </c>
      <c r="C11" s="13"/>
      <c r="D11" s="13"/>
      <c r="E11" s="12"/>
      <c r="F11" s="12"/>
      <c r="G11" s="8"/>
      <c r="H11" s="8"/>
      <c r="I11" s="8"/>
    </row>
    <row r="12" spans="2:9" ht="17.25" x14ac:dyDescent="0.3">
      <c r="B12" s="14" t="s">
        <v>173</v>
      </c>
      <c r="C12" s="11"/>
      <c r="D12" s="15" t="s">
        <v>174</v>
      </c>
      <c r="E12" s="12"/>
      <c r="F12" s="12"/>
      <c r="G12" s="8"/>
      <c r="H12" s="8"/>
      <c r="I12" s="8"/>
    </row>
    <row r="13" spans="2:9" ht="17.25" x14ac:dyDescent="0.3">
      <c r="B13" s="14"/>
      <c r="C13" s="11"/>
      <c r="D13" s="12"/>
      <c r="E13" s="12"/>
      <c r="F13" s="12"/>
      <c r="G13" s="8"/>
      <c r="H13" s="8"/>
      <c r="I13" s="8"/>
    </row>
    <row r="14" spans="2:9" ht="17.25" x14ac:dyDescent="0.3">
      <c r="B14" s="13" t="s">
        <v>176</v>
      </c>
      <c r="C14" s="13"/>
      <c r="D14" s="12"/>
      <c r="E14" s="12"/>
      <c r="F14" s="12"/>
      <c r="G14" s="8"/>
      <c r="H14" s="8"/>
      <c r="I14" s="8"/>
    </row>
    <row r="15" spans="2:9" ht="17.25" x14ac:dyDescent="0.3">
      <c r="B15" s="14" t="s">
        <v>175</v>
      </c>
      <c r="C15" s="11"/>
      <c r="D15" s="15" t="s">
        <v>179</v>
      </c>
      <c r="E15" s="12"/>
      <c r="F15" s="12"/>
      <c r="G15" s="8"/>
      <c r="H15" s="8"/>
      <c r="I15" s="8"/>
    </row>
    <row r="16" spans="2:9" ht="17.25" x14ac:dyDescent="0.3">
      <c r="B16" s="14" t="s">
        <v>177</v>
      </c>
      <c r="C16" s="11"/>
      <c r="D16" s="15" t="s">
        <v>178</v>
      </c>
      <c r="E16" s="12"/>
      <c r="F16" s="12"/>
      <c r="G16" s="8"/>
      <c r="H16" s="8"/>
      <c r="I16" s="8"/>
    </row>
    <row r="17" spans="2:9" ht="17.25" x14ac:dyDescent="0.3">
      <c r="B17" s="14" t="s">
        <v>350</v>
      </c>
      <c r="C17" s="11"/>
      <c r="D17" s="15" t="s">
        <v>351</v>
      </c>
      <c r="E17" s="12"/>
      <c r="F17" s="12"/>
      <c r="G17" s="8"/>
      <c r="H17" s="8"/>
      <c r="I17" s="8"/>
    </row>
    <row r="18" spans="2:9" ht="17.25" x14ac:dyDescent="0.3">
      <c r="B18" s="14" t="s">
        <v>349</v>
      </c>
      <c r="C18" s="11"/>
      <c r="D18" s="15" t="s">
        <v>352</v>
      </c>
      <c r="E18" s="12"/>
      <c r="F18" s="12"/>
      <c r="G18" s="8"/>
      <c r="H18" s="8"/>
      <c r="I18" s="8"/>
    </row>
    <row r="19" spans="2:9" ht="17.25" x14ac:dyDescent="0.3">
      <c r="B19" s="14" t="s">
        <v>180</v>
      </c>
      <c r="C19" s="11"/>
      <c r="D19" s="15" t="s">
        <v>182</v>
      </c>
      <c r="E19" s="12"/>
      <c r="F19" s="12"/>
      <c r="G19" s="8"/>
      <c r="H19" s="8"/>
      <c r="I19" s="8"/>
    </row>
    <row r="20" spans="2:9" ht="17.25" x14ac:dyDescent="0.3">
      <c r="B20" s="14" t="s">
        <v>181</v>
      </c>
      <c r="C20" s="11"/>
      <c r="D20" s="15" t="s">
        <v>183</v>
      </c>
      <c r="E20" s="12"/>
      <c r="F20" s="12"/>
      <c r="G20" s="8"/>
      <c r="H20" s="8"/>
      <c r="I20" s="8"/>
    </row>
    <row r="21" spans="2:9" ht="17.25" x14ac:dyDescent="0.3">
      <c r="B21" s="14"/>
      <c r="C21" s="11"/>
      <c r="D21" s="12"/>
      <c r="E21" s="12"/>
      <c r="F21" s="12"/>
      <c r="G21" s="8"/>
      <c r="H21" s="8"/>
      <c r="I21" s="8"/>
    </row>
    <row r="22" spans="2:9" ht="17.25" x14ac:dyDescent="0.3">
      <c r="B22" s="14" t="s">
        <v>311</v>
      </c>
      <c r="C22" s="11"/>
      <c r="D22" s="15" t="s">
        <v>0</v>
      </c>
      <c r="E22" s="12"/>
      <c r="F22" s="12"/>
      <c r="G22" s="8"/>
      <c r="H22" s="8"/>
      <c r="I22" s="8"/>
    </row>
    <row r="23" spans="2:9" ht="17.25" x14ac:dyDescent="0.3">
      <c r="B23" s="14" t="s">
        <v>312</v>
      </c>
      <c r="C23" s="11"/>
      <c r="D23" s="15" t="s">
        <v>112</v>
      </c>
      <c r="E23" s="12"/>
      <c r="F23" s="12"/>
      <c r="G23" s="8"/>
      <c r="H23" s="8"/>
      <c r="I23" s="8"/>
    </row>
    <row r="24" spans="2:9" ht="17.25" x14ac:dyDescent="0.3">
      <c r="B24" s="14" t="s">
        <v>313</v>
      </c>
      <c r="C24" s="11"/>
      <c r="D24" s="15" t="s">
        <v>113</v>
      </c>
      <c r="E24" s="12"/>
      <c r="F24" s="12"/>
      <c r="G24" s="8"/>
      <c r="H24" s="8"/>
      <c r="I24" s="8"/>
    </row>
    <row r="25" spans="2:9" ht="17.25" x14ac:dyDescent="0.3">
      <c r="B25" s="14" t="s">
        <v>314</v>
      </c>
      <c r="C25" s="11"/>
      <c r="D25" s="15" t="s">
        <v>114</v>
      </c>
      <c r="E25" s="12"/>
      <c r="F25" s="12"/>
      <c r="G25" s="8"/>
      <c r="H25" s="8"/>
      <c r="I25" s="8"/>
    </row>
    <row r="26" spans="2:9" ht="17.25" x14ac:dyDescent="0.3">
      <c r="B26" s="14" t="s">
        <v>315</v>
      </c>
      <c r="C26" s="11"/>
      <c r="D26" s="15" t="s">
        <v>184</v>
      </c>
      <c r="E26" s="12"/>
      <c r="F26" s="12"/>
      <c r="G26" s="8"/>
      <c r="H26" s="8"/>
      <c r="I26" s="8"/>
    </row>
    <row r="27" spans="2:9" ht="17.25" x14ac:dyDescent="0.3">
      <c r="B27" s="14" t="s">
        <v>316</v>
      </c>
      <c r="C27" s="11"/>
      <c r="D27" s="15" t="s">
        <v>170</v>
      </c>
      <c r="E27" s="12"/>
      <c r="F27" s="12"/>
      <c r="G27" s="8"/>
      <c r="H27" s="8"/>
      <c r="I27" s="8"/>
    </row>
    <row r="28" spans="2:9" ht="17.25" x14ac:dyDescent="0.3">
      <c r="B28" s="14" t="s">
        <v>317</v>
      </c>
      <c r="C28" s="11"/>
      <c r="D28" s="15" t="s">
        <v>185</v>
      </c>
      <c r="E28" s="12"/>
      <c r="F28" s="12"/>
      <c r="G28" s="8"/>
      <c r="H28" s="8"/>
      <c r="I28" s="8"/>
    </row>
    <row r="29" spans="2:9" ht="17.25" x14ac:dyDescent="0.3">
      <c r="B29" s="14" t="s">
        <v>318</v>
      </c>
      <c r="C29" s="11"/>
      <c r="D29" s="15" t="s">
        <v>115</v>
      </c>
      <c r="E29" s="12"/>
      <c r="F29" s="12"/>
      <c r="G29" s="8"/>
      <c r="H29" s="8"/>
      <c r="I29" s="8"/>
    </row>
    <row r="30" spans="2:9" ht="17.25" x14ac:dyDescent="0.3">
      <c r="B30" s="14" t="s">
        <v>319</v>
      </c>
      <c r="C30" s="11"/>
      <c r="D30" s="15" t="s">
        <v>116</v>
      </c>
      <c r="E30" s="12"/>
      <c r="F30" s="12"/>
      <c r="G30" s="8"/>
      <c r="H30" s="8"/>
      <c r="I30" s="8"/>
    </row>
    <row r="31" spans="2:9" ht="17.25" x14ac:dyDescent="0.3">
      <c r="B31" s="14" t="s">
        <v>320</v>
      </c>
      <c r="C31" s="11"/>
      <c r="D31" s="15" t="s">
        <v>117</v>
      </c>
      <c r="E31" s="12"/>
      <c r="F31" s="12"/>
      <c r="G31" s="8"/>
      <c r="H31" s="8"/>
      <c r="I31" s="8"/>
    </row>
    <row r="32" spans="2:9" ht="17.25" x14ac:dyDescent="0.3">
      <c r="B32" s="14" t="s">
        <v>321</v>
      </c>
      <c r="C32" s="11"/>
      <c r="D32" s="15" t="s">
        <v>118</v>
      </c>
      <c r="E32" s="12"/>
      <c r="F32" s="12"/>
      <c r="G32" s="8"/>
      <c r="H32" s="8"/>
      <c r="I32" s="8"/>
    </row>
    <row r="33" spans="2:9" ht="17.25" x14ac:dyDescent="0.3">
      <c r="B33" s="14" t="s">
        <v>322</v>
      </c>
      <c r="C33" s="11"/>
      <c r="D33" s="15" t="s">
        <v>186</v>
      </c>
      <c r="E33" s="12"/>
      <c r="F33" s="12"/>
      <c r="G33" s="8"/>
      <c r="H33" s="8"/>
      <c r="I33" s="8"/>
    </row>
    <row r="34" spans="2:9" ht="17.25" x14ac:dyDescent="0.3">
      <c r="B34" s="14" t="s">
        <v>323</v>
      </c>
      <c r="C34" s="11"/>
      <c r="D34" s="15" t="s">
        <v>119</v>
      </c>
      <c r="E34" s="12"/>
      <c r="F34" s="12"/>
      <c r="G34" s="8"/>
      <c r="H34" s="8"/>
      <c r="I34" s="8"/>
    </row>
    <row r="35" spans="2:9" ht="17.25" x14ac:dyDescent="0.3">
      <c r="B35" s="14" t="s">
        <v>324</v>
      </c>
      <c r="C35" s="11"/>
      <c r="D35" s="15" t="s">
        <v>187</v>
      </c>
      <c r="E35" s="12"/>
      <c r="F35" s="12"/>
      <c r="G35" s="8"/>
      <c r="H35" s="8"/>
      <c r="I35" s="8"/>
    </row>
    <row r="36" spans="2:9" ht="17.25" x14ac:dyDescent="0.3">
      <c r="B36" s="14" t="s">
        <v>325</v>
      </c>
      <c r="C36" s="11"/>
      <c r="D36" s="15" t="s">
        <v>188</v>
      </c>
      <c r="E36" s="12"/>
      <c r="F36" s="12"/>
      <c r="G36" s="8"/>
      <c r="H36" s="8"/>
      <c r="I36" s="8"/>
    </row>
    <row r="37" spans="2:9" ht="17.25" x14ac:dyDescent="0.3">
      <c r="B37" s="14" t="s">
        <v>326</v>
      </c>
      <c r="C37" s="11"/>
      <c r="D37" s="15" t="s">
        <v>171</v>
      </c>
      <c r="E37" s="12"/>
      <c r="F37" s="12"/>
      <c r="G37" s="8"/>
      <c r="H37" s="8"/>
      <c r="I37" s="8"/>
    </row>
    <row r="38" spans="2:9" ht="17.25" x14ac:dyDescent="0.3">
      <c r="B38" s="14" t="s">
        <v>327</v>
      </c>
      <c r="C38" s="11"/>
      <c r="D38" s="15" t="s">
        <v>168</v>
      </c>
      <c r="E38" s="12"/>
      <c r="F38" s="12"/>
      <c r="G38" s="8"/>
      <c r="H38" s="8"/>
      <c r="I38" s="8"/>
    </row>
    <row r="39" spans="2:9" ht="17.25" x14ac:dyDescent="0.3">
      <c r="B39" s="14" t="s">
        <v>328</v>
      </c>
      <c r="C39" s="11"/>
      <c r="D39" s="15" t="s">
        <v>169</v>
      </c>
      <c r="E39" s="12"/>
      <c r="F39" s="12"/>
      <c r="G39" s="8"/>
      <c r="H39" s="8"/>
      <c r="I39" s="8"/>
    </row>
    <row r="40" spans="2:9" ht="17.25" x14ac:dyDescent="0.3">
      <c r="B40" s="8"/>
      <c r="C40" s="9"/>
      <c r="D40" s="8"/>
      <c r="E40" s="9"/>
      <c r="F40" s="8"/>
      <c r="G40" s="8"/>
      <c r="H40" s="8"/>
      <c r="I40" s="8"/>
    </row>
    <row r="41" spans="2:9" ht="17.25" x14ac:dyDescent="0.3">
      <c r="B41" s="8"/>
      <c r="C41" s="9"/>
      <c r="D41" s="8"/>
      <c r="E41" s="9"/>
      <c r="F41" s="8"/>
      <c r="G41" s="8"/>
      <c r="H41" s="8"/>
      <c r="I41" s="8"/>
    </row>
    <row r="42" spans="2:9" ht="17.25" x14ac:dyDescent="0.3">
      <c r="B42" s="10" t="s">
        <v>189</v>
      </c>
      <c r="C42" s="11"/>
      <c r="D42" s="12"/>
      <c r="E42" s="9"/>
      <c r="F42" s="8"/>
      <c r="G42" s="8"/>
      <c r="H42" s="8"/>
      <c r="I42" s="8"/>
    </row>
    <row r="43" spans="2:9" ht="17.25" x14ac:dyDescent="0.3">
      <c r="B43" s="14" t="s">
        <v>204</v>
      </c>
      <c r="C43" s="11"/>
      <c r="D43" s="15" t="s">
        <v>138</v>
      </c>
      <c r="E43" s="9"/>
      <c r="F43" s="8"/>
      <c r="G43" s="8"/>
      <c r="H43" s="8"/>
      <c r="I43" s="8"/>
    </row>
    <row r="44" spans="2:9" ht="17.25" x14ac:dyDescent="0.3">
      <c r="B44" s="14" t="s">
        <v>203</v>
      </c>
      <c r="C44" s="11"/>
      <c r="D44" s="15" t="s">
        <v>191</v>
      </c>
      <c r="E44" s="8"/>
      <c r="F44" s="8"/>
      <c r="G44" s="8"/>
      <c r="H44" s="8"/>
      <c r="I44" s="8"/>
    </row>
    <row r="45" spans="2:9" ht="17.25" x14ac:dyDescent="0.3">
      <c r="B45" s="12"/>
      <c r="C45" s="11"/>
      <c r="D45" s="12"/>
      <c r="E45" s="8"/>
      <c r="F45" s="8"/>
      <c r="G45" s="8"/>
      <c r="H45" s="8"/>
      <c r="I45" s="8"/>
    </row>
    <row r="46" spans="2:9" ht="17.25" x14ac:dyDescent="0.3">
      <c r="B46" s="8"/>
      <c r="C46" s="9"/>
      <c r="D46" s="8"/>
      <c r="E46" s="8"/>
      <c r="F46" s="8"/>
      <c r="G46" s="8"/>
      <c r="H46" s="8"/>
      <c r="I46" s="8"/>
    </row>
    <row r="47" spans="2:9" ht="17.25" x14ac:dyDescent="0.3">
      <c r="B47" s="8"/>
      <c r="C47" s="9"/>
      <c r="D47" s="8"/>
      <c r="E47" s="8"/>
      <c r="F47" s="8"/>
      <c r="G47" s="8"/>
      <c r="H47" s="8"/>
      <c r="I47" s="8"/>
    </row>
    <row r="48" spans="2:9" ht="17.25" x14ac:dyDescent="0.3">
      <c r="B48" s="8"/>
      <c r="C48" s="9"/>
      <c r="D48" s="8"/>
      <c r="E48" s="8"/>
      <c r="F48" s="8"/>
      <c r="G48" s="8"/>
      <c r="H48" s="8"/>
      <c r="I48" s="8"/>
    </row>
    <row r="49" spans="2:9" ht="17.25" x14ac:dyDescent="0.3">
      <c r="B49" s="8"/>
      <c r="C49" s="9"/>
      <c r="D49" s="8"/>
      <c r="E49" s="8"/>
      <c r="F49" s="8"/>
      <c r="G49" s="8"/>
      <c r="H49" s="8"/>
      <c r="I49" s="8"/>
    </row>
    <row r="50" spans="2:9" ht="17.25" x14ac:dyDescent="0.3">
      <c r="B50" s="8"/>
      <c r="C50" s="9"/>
      <c r="D50" s="8"/>
      <c r="E50" s="8"/>
      <c r="F50" s="8"/>
      <c r="G50" s="8"/>
      <c r="H50" s="8"/>
      <c r="I50" s="8"/>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85" zoomScaleNormal="85" workbookViewId="0"/>
  </sheetViews>
  <sheetFormatPr defaultColWidth="15.85546875" defaultRowHeight="16.5" x14ac:dyDescent="0.3"/>
  <cols>
    <col min="1" max="1" width="3.42578125" style="6" customWidth="1"/>
    <col min="2" max="2" width="68.42578125" style="6" bestFit="1" customWidth="1"/>
    <col min="3" max="6" width="15.7109375" style="6" bestFit="1" customWidth="1"/>
    <col min="7" max="7" width="5.140625" style="6" customWidth="1"/>
    <col min="8" max="16384" width="15.85546875" style="6"/>
  </cols>
  <sheetData>
    <row r="1" spans="2:6" ht="12" customHeight="1" x14ac:dyDescent="0.3"/>
    <row r="2" spans="2:6" ht="12" customHeight="1" x14ac:dyDescent="0.3"/>
    <row r="3" spans="2:6" ht="12" customHeight="1" x14ac:dyDescent="0.3"/>
    <row r="4" spans="2:6" ht="36" customHeight="1" x14ac:dyDescent="0.3">
      <c r="B4" s="16" t="s">
        <v>245</v>
      </c>
      <c r="C4" s="237"/>
      <c r="D4" s="237"/>
    </row>
    <row r="5" spans="2:6" x14ac:dyDescent="0.3">
      <c r="B5" s="17" t="s">
        <v>53</v>
      </c>
      <c r="C5" s="18"/>
      <c r="D5" s="18"/>
      <c r="E5" s="18"/>
      <c r="F5" s="18"/>
    </row>
    <row r="6" spans="2:6" s="21" customFormat="1" ht="3.75" customHeight="1" x14ac:dyDescent="0.3">
      <c r="B6" s="19"/>
      <c r="C6" s="20"/>
      <c r="D6" s="20"/>
      <c r="E6" s="20"/>
      <c r="F6" s="20"/>
    </row>
    <row r="7" spans="2:6" s="21" customFormat="1" ht="3" customHeight="1" x14ac:dyDescent="0.3">
      <c r="B7" s="19"/>
    </row>
    <row r="8" spans="2:6" ht="3.75" customHeight="1" x14ac:dyDescent="0.3"/>
    <row r="9" spans="2:6" x14ac:dyDescent="0.3">
      <c r="B9" s="22" t="s">
        <v>263</v>
      </c>
      <c r="C9" s="23" t="s">
        <v>421</v>
      </c>
      <c r="D9" s="23" t="s">
        <v>422</v>
      </c>
      <c r="E9" s="23" t="s">
        <v>423</v>
      </c>
      <c r="F9" s="23" t="s">
        <v>424</v>
      </c>
    </row>
    <row r="10" spans="2:6" x14ac:dyDescent="0.3">
      <c r="B10" s="24" t="s">
        <v>54</v>
      </c>
      <c r="C10" s="206">
        <v>182.81229164704999</v>
      </c>
      <c r="D10" s="206">
        <v>182.52422514502001</v>
      </c>
      <c r="E10" s="206">
        <v>182.02419695041999</v>
      </c>
      <c r="F10" s="206">
        <v>181.1</v>
      </c>
    </row>
    <row r="11" spans="2:6" x14ac:dyDescent="0.3">
      <c r="B11" s="24" t="s">
        <v>264</v>
      </c>
      <c r="C11" s="206">
        <v>171.33206435896</v>
      </c>
      <c r="D11" s="206">
        <v>170.70034035347001</v>
      </c>
      <c r="E11" s="206">
        <v>168.31988717601001</v>
      </c>
      <c r="F11" s="206">
        <v>166.8</v>
      </c>
    </row>
    <row r="12" spans="2:6" ht="33" x14ac:dyDescent="0.3">
      <c r="B12" s="25" t="s">
        <v>55</v>
      </c>
      <c r="C12" s="26">
        <v>171.33206435896</v>
      </c>
      <c r="D12" s="26">
        <v>170.70034035347001</v>
      </c>
      <c r="E12" s="26">
        <v>168.31988717601001</v>
      </c>
      <c r="F12" s="26">
        <v>166.8</v>
      </c>
    </row>
    <row r="13" spans="2:6" x14ac:dyDescent="0.3">
      <c r="B13" s="27" t="s">
        <v>56</v>
      </c>
      <c r="C13" s="28">
        <v>0.16546230330285322</v>
      </c>
      <c r="D13" s="29">
        <v>0.1647438132417017</v>
      </c>
      <c r="E13" s="29">
        <v>0.16854865786090656</v>
      </c>
      <c r="F13" s="29">
        <v>0.17100000000000001</v>
      </c>
    </row>
    <row r="14" spans="2:6" x14ac:dyDescent="0.3">
      <c r="B14" s="24" t="s">
        <v>57</v>
      </c>
      <c r="C14" s="30">
        <v>0.18126239892852758</v>
      </c>
      <c r="D14" s="30">
        <v>0.1804701174063775</v>
      </c>
      <c r="E14" s="30">
        <v>0.18461146644610962</v>
      </c>
      <c r="F14" s="30">
        <v>0.188</v>
      </c>
    </row>
    <row r="15" spans="2:6" x14ac:dyDescent="0.3">
      <c r="B15" s="24" t="s">
        <v>121</v>
      </c>
      <c r="C15" s="206">
        <v>160.05143797594999</v>
      </c>
      <c r="D15" s="206">
        <v>159.31594314540001</v>
      </c>
      <c r="E15" s="206">
        <v>157.84292441221999</v>
      </c>
      <c r="F15" s="206">
        <v>157.4</v>
      </c>
    </row>
    <row r="16" spans="2:6" x14ac:dyDescent="0.3">
      <c r="B16" s="24" t="s">
        <v>58</v>
      </c>
      <c r="C16" s="206">
        <v>4</v>
      </c>
      <c r="D16" s="206">
        <v>4</v>
      </c>
      <c r="E16" s="206">
        <v>4</v>
      </c>
      <c r="F16" s="206">
        <v>4</v>
      </c>
    </row>
    <row r="17" spans="2:6" x14ac:dyDescent="0.3">
      <c r="B17" s="31" t="s">
        <v>265</v>
      </c>
      <c r="C17" s="206">
        <v>1</v>
      </c>
      <c r="D17" s="26">
        <v>1</v>
      </c>
      <c r="E17" s="26">
        <v>3</v>
      </c>
      <c r="F17" s="26">
        <v>3</v>
      </c>
    </row>
    <row r="18" spans="2:6" x14ac:dyDescent="0.3">
      <c r="B18" s="27" t="s">
        <v>122</v>
      </c>
      <c r="C18" s="207"/>
      <c r="D18" s="206" t="s">
        <v>425</v>
      </c>
      <c r="E18" s="206" t="s">
        <v>425</v>
      </c>
      <c r="F18" s="206" t="s">
        <v>425</v>
      </c>
    </row>
    <row r="19" spans="2:6" x14ac:dyDescent="0.3">
      <c r="B19" s="32" t="s">
        <v>123</v>
      </c>
      <c r="C19" s="206">
        <v>-78.258301000000003</v>
      </c>
      <c r="D19" s="206">
        <v>-74.446606279999997</v>
      </c>
      <c r="E19" s="206">
        <v>-30.433741690000002</v>
      </c>
      <c r="F19" s="206">
        <v>62.20335249</v>
      </c>
    </row>
    <row r="20" spans="2:6" ht="33" x14ac:dyDescent="0.3">
      <c r="B20" s="33" t="s">
        <v>124</v>
      </c>
      <c r="C20" s="26">
        <v>0</v>
      </c>
      <c r="D20" s="26">
        <v>0</v>
      </c>
      <c r="E20" s="26">
        <v>5.6395745599999998</v>
      </c>
      <c r="F20" s="26">
        <v>5.5237876000000004</v>
      </c>
    </row>
    <row r="21" spans="2:6" s="21" customFormat="1" ht="9.75" customHeight="1" x14ac:dyDescent="0.3">
      <c r="B21" s="19"/>
      <c r="C21" s="20"/>
      <c r="D21" s="20"/>
      <c r="E21" s="20"/>
      <c r="F21" s="20"/>
    </row>
    <row r="22" spans="2:6" s="21" customFormat="1" x14ac:dyDescent="0.3">
      <c r="B22" s="34"/>
      <c r="C22" s="20"/>
      <c r="D22" s="20"/>
      <c r="E22" s="20"/>
      <c r="F22" s="20"/>
    </row>
    <row r="23" spans="2:6" x14ac:dyDescent="0.3">
      <c r="B23" s="35" t="s">
        <v>59</v>
      </c>
      <c r="C23" s="36"/>
      <c r="D23" s="36"/>
      <c r="E23" s="36"/>
      <c r="F23" s="36"/>
    </row>
    <row r="24" spans="2:6" x14ac:dyDescent="0.3">
      <c r="B24" s="37" t="s">
        <v>125</v>
      </c>
      <c r="C24" s="38">
        <f>SUM(C28:C30)</f>
        <v>172.85349514965</v>
      </c>
      <c r="D24" s="38">
        <f t="shared" ref="D24:F24" si="0">SUM(D28:D30)</f>
        <v>171.00119960786998</v>
      </c>
      <c r="E24" s="38">
        <f t="shared" si="0"/>
        <v>167.77514247165999</v>
      </c>
      <c r="F24" s="38">
        <f t="shared" si="0"/>
        <v>164.28944120186</v>
      </c>
    </row>
    <row r="25" spans="2:6" x14ac:dyDescent="0.3">
      <c r="B25" s="35" t="s">
        <v>60</v>
      </c>
      <c r="C25" s="36"/>
      <c r="D25" s="36"/>
      <c r="E25" s="36"/>
      <c r="F25" s="36"/>
    </row>
    <row r="26" spans="2:6" ht="3" customHeight="1" x14ac:dyDescent="0.3">
      <c r="B26" s="39"/>
      <c r="C26" s="36"/>
      <c r="D26" s="36"/>
      <c r="E26" s="36"/>
      <c r="F26" s="36"/>
    </row>
    <row r="27" spans="2:6" x14ac:dyDescent="0.3">
      <c r="B27" s="25" t="s">
        <v>61</v>
      </c>
      <c r="C27" s="33"/>
      <c r="D27" s="33"/>
      <c r="E27" s="33"/>
      <c r="F27" s="33"/>
    </row>
    <row r="28" spans="2:6" x14ac:dyDescent="0.3">
      <c r="B28" s="40" t="s">
        <v>102</v>
      </c>
      <c r="C28" s="41">
        <v>1.10031043E-2</v>
      </c>
      <c r="D28" s="41">
        <v>8.1979956200000006E-3</v>
      </c>
      <c r="E28" s="41">
        <v>1.181872344E-2</v>
      </c>
      <c r="F28" s="41">
        <v>1.3073925029999999E-2</v>
      </c>
    </row>
    <row r="29" spans="2:6" x14ac:dyDescent="0.3">
      <c r="B29" s="40" t="s">
        <v>103</v>
      </c>
      <c r="C29" s="41">
        <v>0.54972238458</v>
      </c>
      <c r="D29" s="41">
        <v>0.52261093875999998</v>
      </c>
      <c r="E29" s="41">
        <v>0.52424311270000001</v>
      </c>
      <c r="F29" s="41">
        <v>0.55566099040000005</v>
      </c>
    </row>
    <row r="30" spans="2:6" x14ac:dyDescent="0.3">
      <c r="B30" s="40" t="s">
        <v>104</v>
      </c>
      <c r="C30" s="41">
        <v>172.29276966077001</v>
      </c>
      <c r="D30" s="41">
        <v>170.47039067348999</v>
      </c>
      <c r="E30" s="41">
        <v>167.23908063552</v>
      </c>
      <c r="F30" s="41">
        <v>163.72070628642999</v>
      </c>
    </row>
    <row r="31" spans="2:6" x14ac:dyDescent="0.3">
      <c r="B31" s="25" t="s">
        <v>62</v>
      </c>
      <c r="C31" s="42"/>
      <c r="D31" s="42"/>
      <c r="E31" s="42"/>
      <c r="F31" s="42"/>
    </row>
    <row r="32" spans="2:6" x14ac:dyDescent="0.3">
      <c r="B32" s="40" t="s">
        <v>105</v>
      </c>
      <c r="C32" s="41">
        <v>171.34234776128</v>
      </c>
      <c r="D32" s="41">
        <v>169.39853875769001</v>
      </c>
      <c r="E32" s="41">
        <v>166.10684375642001</v>
      </c>
      <c r="F32" s="41">
        <v>162.49625851530999</v>
      </c>
    </row>
    <row r="33" spans="2:9" x14ac:dyDescent="0.3">
      <c r="B33" s="40" t="s">
        <v>106</v>
      </c>
      <c r="C33" s="41">
        <v>1.51114738837</v>
      </c>
      <c r="D33" s="41">
        <v>1.6026608501699999</v>
      </c>
      <c r="E33" s="41">
        <v>1.66829871524</v>
      </c>
      <c r="F33" s="41">
        <v>1.79318268656</v>
      </c>
    </row>
    <row r="34" spans="2:9" x14ac:dyDescent="0.3">
      <c r="B34" s="40" t="s">
        <v>107</v>
      </c>
      <c r="C34" s="43">
        <v>0</v>
      </c>
      <c r="D34" s="43">
        <v>0</v>
      </c>
      <c r="E34" s="43">
        <v>0</v>
      </c>
      <c r="F34" s="43">
        <v>0</v>
      </c>
    </row>
    <row r="35" spans="2:9" x14ac:dyDescent="0.3">
      <c r="B35" s="40" t="s">
        <v>108</v>
      </c>
      <c r="C35" s="43">
        <v>0</v>
      </c>
      <c r="D35" s="43">
        <v>0</v>
      </c>
      <c r="E35" s="43">
        <v>0</v>
      </c>
      <c r="F35" s="43">
        <v>0</v>
      </c>
    </row>
    <row r="36" spans="2:9" x14ac:dyDescent="0.3">
      <c r="B36" s="25" t="s">
        <v>333</v>
      </c>
      <c r="C36" s="42"/>
      <c r="D36" s="42"/>
      <c r="E36" s="42"/>
      <c r="F36" s="42"/>
    </row>
    <row r="37" spans="2:9" ht="33" x14ac:dyDescent="0.3">
      <c r="B37" s="40" t="s">
        <v>126</v>
      </c>
      <c r="C37" s="41">
        <v>47.092763996339997</v>
      </c>
      <c r="D37" s="41">
        <v>46.14246861478</v>
      </c>
      <c r="E37" s="41">
        <v>44.111595253490002</v>
      </c>
      <c r="F37" s="41">
        <v>42.229499668679999</v>
      </c>
    </row>
    <row r="38" spans="2:9" ht="33" x14ac:dyDescent="0.3">
      <c r="B38" s="40" t="s">
        <v>109</v>
      </c>
      <c r="C38" s="41">
        <v>125.2996459678</v>
      </c>
      <c r="D38" s="41">
        <v>124.39710706183</v>
      </c>
      <c r="E38" s="41">
        <v>123.23283813621001</v>
      </c>
      <c r="F38" s="41">
        <v>121.64387956569</v>
      </c>
      <c r="I38" s="44"/>
    </row>
    <row r="39" spans="2:9" x14ac:dyDescent="0.3">
      <c r="B39" s="40" t="s">
        <v>110</v>
      </c>
      <c r="C39" s="41">
        <v>0.46108518552</v>
      </c>
      <c r="D39" s="41">
        <v>0.46162393125000001</v>
      </c>
      <c r="E39" s="41">
        <v>0.43070908196000002</v>
      </c>
      <c r="F39" s="41">
        <v>0.41606196750000002</v>
      </c>
    </row>
    <row r="40" spans="2:9" x14ac:dyDescent="0.3">
      <c r="B40" s="25" t="s">
        <v>334</v>
      </c>
      <c r="C40" s="45">
        <f>SUM(C37:C39)</f>
        <v>172.85349514966001</v>
      </c>
      <c r="D40" s="45">
        <f t="shared" ref="D40:F40" si="1">SUM(D37:D39)</f>
        <v>171.00119960786</v>
      </c>
      <c r="E40" s="45">
        <f t="shared" si="1"/>
        <v>167.77514247166002</v>
      </c>
      <c r="F40" s="45">
        <f t="shared" si="1"/>
        <v>164.28944120187001</v>
      </c>
    </row>
    <row r="41" spans="2:9" x14ac:dyDescent="0.3">
      <c r="B41" s="24" t="s">
        <v>127</v>
      </c>
      <c r="C41" s="46">
        <v>0.48918406542999998</v>
      </c>
      <c r="D41" s="46">
        <v>0.51194848805000004</v>
      </c>
      <c r="E41" s="46">
        <v>0.73415980653000001</v>
      </c>
      <c r="F41" s="46">
        <v>0.64455843223999998</v>
      </c>
    </row>
    <row r="42" spans="2:9" ht="33" x14ac:dyDescent="0.3">
      <c r="B42" s="33" t="s">
        <v>266</v>
      </c>
      <c r="C42" s="47">
        <v>0.41906601992405701</v>
      </c>
      <c r="D42" s="47">
        <v>0.41906601992405701</v>
      </c>
      <c r="E42" s="47">
        <v>0.46</v>
      </c>
      <c r="F42" s="47">
        <v>0.49099999999999999</v>
      </c>
    </row>
    <row r="46" spans="2:9" x14ac:dyDescent="0.3">
      <c r="F46" s="48"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85" zoomScaleNormal="85" workbookViewId="0"/>
  </sheetViews>
  <sheetFormatPr defaultRowHeight="16.5" x14ac:dyDescent="0.3"/>
  <cols>
    <col min="1" max="1" width="3.28515625" style="6" customWidth="1"/>
    <col min="2" max="2" width="57.140625" style="6" customWidth="1"/>
    <col min="3" max="3" width="15.85546875" style="6" customWidth="1"/>
    <col min="4" max="8" width="10.7109375" style="6" customWidth="1"/>
    <col min="9" max="9" width="10.85546875" style="6" customWidth="1"/>
    <col min="10" max="10" width="10.7109375" style="6" customWidth="1"/>
    <col min="11" max="11" width="9.140625" style="6"/>
    <col min="12" max="12" width="8.85546875" style="6" customWidth="1"/>
    <col min="13" max="16384" width="9.140625" style="6"/>
  </cols>
  <sheetData>
    <row r="3" spans="2:10" ht="12" customHeight="1" x14ac:dyDescent="0.3"/>
    <row r="4" spans="2:10" ht="18" x14ac:dyDescent="0.3">
      <c r="B4" s="241" t="s">
        <v>391</v>
      </c>
      <c r="C4" s="242"/>
      <c r="D4" s="242"/>
      <c r="E4" s="242"/>
      <c r="F4" s="16"/>
      <c r="G4" s="16"/>
      <c r="H4" s="16"/>
      <c r="I4" s="16"/>
    </row>
    <row r="5" spans="2:10" ht="4.5" customHeight="1" x14ac:dyDescent="0.3">
      <c r="B5" s="244"/>
      <c r="C5" s="244"/>
      <c r="D5" s="244"/>
      <c r="E5" s="244"/>
      <c r="F5" s="244"/>
      <c r="G5" s="244"/>
      <c r="H5" s="244"/>
      <c r="I5" s="244"/>
    </row>
    <row r="6" spans="2:10" ht="5.25" customHeight="1" x14ac:dyDescent="0.3">
      <c r="B6" s="49"/>
      <c r="C6" s="49"/>
      <c r="D6" s="49"/>
      <c r="E6" s="49"/>
      <c r="F6" s="49"/>
      <c r="G6" s="49"/>
      <c r="H6" s="49"/>
      <c r="I6" s="49"/>
    </row>
    <row r="7" spans="2:10" x14ac:dyDescent="0.3">
      <c r="B7" s="50" t="s">
        <v>64</v>
      </c>
      <c r="C7" s="51"/>
      <c r="D7" s="51"/>
      <c r="E7" s="51"/>
      <c r="F7" s="51"/>
      <c r="G7" s="23" t="s">
        <v>421</v>
      </c>
      <c r="H7" s="23" t="s">
        <v>422</v>
      </c>
      <c r="I7" s="23" t="s">
        <v>423</v>
      </c>
      <c r="J7" s="23" t="s">
        <v>424</v>
      </c>
    </row>
    <row r="8" spans="2:10" x14ac:dyDescent="0.3">
      <c r="B8" s="52" t="s">
        <v>129</v>
      </c>
      <c r="C8" s="21"/>
      <c r="D8" s="21"/>
      <c r="E8" s="21"/>
      <c r="F8" s="21"/>
      <c r="G8" s="206">
        <v>1.0564246566684401</v>
      </c>
      <c r="H8" s="206">
        <v>1.1207564715440099</v>
      </c>
      <c r="I8" s="206">
        <v>1.2068299507436799</v>
      </c>
      <c r="J8" s="206">
        <v>1.3044683882432799</v>
      </c>
    </row>
    <row r="9" spans="2:10" x14ac:dyDescent="0.3">
      <c r="B9" s="52" t="s">
        <v>267</v>
      </c>
      <c r="C9" s="21"/>
      <c r="D9" s="21"/>
      <c r="E9" s="21"/>
      <c r="F9" s="21"/>
      <c r="G9" s="208">
        <v>3.8902709141539001E-3</v>
      </c>
      <c r="H9" s="208">
        <v>3.2713324742563998E-3</v>
      </c>
      <c r="I9" s="208">
        <v>2.9252547783780699E-3</v>
      </c>
      <c r="J9" s="208">
        <v>2.42378745535105E-3</v>
      </c>
    </row>
    <row r="10" spans="2:10" x14ac:dyDescent="0.3">
      <c r="B10" s="52" t="s">
        <v>306</v>
      </c>
      <c r="C10" s="21"/>
      <c r="D10" s="21"/>
      <c r="E10" s="21"/>
      <c r="F10" s="21"/>
      <c r="G10" s="208">
        <v>9.0613211932799906E-2</v>
      </c>
      <c r="H10" s="208">
        <v>9.5636911625044493E-2</v>
      </c>
      <c r="I10" s="208">
        <v>0.10925091122757399</v>
      </c>
      <c r="J10" s="208">
        <v>0.13061948635067699</v>
      </c>
    </row>
    <row r="11" spans="2:10" x14ac:dyDescent="0.3">
      <c r="B11" s="52" t="s">
        <v>268</v>
      </c>
      <c r="C11" s="52" t="s">
        <v>387</v>
      </c>
      <c r="D11" s="52"/>
      <c r="E11" s="52"/>
      <c r="F11" s="52"/>
      <c r="G11" s="209">
        <v>0.1003202851856187</v>
      </c>
      <c r="H11" s="53">
        <v>9.9662015987841551E-2</v>
      </c>
      <c r="I11" s="53">
        <v>0.10769291749190929</v>
      </c>
      <c r="J11" s="53">
        <v>0.12094611805349763</v>
      </c>
    </row>
    <row r="12" spans="2:10" x14ac:dyDescent="0.3">
      <c r="B12" s="54"/>
      <c r="C12" s="55" t="s">
        <v>386</v>
      </c>
      <c r="D12" s="55"/>
      <c r="E12" s="55"/>
      <c r="F12" s="55"/>
      <c r="G12" s="56">
        <v>0.08</v>
      </c>
      <c r="H12" s="56">
        <v>0.08</v>
      </c>
      <c r="I12" s="56">
        <v>0.08</v>
      </c>
      <c r="J12" s="56">
        <v>0.08</v>
      </c>
    </row>
    <row r="13" spans="2:10" x14ac:dyDescent="0.3">
      <c r="B13" s="52" t="s">
        <v>66</v>
      </c>
      <c r="C13" s="21"/>
      <c r="D13" s="21"/>
      <c r="E13" s="21"/>
      <c r="F13" s="21"/>
      <c r="G13" s="72">
        <v>0.97165044500999997</v>
      </c>
      <c r="H13" s="210">
        <v>1.0282367642000001</v>
      </c>
      <c r="I13" s="210">
        <v>1.0957394867900001</v>
      </c>
      <c r="J13" s="210">
        <v>1.17821740916</v>
      </c>
    </row>
    <row r="14" spans="2:10" x14ac:dyDescent="0.3">
      <c r="B14" s="21"/>
      <c r="C14" s="52" t="s">
        <v>67</v>
      </c>
      <c r="D14" s="52"/>
      <c r="E14" s="52"/>
      <c r="F14" s="52"/>
      <c r="G14" s="72">
        <v>1.25E-9</v>
      </c>
      <c r="H14" s="210">
        <v>1.25E-9</v>
      </c>
      <c r="I14" s="210">
        <v>1.47782E-6</v>
      </c>
      <c r="J14" s="210">
        <v>1.4426951000000001E-4</v>
      </c>
    </row>
    <row r="15" spans="2:10" x14ac:dyDescent="0.3">
      <c r="B15" s="52" t="s">
        <v>164</v>
      </c>
      <c r="C15" s="21"/>
      <c r="D15" s="21"/>
      <c r="E15" s="21"/>
      <c r="F15" s="21"/>
      <c r="G15" s="210"/>
      <c r="H15" s="210"/>
      <c r="I15" s="210"/>
      <c r="J15" s="210"/>
    </row>
    <row r="16" spans="2:10" x14ac:dyDescent="0.3">
      <c r="B16" s="52" t="s">
        <v>330</v>
      </c>
      <c r="C16" s="21"/>
      <c r="D16" s="21"/>
      <c r="E16" s="21"/>
      <c r="F16" s="21"/>
      <c r="G16" s="57"/>
      <c r="H16" s="57"/>
      <c r="I16" s="57"/>
      <c r="J16" s="57"/>
    </row>
    <row r="17" spans="1:10" x14ac:dyDescent="0.3">
      <c r="B17" s="52" t="s">
        <v>68</v>
      </c>
      <c r="C17" s="21"/>
      <c r="D17" s="21"/>
      <c r="E17" s="21"/>
      <c r="F17" s="21"/>
      <c r="G17" s="211">
        <v>6.6541563725312104E-3</v>
      </c>
      <c r="H17" s="57">
        <v>6.9280178128277503E-3</v>
      </c>
      <c r="I17" s="57">
        <v>7.9288077729095102E-3</v>
      </c>
      <c r="J17" s="57">
        <v>8.4603403739312594E-3</v>
      </c>
    </row>
    <row r="18" spans="1:10" x14ac:dyDescent="0.3">
      <c r="A18" s="58"/>
      <c r="B18" s="59" t="s">
        <v>131</v>
      </c>
      <c r="C18" s="60"/>
      <c r="D18" s="60"/>
      <c r="E18" s="60"/>
      <c r="F18" s="60"/>
      <c r="G18" s="212"/>
      <c r="H18" s="212"/>
      <c r="I18" s="212"/>
      <c r="J18" s="212"/>
    </row>
    <row r="19" spans="1:10" x14ac:dyDescent="0.3">
      <c r="B19" s="59" t="s">
        <v>331</v>
      </c>
      <c r="C19" s="60"/>
      <c r="D19" s="60"/>
      <c r="E19" s="60"/>
      <c r="F19" s="60"/>
      <c r="G19" s="212">
        <v>9.03475641114901E-2</v>
      </c>
      <c r="H19" s="212">
        <v>8.8948280877717598E-2</v>
      </c>
      <c r="I19" s="212">
        <v>8.7323669313907296E-2</v>
      </c>
      <c r="J19" s="212">
        <v>8.5994368605885302E-2</v>
      </c>
    </row>
    <row r="20" spans="1:10" x14ac:dyDescent="0.3">
      <c r="A20" s="58"/>
      <c r="B20" s="59" t="s">
        <v>332</v>
      </c>
      <c r="C20" s="60"/>
      <c r="D20" s="60"/>
      <c r="E20" s="60"/>
      <c r="F20" s="60"/>
      <c r="G20" s="212">
        <v>9.03475641114901E-2</v>
      </c>
      <c r="H20" s="212">
        <v>8.8948280877717598E-2</v>
      </c>
      <c r="I20" s="212">
        <v>8.7323669313907296E-2</v>
      </c>
      <c r="J20" s="212">
        <v>8.5994368605885302E-2</v>
      </c>
    </row>
    <row r="21" spans="1:10" x14ac:dyDescent="0.3">
      <c r="B21" s="61"/>
      <c r="C21" s="60"/>
      <c r="D21" s="60"/>
      <c r="E21" s="60"/>
      <c r="F21" s="60"/>
      <c r="G21" s="213"/>
      <c r="H21" s="213"/>
      <c r="I21" s="213"/>
      <c r="J21" s="213"/>
    </row>
    <row r="22" spans="1:10" x14ac:dyDescent="0.3">
      <c r="B22" s="62" t="s">
        <v>428</v>
      </c>
      <c r="C22" s="63"/>
      <c r="D22" s="64"/>
      <c r="E22" s="64"/>
      <c r="F22" s="64"/>
      <c r="G22" s="65">
        <v>0</v>
      </c>
      <c r="H22" s="65">
        <v>5.8</v>
      </c>
      <c r="I22" s="66">
        <v>6</v>
      </c>
      <c r="J22" s="65">
        <v>6.5</v>
      </c>
    </row>
    <row r="23" spans="1:10" x14ac:dyDescent="0.3">
      <c r="B23" s="67"/>
      <c r="C23" s="68"/>
      <c r="D23" s="60"/>
      <c r="E23" s="60"/>
      <c r="F23" s="60"/>
      <c r="G23" s="69"/>
      <c r="H23" s="70"/>
      <c r="I23" s="70"/>
      <c r="J23" s="70"/>
    </row>
    <row r="24" spans="1:10" ht="21" customHeight="1" x14ac:dyDescent="0.3"/>
    <row r="25" spans="1:10" ht="18" x14ac:dyDescent="0.3">
      <c r="B25" s="241" t="s">
        <v>388</v>
      </c>
      <c r="C25" s="242"/>
      <c r="D25" s="242"/>
      <c r="E25" s="242"/>
      <c r="F25" s="71"/>
      <c r="G25" s="16"/>
      <c r="H25" s="16"/>
      <c r="I25" s="16"/>
      <c r="J25" s="16"/>
    </row>
    <row r="26" spans="1:10" ht="5.25" customHeight="1" x14ac:dyDescent="0.3">
      <c r="B26" s="49"/>
      <c r="C26" s="49"/>
      <c r="D26" s="49"/>
      <c r="E26" s="49"/>
      <c r="F26" s="49"/>
      <c r="G26" s="49"/>
      <c r="H26" s="49"/>
      <c r="I26" s="49"/>
      <c r="J26" s="49"/>
    </row>
    <row r="27" spans="1:10" x14ac:dyDescent="0.3">
      <c r="B27" s="50" t="s">
        <v>64</v>
      </c>
      <c r="C27" s="51"/>
      <c r="D27" s="51"/>
      <c r="E27" s="51"/>
      <c r="F27" s="51"/>
      <c r="G27" s="23" t="s">
        <v>421</v>
      </c>
      <c r="H27" s="23" t="s">
        <v>422</v>
      </c>
      <c r="I27" s="23" t="s">
        <v>423</v>
      </c>
      <c r="J27" s="23" t="s">
        <v>424</v>
      </c>
    </row>
    <row r="28" spans="1:10" x14ac:dyDescent="0.3">
      <c r="B28" s="52" t="s">
        <v>66</v>
      </c>
      <c r="C28" s="21"/>
      <c r="D28" s="21"/>
      <c r="E28" s="21"/>
      <c r="F28" s="21"/>
      <c r="G28" s="72">
        <v>0.97165044500999997</v>
      </c>
      <c r="H28" s="72">
        <v>1.0282367642000001</v>
      </c>
      <c r="I28" s="72">
        <v>1.0957394867900001</v>
      </c>
      <c r="J28" s="72">
        <v>1.17821740916</v>
      </c>
    </row>
    <row r="29" spans="1:10" x14ac:dyDescent="0.3">
      <c r="B29" s="52" t="s">
        <v>132</v>
      </c>
      <c r="C29" s="21"/>
      <c r="D29" s="21"/>
      <c r="E29" s="21"/>
      <c r="F29" s="21"/>
      <c r="G29" s="73"/>
      <c r="H29" s="72"/>
      <c r="I29" s="72"/>
      <c r="J29" s="72"/>
    </row>
    <row r="30" spans="1:10" x14ac:dyDescent="0.3">
      <c r="B30" s="52" t="s">
        <v>356</v>
      </c>
      <c r="C30" s="52" t="s">
        <v>70</v>
      </c>
      <c r="D30" s="52"/>
      <c r="E30" s="52"/>
      <c r="F30" s="52"/>
      <c r="G30" s="72">
        <v>1.25E-9</v>
      </c>
      <c r="H30" s="72">
        <v>1.25E-9</v>
      </c>
      <c r="I30" s="72">
        <v>1.47782E-6</v>
      </c>
      <c r="J30" s="72">
        <v>1.4426951000000001E-4</v>
      </c>
    </row>
    <row r="31" spans="1:10" x14ac:dyDescent="0.3">
      <c r="B31" s="21"/>
      <c r="C31" s="52" t="s">
        <v>163</v>
      </c>
      <c r="D31" s="52"/>
      <c r="E31" s="52"/>
      <c r="F31" s="52"/>
      <c r="G31" s="72">
        <v>4.8212640000000003E-5</v>
      </c>
      <c r="H31" s="72">
        <v>7.6329999999999996E-6</v>
      </c>
      <c r="I31" s="72">
        <v>1.130988E-5</v>
      </c>
      <c r="J31" s="72">
        <v>3.8911020000000002E-5</v>
      </c>
    </row>
    <row r="32" spans="1:10" x14ac:dyDescent="0.3">
      <c r="B32" s="21"/>
      <c r="C32" s="74" t="s">
        <v>162</v>
      </c>
      <c r="D32" s="74"/>
      <c r="E32" s="74"/>
      <c r="F32" s="74"/>
      <c r="G32" s="72">
        <v>1.24197717E-3</v>
      </c>
      <c r="H32" s="75">
        <v>5.3082589999999998E-5</v>
      </c>
      <c r="I32" s="75">
        <v>0</v>
      </c>
      <c r="J32" s="75">
        <v>0</v>
      </c>
    </row>
    <row r="33" spans="2:10" x14ac:dyDescent="0.3">
      <c r="B33" s="21"/>
      <c r="C33" s="74" t="s">
        <v>392</v>
      </c>
      <c r="D33" s="74"/>
      <c r="E33" s="74"/>
      <c r="F33" s="74"/>
      <c r="G33" s="72">
        <v>5.741667E-5</v>
      </c>
      <c r="H33" s="75">
        <v>1.8209769299999999E-3</v>
      </c>
      <c r="I33" s="75">
        <v>2.6120744399999998E-3</v>
      </c>
      <c r="J33" s="75">
        <v>3.3004116400000001E-3</v>
      </c>
    </row>
    <row r="34" spans="2:10" x14ac:dyDescent="0.3">
      <c r="B34" s="21"/>
      <c r="C34" s="74" t="s">
        <v>393</v>
      </c>
      <c r="D34" s="74"/>
      <c r="E34" s="74"/>
      <c r="F34" s="74"/>
      <c r="G34" s="73">
        <v>3.5214349999999997E-4</v>
      </c>
      <c r="H34" s="75">
        <v>3.8861684E-4</v>
      </c>
      <c r="I34" s="75">
        <v>4.2458724E-4</v>
      </c>
      <c r="J34" s="75">
        <v>4.6006197999999999E-4</v>
      </c>
    </row>
    <row r="35" spans="2:10" x14ac:dyDescent="0.3">
      <c r="B35" s="21"/>
      <c r="C35" s="74" t="s">
        <v>394</v>
      </c>
      <c r="D35" s="74"/>
      <c r="E35" s="74"/>
      <c r="F35" s="74"/>
      <c r="G35" s="72">
        <v>4.9692855000000001E-2</v>
      </c>
      <c r="H35" s="75">
        <v>1.531662495E-2</v>
      </c>
      <c r="I35" s="75">
        <v>1.7885916139999999E-2</v>
      </c>
      <c r="J35" s="75">
        <v>0</v>
      </c>
    </row>
    <row r="36" spans="2:10" x14ac:dyDescent="0.3">
      <c r="B36" s="21"/>
      <c r="C36" s="74" t="s">
        <v>395</v>
      </c>
      <c r="D36" s="74"/>
      <c r="E36" s="74"/>
      <c r="F36" s="74"/>
      <c r="G36" s="72">
        <v>8.4913835199999996E-3</v>
      </c>
      <c r="H36" s="75">
        <v>5.019565283E-2</v>
      </c>
      <c r="I36" s="75">
        <v>5.3448090869999999E-2</v>
      </c>
      <c r="J36" s="75">
        <v>8.1415208099999997E-2</v>
      </c>
    </row>
    <row r="37" spans="2:10" x14ac:dyDescent="0.3">
      <c r="B37" s="21"/>
      <c r="C37" s="52" t="s">
        <v>71</v>
      </c>
      <c r="D37" s="52"/>
      <c r="E37" s="52"/>
      <c r="F37" s="52"/>
      <c r="G37" s="72">
        <v>5.7599783260000002E-2</v>
      </c>
      <c r="H37" s="76">
        <v>6.0503833059999998E-2</v>
      </c>
      <c r="I37" s="76">
        <v>7.0286932489999995E-2</v>
      </c>
      <c r="J37" s="76">
        <v>7.877986562E-2</v>
      </c>
    </row>
    <row r="38" spans="2:10" x14ac:dyDescent="0.3">
      <c r="B38" s="21"/>
      <c r="C38" s="52" t="s">
        <v>72</v>
      </c>
      <c r="D38" s="52"/>
      <c r="E38" s="52"/>
      <c r="F38" s="52"/>
      <c r="G38" s="72">
        <v>0.85416667199999996</v>
      </c>
      <c r="H38" s="76">
        <v>0.89995034274999997</v>
      </c>
      <c r="I38" s="76">
        <v>0.95106909791000005</v>
      </c>
      <c r="J38" s="76">
        <v>1.01407868129</v>
      </c>
    </row>
    <row r="39" spans="2:10" x14ac:dyDescent="0.3">
      <c r="B39" s="21"/>
      <c r="C39" s="52" t="s">
        <v>73</v>
      </c>
      <c r="D39" s="52"/>
      <c r="E39" s="52"/>
      <c r="F39" s="52"/>
      <c r="G39" s="72">
        <v>0</v>
      </c>
      <c r="H39" s="76">
        <v>0</v>
      </c>
      <c r="I39" s="76">
        <v>0</v>
      </c>
      <c r="J39" s="76">
        <v>0</v>
      </c>
    </row>
    <row r="40" spans="2:10" x14ac:dyDescent="0.3">
      <c r="B40" s="52" t="s">
        <v>74</v>
      </c>
      <c r="C40" s="52" t="s">
        <v>246</v>
      </c>
      <c r="D40" s="52"/>
      <c r="E40" s="52"/>
      <c r="F40" s="52"/>
      <c r="G40" s="77">
        <v>0</v>
      </c>
      <c r="H40" s="77">
        <v>0</v>
      </c>
      <c r="I40" s="77">
        <v>0</v>
      </c>
      <c r="J40" s="77">
        <v>0</v>
      </c>
    </row>
    <row r="41" spans="2:10" x14ac:dyDescent="0.3">
      <c r="B41" s="21"/>
      <c r="C41" s="78" t="s">
        <v>247</v>
      </c>
      <c r="D41" s="52"/>
      <c r="E41" s="52"/>
      <c r="F41" s="52"/>
      <c r="G41" s="77">
        <v>1</v>
      </c>
      <c r="H41" s="77">
        <v>1</v>
      </c>
      <c r="I41" s="77">
        <v>1</v>
      </c>
      <c r="J41" s="77">
        <v>0.99987755379999999</v>
      </c>
    </row>
    <row r="42" spans="2:10" x14ac:dyDescent="0.3">
      <c r="B42" s="21"/>
      <c r="C42" s="52" t="s">
        <v>75</v>
      </c>
      <c r="D42" s="52"/>
      <c r="E42" s="52"/>
      <c r="F42" s="52"/>
      <c r="G42" s="79"/>
      <c r="H42" s="79"/>
      <c r="I42" s="79"/>
      <c r="J42" s="79">
        <v>1.224462E-4</v>
      </c>
    </row>
    <row r="43" spans="2:10" x14ac:dyDescent="0.3">
      <c r="B43" s="52" t="s">
        <v>76</v>
      </c>
      <c r="C43" s="52" t="s">
        <v>133</v>
      </c>
      <c r="D43" s="52"/>
      <c r="E43" s="52"/>
      <c r="F43" s="52"/>
      <c r="G43" s="77">
        <v>0.34812125779999997</v>
      </c>
      <c r="H43" s="77">
        <v>0.3511584156</v>
      </c>
      <c r="I43" s="77">
        <v>0.3608896231</v>
      </c>
      <c r="J43" s="77">
        <v>0.38055879990000002</v>
      </c>
    </row>
    <row r="44" spans="2:10" x14ac:dyDescent="0.3">
      <c r="B44" s="21"/>
      <c r="C44" s="52" t="s">
        <v>134</v>
      </c>
      <c r="D44" s="52"/>
      <c r="E44" s="52"/>
      <c r="F44" s="52"/>
      <c r="G44" s="77"/>
      <c r="H44" s="77"/>
      <c r="I44" s="77"/>
      <c r="J44" s="77"/>
    </row>
    <row r="45" spans="2:10" x14ac:dyDescent="0.3">
      <c r="B45" s="21"/>
      <c r="C45" s="52" t="s">
        <v>77</v>
      </c>
      <c r="D45" s="52"/>
      <c r="E45" s="52"/>
      <c r="F45" s="52"/>
      <c r="G45" s="77">
        <v>0.65187874219999997</v>
      </c>
      <c r="H45" s="77">
        <v>0.64884158439999995</v>
      </c>
      <c r="I45" s="77">
        <v>0.63911037690000005</v>
      </c>
      <c r="J45" s="77">
        <v>0.61944120010000003</v>
      </c>
    </row>
    <row r="46" spans="2:10" x14ac:dyDescent="0.3">
      <c r="B46" s="52" t="s">
        <v>78</v>
      </c>
      <c r="C46" s="52" t="s">
        <v>79</v>
      </c>
      <c r="D46" s="52"/>
      <c r="E46" s="52"/>
      <c r="F46" s="52"/>
      <c r="G46" s="77">
        <v>1</v>
      </c>
      <c r="H46" s="77">
        <v>1</v>
      </c>
      <c r="I46" s="77">
        <v>1</v>
      </c>
      <c r="J46" s="77">
        <v>1</v>
      </c>
    </row>
    <row r="47" spans="2:10" x14ac:dyDescent="0.3">
      <c r="B47" s="21"/>
      <c r="C47" s="52" t="s">
        <v>80</v>
      </c>
      <c r="D47" s="52"/>
      <c r="E47" s="52"/>
      <c r="F47" s="52"/>
      <c r="G47" s="77"/>
      <c r="H47" s="77"/>
      <c r="I47" s="77"/>
      <c r="J47" s="77"/>
    </row>
    <row r="48" spans="2:10" x14ac:dyDescent="0.3">
      <c r="B48" s="21"/>
      <c r="C48" s="52" t="s">
        <v>81</v>
      </c>
      <c r="D48" s="52"/>
      <c r="E48" s="52"/>
      <c r="F48" s="52"/>
      <c r="G48" s="80">
        <v>0</v>
      </c>
      <c r="H48" s="80">
        <v>0</v>
      </c>
      <c r="I48" s="80">
        <v>0</v>
      </c>
      <c r="J48" s="80">
        <v>0</v>
      </c>
    </row>
    <row r="49" spans="2:11" x14ac:dyDescent="0.3">
      <c r="B49" s="21"/>
      <c r="C49" s="52" t="s">
        <v>82</v>
      </c>
      <c r="D49" s="52"/>
      <c r="E49" s="52"/>
      <c r="F49" s="52"/>
      <c r="G49" s="80">
        <v>0</v>
      </c>
      <c r="H49" s="80">
        <v>0</v>
      </c>
      <c r="I49" s="80">
        <v>0</v>
      </c>
      <c r="J49" s="80">
        <v>0</v>
      </c>
    </row>
    <row r="50" spans="2:11" x14ac:dyDescent="0.3">
      <c r="B50" s="21"/>
      <c r="C50" s="52" t="s">
        <v>83</v>
      </c>
      <c r="D50" s="52"/>
      <c r="E50" s="52"/>
      <c r="F50" s="52"/>
      <c r="G50" s="80">
        <v>0</v>
      </c>
      <c r="H50" s="80">
        <v>0</v>
      </c>
      <c r="I50" s="80">
        <v>0</v>
      </c>
      <c r="J50" s="80">
        <v>0</v>
      </c>
    </row>
    <row r="51" spans="2:11" x14ac:dyDescent="0.3">
      <c r="B51" s="21"/>
      <c r="C51" s="52" t="s">
        <v>217</v>
      </c>
      <c r="D51" s="52"/>
      <c r="E51" s="52"/>
      <c r="F51" s="52"/>
      <c r="G51" s="80">
        <v>0</v>
      </c>
      <c r="H51" s="80">
        <v>0</v>
      </c>
      <c r="I51" s="80">
        <v>0</v>
      </c>
      <c r="J51" s="80">
        <v>0</v>
      </c>
    </row>
    <row r="52" spans="2:11" x14ac:dyDescent="0.3">
      <c r="B52" s="21"/>
      <c r="C52" s="52" t="s">
        <v>9</v>
      </c>
      <c r="D52" s="52"/>
      <c r="E52" s="52"/>
      <c r="F52" s="52"/>
      <c r="G52" s="80">
        <v>0</v>
      </c>
      <c r="H52" s="80">
        <v>0</v>
      </c>
      <c r="I52" s="80">
        <v>0</v>
      </c>
      <c r="J52" s="80">
        <v>0</v>
      </c>
    </row>
    <row r="53" spans="2:11" x14ac:dyDescent="0.3">
      <c r="B53" s="52" t="s">
        <v>84</v>
      </c>
      <c r="C53" s="21"/>
      <c r="D53" s="21"/>
      <c r="E53" s="21"/>
      <c r="F53" s="21"/>
      <c r="G53" s="81">
        <v>1</v>
      </c>
      <c r="H53" s="81">
        <v>1</v>
      </c>
      <c r="I53" s="81">
        <v>1</v>
      </c>
      <c r="J53" s="81">
        <v>1</v>
      </c>
    </row>
    <row r="54" spans="2:11" x14ac:dyDescent="0.3">
      <c r="B54" s="52" t="s">
        <v>85</v>
      </c>
      <c r="C54" s="21"/>
      <c r="D54" s="21"/>
      <c r="E54" s="21"/>
      <c r="F54" s="21"/>
      <c r="G54" s="81">
        <v>1</v>
      </c>
      <c r="H54" s="81">
        <v>1</v>
      </c>
      <c r="I54" s="81">
        <v>1</v>
      </c>
      <c r="J54" s="81">
        <v>1</v>
      </c>
    </row>
    <row r="55" spans="2:11" x14ac:dyDescent="0.3">
      <c r="B55" s="52" t="s">
        <v>86</v>
      </c>
      <c r="C55" s="21"/>
      <c r="D55" s="21"/>
      <c r="E55" s="21"/>
      <c r="F55" s="21"/>
      <c r="G55" s="81">
        <v>1</v>
      </c>
      <c r="H55" s="81">
        <v>1</v>
      </c>
      <c r="I55" s="81">
        <v>1</v>
      </c>
      <c r="J55" s="81">
        <v>1</v>
      </c>
    </row>
    <row r="56" spans="2:11" x14ac:dyDescent="0.3">
      <c r="B56" s="52" t="s">
        <v>87</v>
      </c>
      <c r="C56" s="52" t="s">
        <v>88</v>
      </c>
      <c r="D56" s="52"/>
      <c r="E56" s="52"/>
      <c r="F56" s="52"/>
      <c r="G56" s="82" t="s">
        <v>63</v>
      </c>
      <c r="H56" s="83" t="s">
        <v>63</v>
      </c>
      <c r="I56" s="83" t="s">
        <v>63</v>
      </c>
      <c r="J56" s="82" t="s">
        <v>63</v>
      </c>
    </row>
    <row r="57" spans="2:11" x14ac:dyDescent="0.3">
      <c r="B57" s="21"/>
      <c r="C57" s="52" t="s">
        <v>89</v>
      </c>
      <c r="D57" s="52"/>
      <c r="E57" s="52"/>
      <c r="F57" s="52"/>
      <c r="G57" s="82" t="s">
        <v>90</v>
      </c>
      <c r="H57" s="83" t="s">
        <v>90</v>
      </c>
      <c r="I57" s="83" t="s">
        <v>90</v>
      </c>
      <c r="J57" s="82" t="s">
        <v>90</v>
      </c>
    </row>
    <row r="58" spans="2:11" x14ac:dyDescent="0.3">
      <c r="B58" s="54"/>
      <c r="C58" s="55" t="s">
        <v>91</v>
      </c>
      <c r="D58" s="55"/>
      <c r="E58" s="55"/>
      <c r="F58" s="55"/>
      <c r="G58" s="84" t="s">
        <v>63</v>
      </c>
      <c r="H58" s="85" t="s">
        <v>63</v>
      </c>
      <c r="I58" s="85" t="s">
        <v>63</v>
      </c>
      <c r="J58" s="84" t="s">
        <v>63</v>
      </c>
    </row>
    <row r="59" spans="2:11" ht="18" customHeight="1" x14ac:dyDescent="0.3">
      <c r="B59" s="21"/>
      <c r="C59" s="52"/>
      <c r="D59" s="52"/>
      <c r="E59" s="52"/>
      <c r="F59" s="82"/>
      <c r="G59" s="83"/>
      <c r="H59" s="83"/>
      <c r="I59" s="82"/>
    </row>
    <row r="60" spans="2:11" ht="18" x14ac:dyDescent="0.3">
      <c r="B60" s="246" t="s">
        <v>427</v>
      </c>
      <c r="C60" s="246"/>
      <c r="D60" s="246"/>
      <c r="E60" s="52"/>
      <c r="F60" s="82"/>
      <c r="G60" s="83"/>
      <c r="H60" s="83"/>
      <c r="I60" s="82"/>
      <c r="J60" s="58"/>
    </row>
    <row r="61" spans="2:11" ht="18" x14ac:dyDescent="0.3">
      <c r="B61" s="86"/>
      <c r="C61" s="86"/>
      <c r="D61" s="86"/>
      <c r="E61" s="86"/>
      <c r="F61" s="86"/>
      <c r="G61" s="86"/>
      <c r="H61" s="86"/>
      <c r="I61" s="86"/>
      <c r="J61" s="86"/>
      <c r="K61" s="86"/>
    </row>
    <row r="62" spans="2:11" x14ac:dyDescent="0.3">
      <c r="B62" s="87" t="s">
        <v>357</v>
      </c>
      <c r="K62" s="88"/>
    </row>
    <row r="63" spans="2:11" x14ac:dyDescent="0.3">
      <c r="B63" s="89" t="s">
        <v>358</v>
      </c>
      <c r="C63" s="90" t="s">
        <v>90</v>
      </c>
      <c r="D63" s="90" t="s">
        <v>359</v>
      </c>
      <c r="E63" s="90" t="s">
        <v>360</v>
      </c>
      <c r="F63" s="90" t="s">
        <v>361</v>
      </c>
      <c r="G63" s="90" t="s">
        <v>362</v>
      </c>
      <c r="H63" s="90" t="s">
        <v>363</v>
      </c>
      <c r="I63" s="90" t="s">
        <v>364</v>
      </c>
      <c r="J63" s="90" t="s">
        <v>365</v>
      </c>
      <c r="K63" s="90" t="s">
        <v>366</v>
      </c>
    </row>
    <row r="64" spans="2:11" x14ac:dyDescent="0.3">
      <c r="B64" s="6" t="s">
        <v>367</v>
      </c>
      <c r="D64" s="80">
        <v>0</v>
      </c>
      <c r="E64" s="80">
        <v>0</v>
      </c>
      <c r="F64" s="80">
        <v>0</v>
      </c>
      <c r="G64" s="80">
        <v>0</v>
      </c>
      <c r="H64" s="80">
        <v>0</v>
      </c>
      <c r="I64" s="80">
        <v>0</v>
      </c>
      <c r="J64" s="80">
        <v>0</v>
      </c>
      <c r="K64" s="80">
        <v>0</v>
      </c>
    </row>
    <row r="65" spans="2:11" x14ac:dyDescent="0.3">
      <c r="B65" s="6" t="s">
        <v>396</v>
      </c>
      <c r="C65" s="76">
        <v>27.061001930625764</v>
      </c>
      <c r="D65" s="80">
        <v>0</v>
      </c>
      <c r="E65" s="80">
        <v>0</v>
      </c>
      <c r="F65" s="80">
        <v>0</v>
      </c>
      <c r="G65" s="80">
        <v>0</v>
      </c>
      <c r="H65" s="80">
        <v>0</v>
      </c>
      <c r="I65" s="80">
        <v>0</v>
      </c>
      <c r="J65" s="80">
        <v>0</v>
      </c>
      <c r="K65" s="80">
        <v>0</v>
      </c>
    </row>
    <row r="66" spans="2:11" x14ac:dyDescent="0.3">
      <c r="B66" s="6" t="s">
        <v>397</v>
      </c>
      <c r="C66" s="76">
        <v>42.203338482174182</v>
      </c>
      <c r="D66" s="80">
        <v>0</v>
      </c>
      <c r="E66" s="80">
        <v>0</v>
      </c>
      <c r="F66" s="80">
        <v>0</v>
      </c>
      <c r="G66" s="80">
        <v>0</v>
      </c>
      <c r="H66" s="80">
        <v>0</v>
      </c>
      <c r="I66" s="80">
        <v>0</v>
      </c>
      <c r="J66" s="80">
        <v>0</v>
      </c>
      <c r="K66" s="80">
        <v>0</v>
      </c>
    </row>
    <row r="67" spans="2:11" x14ac:dyDescent="0.3">
      <c r="B67" s="54" t="s">
        <v>368</v>
      </c>
      <c r="C67" s="165">
        <v>21.348871520000003</v>
      </c>
      <c r="D67" s="80">
        <v>0</v>
      </c>
      <c r="E67" s="80">
        <v>0</v>
      </c>
      <c r="F67" s="80">
        <v>0</v>
      </c>
      <c r="G67" s="80">
        <v>0</v>
      </c>
      <c r="H67" s="80">
        <v>0</v>
      </c>
      <c r="I67" s="80">
        <v>0</v>
      </c>
      <c r="J67" s="80">
        <v>0</v>
      </c>
      <c r="K67" s="80">
        <v>0</v>
      </c>
    </row>
    <row r="68" spans="2:11" x14ac:dyDescent="0.3">
      <c r="B68" s="54" t="s">
        <v>10</v>
      </c>
      <c r="C68" s="165">
        <v>90.613211932799956</v>
      </c>
      <c r="D68" s="93">
        <v>0</v>
      </c>
      <c r="E68" s="93">
        <v>0</v>
      </c>
      <c r="F68" s="93">
        <v>0</v>
      </c>
      <c r="G68" s="93">
        <v>0</v>
      </c>
      <c r="H68" s="93">
        <v>0</v>
      </c>
      <c r="I68" s="93">
        <v>0</v>
      </c>
      <c r="J68" s="93">
        <v>0</v>
      </c>
      <c r="K68" s="93">
        <v>0</v>
      </c>
    </row>
    <row r="69" spans="2:11" x14ac:dyDescent="0.3">
      <c r="C69" s="94"/>
    </row>
    <row r="70" spans="2:11" x14ac:dyDescent="0.3">
      <c r="B70" s="87" t="s">
        <v>369</v>
      </c>
    </row>
    <row r="71" spans="2:11" x14ac:dyDescent="0.3">
      <c r="B71" s="89" t="s">
        <v>370</v>
      </c>
      <c r="C71" s="90" t="s">
        <v>90</v>
      </c>
      <c r="D71" s="90" t="s">
        <v>359</v>
      </c>
      <c r="E71" s="90" t="s">
        <v>360</v>
      </c>
      <c r="F71" s="90" t="s">
        <v>361</v>
      </c>
      <c r="G71" s="90" t="s">
        <v>362</v>
      </c>
      <c r="H71" s="90" t="s">
        <v>363</v>
      </c>
      <c r="I71" s="90" t="s">
        <v>364</v>
      </c>
      <c r="J71" s="90" t="s">
        <v>365</v>
      </c>
      <c r="K71" s="90" t="s">
        <v>366</v>
      </c>
    </row>
    <row r="72" spans="2:11" x14ac:dyDescent="0.3">
      <c r="B72" s="6" t="s">
        <v>371</v>
      </c>
      <c r="C72" s="72">
        <v>7.2529732064556374</v>
      </c>
      <c r="D72" s="80">
        <v>0</v>
      </c>
      <c r="E72" s="80">
        <v>0</v>
      </c>
      <c r="F72" s="80">
        <v>0</v>
      </c>
      <c r="G72" s="80">
        <v>0</v>
      </c>
      <c r="H72" s="80">
        <v>0</v>
      </c>
      <c r="I72" s="80">
        <v>0</v>
      </c>
      <c r="J72" s="80">
        <v>0</v>
      </c>
      <c r="K72" s="80">
        <v>0</v>
      </c>
    </row>
    <row r="73" spans="2:11" x14ac:dyDescent="0.3">
      <c r="B73" s="6" t="s">
        <v>372</v>
      </c>
      <c r="C73" s="80">
        <v>0</v>
      </c>
      <c r="D73" s="80">
        <v>0</v>
      </c>
      <c r="E73" s="80">
        <v>0</v>
      </c>
      <c r="F73" s="80">
        <v>0</v>
      </c>
      <c r="G73" s="80">
        <v>0</v>
      </c>
      <c r="H73" s="80">
        <v>0</v>
      </c>
      <c r="I73" s="80">
        <v>0</v>
      </c>
      <c r="J73" s="80">
        <v>0</v>
      </c>
      <c r="K73" s="80">
        <v>0</v>
      </c>
    </row>
    <row r="74" spans="2:11" x14ac:dyDescent="0.3">
      <c r="B74" s="6" t="s">
        <v>373</v>
      </c>
      <c r="C74" s="76">
        <v>83.360238726344321</v>
      </c>
      <c r="G74" s="95" t="s">
        <v>271</v>
      </c>
      <c r="H74" s="95" t="s">
        <v>271</v>
      </c>
      <c r="I74" s="95" t="s">
        <v>271</v>
      </c>
      <c r="J74" s="95" t="s">
        <v>271</v>
      </c>
      <c r="K74" s="95" t="s">
        <v>271</v>
      </c>
    </row>
    <row r="75" spans="2:11" x14ac:dyDescent="0.3">
      <c r="B75" s="96" t="s">
        <v>374</v>
      </c>
      <c r="C75" s="90" t="s">
        <v>271</v>
      </c>
      <c r="D75" s="90" t="s">
        <v>271</v>
      </c>
      <c r="E75" s="90" t="s">
        <v>271</v>
      </c>
      <c r="F75" s="90" t="s">
        <v>271</v>
      </c>
      <c r="G75" s="54"/>
      <c r="H75" s="54"/>
      <c r="I75" s="54"/>
      <c r="J75" s="80">
        <v>0</v>
      </c>
      <c r="K75" s="80">
        <v>0</v>
      </c>
    </row>
    <row r="76" spans="2:11" x14ac:dyDescent="0.3">
      <c r="B76" s="54" t="s">
        <v>10</v>
      </c>
      <c r="C76" s="165">
        <v>90.613211932799956</v>
      </c>
      <c r="D76" s="54"/>
      <c r="E76" s="54"/>
      <c r="F76" s="54"/>
      <c r="G76" s="54"/>
      <c r="H76" s="54"/>
      <c r="I76" s="54"/>
      <c r="J76" s="93">
        <v>0</v>
      </c>
      <c r="K76" s="93">
        <v>0</v>
      </c>
    </row>
    <row r="77" spans="2:11" x14ac:dyDescent="0.3">
      <c r="C77" s="91"/>
    </row>
    <row r="78" spans="2:11" x14ac:dyDescent="0.3">
      <c r="B78" s="87" t="s">
        <v>375</v>
      </c>
    </row>
    <row r="79" spans="2:11" x14ac:dyDescent="0.3">
      <c r="B79" s="89" t="s">
        <v>376</v>
      </c>
      <c r="C79" s="54" t="s">
        <v>396</v>
      </c>
      <c r="D79" s="54" t="s">
        <v>397</v>
      </c>
      <c r="E79" s="54" t="s">
        <v>368</v>
      </c>
      <c r="F79" s="54" t="s">
        <v>10</v>
      </c>
    </row>
    <row r="80" spans="2:11" x14ac:dyDescent="0.3">
      <c r="B80" s="6" t="s">
        <v>371</v>
      </c>
      <c r="C80" s="214">
        <v>7.2529732064556374</v>
      </c>
      <c r="D80" s="80">
        <v>0</v>
      </c>
      <c r="E80" s="80">
        <v>0</v>
      </c>
      <c r="F80" s="80">
        <v>7.2529732064556374</v>
      </c>
    </row>
    <row r="81" spans="2:12" x14ac:dyDescent="0.3">
      <c r="B81" s="6" t="s">
        <v>372</v>
      </c>
      <c r="C81" s="80">
        <v>0</v>
      </c>
      <c r="D81" s="80">
        <v>0</v>
      </c>
      <c r="E81" s="80">
        <v>0</v>
      </c>
      <c r="F81" s="80">
        <v>0</v>
      </c>
    </row>
    <row r="82" spans="2:12" x14ac:dyDescent="0.3">
      <c r="B82" s="6" t="s">
        <v>373</v>
      </c>
      <c r="C82" s="215">
        <v>19.808028724170125</v>
      </c>
      <c r="D82" s="214">
        <v>42.203338482174182</v>
      </c>
      <c r="E82" s="214">
        <v>21.348871520000003</v>
      </c>
      <c r="F82" s="72">
        <v>83.360238726344306</v>
      </c>
    </row>
    <row r="83" spans="2:12" x14ac:dyDescent="0.3">
      <c r="B83" s="96" t="s">
        <v>374</v>
      </c>
      <c r="C83" s="92">
        <v>0</v>
      </c>
      <c r="D83" s="54">
        <v>0</v>
      </c>
      <c r="E83" s="54">
        <v>0</v>
      </c>
      <c r="F83" s="54">
        <v>0</v>
      </c>
    </row>
    <row r="84" spans="2:12" x14ac:dyDescent="0.3">
      <c r="B84" s="54" t="s">
        <v>10</v>
      </c>
      <c r="C84" s="216">
        <v>27.061001930625764</v>
      </c>
      <c r="D84" s="217">
        <v>42.203338482174182</v>
      </c>
      <c r="E84" s="217">
        <v>21.348871520000003</v>
      </c>
      <c r="F84" s="218">
        <v>90.613211932799956</v>
      </c>
    </row>
    <row r="85" spans="2:12" x14ac:dyDescent="0.3">
      <c r="C85" s="91"/>
    </row>
    <row r="86" spans="2:12" x14ac:dyDescent="0.3">
      <c r="B86" s="87" t="s">
        <v>377</v>
      </c>
      <c r="L86" s="97"/>
    </row>
    <row r="87" spans="2:12" x14ac:dyDescent="0.3">
      <c r="B87" s="247" t="s">
        <v>378</v>
      </c>
      <c r="C87" s="247"/>
      <c r="D87" s="247"/>
      <c r="E87" s="247"/>
      <c r="F87" s="122">
        <v>90.613211932799956</v>
      </c>
    </row>
    <row r="88" spans="2:12" x14ac:dyDescent="0.3">
      <c r="B88" s="219"/>
      <c r="C88" s="219"/>
      <c r="D88" s="219"/>
      <c r="E88" s="219"/>
      <c r="F88" s="91"/>
    </row>
    <row r="89" spans="2:12" x14ac:dyDescent="0.3">
      <c r="B89" s="99"/>
      <c r="C89" s="99"/>
      <c r="D89" s="99"/>
    </row>
    <row r="90" spans="2:12" x14ac:dyDescent="0.3">
      <c r="B90" s="100" t="s">
        <v>379</v>
      </c>
      <c r="C90" s="101"/>
      <c r="D90" s="99"/>
    </row>
    <row r="91" spans="2:12" x14ac:dyDescent="0.3">
      <c r="B91" s="102" t="s">
        <v>398</v>
      </c>
      <c r="C91" s="80">
        <v>0</v>
      </c>
      <c r="D91" s="99"/>
    </row>
    <row r="92" spans="2:12" x14ac:dyDescent="0.3">
      <c r="B92" s="99" t="s">
        <v>399</v>
      </c>
      <c r="C92" s="80">
        <v>0</v>
      </c>
      <c r="D92" s="99"/>
    </row>
    <row r="93" spans="2:12" x14ac:dyDescent="0.3">
      <c r="B93" s="96" t="s">
        <v>368</v>
      </c>
      <c r="C93" s="80">
        <v>0</v>
      </c>
      <c r="D93" s="99"/>
    </row>
    <row r="94" spans="2:12" x14ac:dyDescent="0.3">
      <c r="B94" s="103" t="s">
        <v>10</v>
      </c>
      <c r="C94" s="93">
        <v>0</v>
      </c>
      <c r="D94" s="99"/>
    </row>
    <row r="95" spans="2:12" x14ac:dyDescent="0.3">
      <c r="B95" s="99"/>
      <c r="C95" s="99"/>
      <c r="D95" s="99"/>
    </row>
    <row r="96" spans="2:12" x14ac:dyDescent="0.3">
      <c r="B96" s="100" t="s">
        <v>380</v>
      </c>
      <c r="C96" s="101"/>
      <c r="D96" s="99"/>
    </row>
    <row r="97" spans="2:9" x14ac:dyDescent="0.3">
      <c r="B97" s="102" t="s">
        <v>398</v>
      </c>
      <c r="C97" s="80">
        <v>0</v>
      </c>
      <c r="D97" s="99"/>
    </row>
    <row r="98" spans="2:9" x14ac:dyDescent="0.3">
      <c r="B98" s="99" t="s">
        <v>399</v>
      </c>
      <c r="C98" s="80">
        <v>0</v>
      </c>
      <c r="D98" s="99"/>
    </row>
    <row r="99" spans="2:9" x14ac:dyDescent="0.3">
      <c r="B99" s="96" t="s">
        <v>368</v>
      </c>
      <c r="C99" s="80">
        <v>0</v>
      </c>
      <c r="D99" s="99"/>
    </row>
    <row r="100" spans="2:9" x14ac:dyDescent="0.3">
      <c r="B100" s="103" t="s">
        <v>10</v>
      </c>
      <c r="C100" s="93">
        <v>0</v>
      </c>
      <c r="D100" s="99"/>
    </row>
    <row r="101" spans="2:9" x14ac:dyDescent="0.3">
      <c r="B101" s="99"/>
      <c r="C101" s="104"/>
      <c r="D101" s="99"/>
    </row>
    <row r="102" spans="2:9" ht="18" x14ac:dyDescent="0.3">
      <c r="B102" s="243" t="s">
        <v>381</v>
      </c>
      <c r="C102" s="243"/>
      <c r="D102" s="243"/>
      <c r="E102" s="243"/>
      <c r="F102" s="243"/>
    </row>
    <row r="103" spans="2:9" ht="18" x14ac:dyDescent="0.3">
      <c r="B103" s="220"/>
      <c r="C103" s="221"/>
      <c r="D103" s="222"/>
      <c r="E103" s="222"/>
      <c r="F103" s="222"/>
    </row>
    <row r="104" spans="2:9" x14ac:dyDescent="0.3">
      <c r="B104" s="54" t="s">
        <v>400</v>
      </c>
      <c r="C104" s="105" t="s">
        <v>426</v>
      </c>
    </row>
    <row r="105" spans="2:9" x14ac:dyDescent="0.3">
      <c r="B105" s="99" t="s">
        <v>382</v>
      </c>
      <c r="C105" s="223">
        <v>1</v>
      </c>
      <c r="D105" s="88"/>
    </row>
    <row r="106" spans="2:9" x14ac:dyDescent="0.3">
      <c r="B106" s="99" t="s">
        <v>383</v>
      </c>
      <c r="C106" s="57">
        <v>0</v>
      </c>
    </row>
    <row r="107" spans="2:9" x14ac:dyDescent="0.3">
      <c r="B107" s="99" t="s">
        <v>384</v>
      </c>
      <c r="C107" s="57">
        <v>0</v>
      </c>
    </row>
    <row r="108" spans="2:9" x14ac:dyDescent="0.3">
      <c r="B108" s="99" t="s">
        <v>385</v>
      </c>
      <c r="C108" s="57">
        <v>0</v>
      </c>
    </row>
    <row r="109" spans="2:9" x14ac:dyDescent="0.3">
      <c r="B109" s="99" t="s">
        <v>401</v>
      </c>
      <c r="C109" s="57">
        <v>0</v>
      </c>
    </row>
    <row r="110" spans="2:9" x14ac:dyDescent="0.3">
      <c r="B110" s="99" t="s">
        <v>402</v>
      </c>
      <c r="C110" s="57">
        <v>0</v>
      </c>
    </row>
    <row r="111" spans="2:9" x14ac:dyDescent="0.3">
      <c r="B111" s="96" t="s">
        <v>403</v>
      </c>
      <c r="C111" s="106">
        <v>0</v>
      </c>
    </row>
    <row r="112" spans="2:9" x14ac:dyDescent="0.3">
      <c r="C112" s="224"/>
      <c r="D112" s="224"/>
      <c r="E112" s="224"/>
      <c r="F112" s="225"/>
      <c r="G112" s="226"/>
      <c r="H112" s="226"/>
      <c r="I112" s="225"/>
    </row>
    <row r="113" spans="2:11" x14ac:dyDescent="0.3">
      <c r="B113" s="112"/>
      <c r="C113" s="224"/>
      <c r="D113" s="224"/>
      <c r="E113" s="224"/>
      <c r="F113" s="225"/>
      <c r="G113" s="226"/>
      <c r="H113" s="226"/>
      <c r="I113" s="225"/>
    </row>
    <row r="115" spans="2:11" ht="18" x14ac:dyDescent="0.3">
      <c r="B115" s="243" t="s">
        <v>404</v>
      </c>
      <c r="C115" s="243"/>
      <c r="D115" s="243"/>
      <c r="E115" s="243"/>
      <c r="F115" s="243"/>
    </row>
    <row r="116" spans="2:11" ht="18" customHeight="1" x14ac:dyDescent="0.3">
      <c r="B116" s="220"/>
      <c r="C116" s="245" t="s">
        <v>92</v>
      </c>
      <c r="D116" s="245"/>
      <c r="E116" s="245"/>
      <c r="F116" s="245"/>
    </row>
    <row r="117" spans="2:11" x14ac:dyDescent="0.3">
      <c r="B117" s="227" t="s">
        <v>93</v>
      </c>
      <c r="C117" s="239"/>
      <c r="D117" s="239"/>
      <c r="E117" s="239"/>
      <c r="F117" s="239"/>
    </row>
    <row r="118" spans="2:11" ht="9.75" customHeight="1" x14ac:dyDescent="0.3">
      <c r="B118" s="227"/>
      <c r="C118" s="228"/>
      <c r="D118" s="228"/>
      <c r="E118" s="228"/>
      <c r="F118" s="228"/>
    </row>
    <row r="119" spans="2:11" x14ac:dyDescent="0.3">
      <c r="B119" s="107" t="s">
        <v>95</v>
      </c>
      <c r="C119" s="238" t="s">
        <v>94</v>
      </c>
      <c r="D119" s="238"/>
      <c r="E119" s="238"/>
      <c r="F119" s="238"/>
    </row>
    <row r="120" spans="2:11" s="97" customFormat="1" ht="14.25" x14ac:dyDescent="0.2">
      <c r="B120" s="229" t="s">
        <v>301</v>
      </c>
      <c r="C120" s="230"/>
      <c r="D120" s="230"/>
      <c r="E120" s="230"/>
      <c r="F120" s="230"/>
      <c r="G120" s="230"/>
      <c r="H120" s="230"/>
      <c r="I120" s="230"/>
      <c r="J120" s="230"/>
      <c r="K120" s="230"/>
    </row>
    <row r="121" spans="2:11" x14ac:dyDescent="0.3">
      <c r="B121" s="227"/>
    </row>
    <row r="122" spans="2:11" x14ac:dyDescent="0.3">
      <c r="B122" s="227"/>
    </row>
    <row r="123" spans="2:11" ht="17.25" x14ac:dyDescent="0.3">
      <c r="B123" s="231"/>
    </row>
    <row r="124" spans="2:11" ht="18" x14ac:dyDescent="0.3">
      <c r="B124" s="243" t="s">
        <v>101</v>
      </c>
      <c r="C124" s="243"/>
      <c r="D124" s="243"/>
      <c r="E124" s="243"/>
      <c r="F124" s="243"/>
    </row>
    <row r="125" spans="2:11" ht="18" customHeight="1" x14ac:dyDescent="0.3">
      <c r="B125" s="220"/>
      <c r="C125" s="245" t="s">
        <v>92</v>
      </c>
      <c r="D125" s="245"/>
      <c r="E125" s="245"/>
      <c r="F125" s="245"/>
    </row>
    <row r="126" spans="2:11" x14ac:dyDescent="0.3">
      <c r="B126" s="232"/>
      <c r="C126" s="240" t="s">
        <v>96</v>
      </c>
      <c r="D126" s="240"/>
      <c r="E126" s="240" t="s">
        <v>97</v>
      </c>
      <c r="F126" s="240"/>
    </row>
    <row r="127" spans="2:11" ht="33" x14ac:dyDescent="0.3">
      <c r="B127" s="233" t="s">
        <v>98</v>
      </c>
      <c r="C127" s="239" t="s">
        <v>94</v>
      </c>
      <c r="D127" s="239"/>
      <c r="E127" s="239"/>
      <c r="F127" s="239"/>
    </row>
    <row r="128" spans="2:11" x14ac:dyDescent="0.3">
      <c r="B128" s="227" t="s">
        <v>99</v>
      </c>
      <c r="C128" s="239" t="s">
        <v>94</v>
      </c>
      <c r="D128" s="239"/>
      <c r="E128" s="239"/>
      <c r="F128" s="239"/>
    </row>
    <row r="129" spans="2:9" x14ac:dyDescent="0.3">
      <c r="B129" s="107" t="s">
        <v>100</v>
      </c>
      <c r="C129" s="238"/>
      <c r="D129" s="238"/>
      <c r="E129" s="238" t="s">
        <v>94</v>
      </c>
      <c r="F129" s="238"/>
    </row>
    <row r="130" spans="2:9" x14ac:dyDescent="0.3">
      <c r="B130" s="234"/>
    </row>
    <row r="133" spans="2:9" x14ac:dyDescent="0.3">
      <c r="I133" s="48" t="s">
        <v>244</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85" zoomScaleNormal="85" workbookViewId="0"/>
  </sheetViews>
  <sheetFormatPr defaultRowHeight="16.5" x14ac:dyDescent="0.3"/>
  <cols>
    <col min="1" max="1" width="4.7109375" style="6" customWidth="1"/>
    <col min="2" max="2" width="7.7109375" style="6" customWidth="1"/>
    <col min="3" max="11" width="15.7109375" style="6" customWidth="1"/>
    <col min="12" max="12" width="18.85546875" style="6" customWidth="1"/>
    <col min="13" max="13" width="15.7109375" style="6" customWidth="1"/>
    <col min="14" max="16384" width="9.140625" style="6"/>
  </cols>
  <sheetData>
    <row r="4" spans="2:13" ht="18" x14ac:dyDescent="0.3">
      <c r="B4" s="109" t="s">
        <v>389</v>
      </c>
      <c r="K4" s="110" t="s">
        <v>30</v>
      </c>
      <c r="L4" s="111">
        <v>44469</v>
      </c>
    </row>
    <row r="5" spans="2:13" x14ac:dyDescent="0.3">
      <c r="B5" s="112" t="s">
        <v>111</v>
      </c>
    </row>
    <row r="7" spans="2:13" x14ac:dyDescent="0.3">
      <c r="B7" s="11" t="s">
        <v>251</v>
      </c>
      <c r="C7" s="21"/>
      <c r="D7" s="21"/>
      <c r="E7" s="21"/>
      <c r="F7" s="21"/>
      <c r="G7" s="21"/>
      <c r="H7" s="21"/>
      <c r="I7" s="21"/>
      <c r="J7" s="21"/>
      <c r="K7" s="21"/>
      <c r="L7" s="21"/>
      <c r="M7" s="21"/>
    </row>
    <row r="8" spans="2:13" ht="3.75" customHeight="1" x14ac:dyDescent="0.3">
      <c r="B8" s="11"/>
      <c r="C8" s="21"/>
      <c r="D8" s="21"/>
      <c r="E8" s="21"/>
      <c r="F8" s="21"/>
      <c r="G8" s="21"/>
      <c r="H8" s="21"/>
      <c r="I8" s="21"/>
      <c r="J8" s="21"/>
      <c r="K8" s="21"/>
      <c r="L8" s="21"/>
      <c r="M8" s="21"/>
    </row>
    <row r="9" spans="2:13" x14ac:dyDescent="0.3">
      <c r="B9" s="113" t="s">
        <v>0</v>
      </c>
      <c r="C9" s="114"/>
      <c r="D9" s="114"/>
      <c r="E9" s="114"/>
      <c r="F9" s="114"/>
      <c r="G9" s="114"/>
      <c r="H9" s="114"/>
      <c r="I9" s="114"/>
      <c r="J9" s="114"/>
      <c r="K9" s="114"/>
      <c r="L9" s="114"/>
      <c r="M9" s="114"/>
    </row>
    <row r="10" spans="2:13" ht="66" x14ac:dyDescent="0.3">
      <c r="B10" s="54"/>
      <c r="C10" s="115" t="s">
        <v>1</v>
      </c>
      <c r="D10" s="115" t="s">
        <v>2</v>
      </c>
      <c r="E10" s="115" t="s">
        <v>3</v>
      </c>
      <c r="F10" s="115" t="s">
        <v>4</v>
      </c>
      <c r="G10" s="115" t="s">
        <v>5</v>
      </c>
      <c r="H10" s="115" t="s">
        <v>6</v>
      </c>
      <c r="I10" s="115" t="s">
        <v>7</v>
      </c>
      <c r="J10" s="115" t="s">
        <v>52</v>
      </c>
      <c r="K10" s="115" t="s">
        <v>8</v>
      </c>
      <c r="L10" s="115" t="s">
        <v>9</v>
      </c>
      <c r="M10" s="116" t="s">
        <v>10</v>
      </c>
    </row>
    <row r="11" spans="2:13" x14ac:dyDescent="0.3">
      <c r="B11" s="117" t="s">
        <v>10</v>
      </c>
      <c r="C11" s="118">
        <v>380</v>
      </c>
      <c r="D11" s="118">
        <v>0</v>
      </c>
      <c r="E11" s="118">
        <v>0</v>
      </c>
      <c r="F11" s="118">
        <v>11</v>
      </c>
      <c r="G11" s="118">
        <v>198</v>
      </c>
      <c r="H11" s="118">
        <v>5</v>
      </c>
      <c r="I11" s="118">
        <v>379</v>
      </c>
      <c r="J11" s="118">
        <v>845</v>
      </c>
      <c r="K11" s="118">
        <v>1</v>
      </c>
      <c r="L11" s="118">
        <v>1</v>
      </c>
      <c r="M11" s="119">
        <f>SUM(C11:L11)</f>
        <v>1820</v>
      </c>
    </row>
    <row r="12" spans="2:13" x14ac:dyDescent="0.3">
      <c r="B12" s="120" t="s">
        <v>161</v>
      </c>
      <c r="C12" s="121">
        <f>+C11/$M$11</f>
        <v>0.2087912087912088</v>
      </c>
      <c r="D12" s="121">
        <f t="shared" ref="D12:M12" si="0">+D11/$M$11</f>
        <v>0</v>
      </c>
      <c r="E12" s="121">
        <f t="shared" si="0"/>
        <v>0</v>
      </c>
      <c r="F12" s="121">
        <f t="shared" si="0"/>
        <v>6.0439560439560442E-3</v>
      </c>
      <c r="G12" s="121">
        <f t="shared" si="0"/>
        <v>0.10879120879120879</v>
      </c>
      <c r="H12" s="121">
        <f t="shared" si="0"/>
        <v>2.7472527472527475E-3</v>
      </c>
      <c r="I12" s="121">
        <f t="shared" si="0"/>
        <v>0.20824175824175825</v>
      </c>
      <c r="J12" s="121">
        <f t="shared" si="0"/>
        <v>0.4642857142857143</v>
      </c>
      <c r="K12" s="121">
        <f t="shared" si="0"/>
        <v>5.4945054945054945E-4</v>
      </c>
      <c r="L12" s="121">
        <f t="shared" si="0"/>
        <v>5.4945054945054945E-4</v>
      </c>
      <c r="M12" s="121">
        <f t="shared" si="0"/>
        <v>1</v>
      </c>
    </row>
    <row r="13" spans="2:13" x14ac:dyDescent="0.3">
      <c r="B13" s="21"/>
      <c r="C13" s="21"/>
      <c r="D13" s="21"/>
      <c r="E13" s="21"/>
      <c r="F13" s="21"/>
      <c r="G13" s="21"/>
      <c r="H13" s="21"/>
      <c r="I13" s="21"/>
      <c r="J13" s="21"/>
      <c r="K13" s="21"/>
      <c r="L13" s="21"/>
      <c r="M13" s="21"/>
    </row>
    <row r="14" spans="2:13" x14ac:dyDescent="0.3">
      <c r="B14" s="11" t="s">
        <v>252</v>
      </c>
      <c r="C14" s="21"/>
      <c r="D14" s="21"/>
      <c r="E14" s="21"/>
      <c r="F14" s="21"/>
      <c r="G14" s="21"/>
      <c r="H14" s="21"/>
      <c r="I14" s="21"/>
      <c r="J14" s="21"/>
      <c r="K14" s="21"/>
      <c r="L14" s="21"/>
      <c r="M14" s="21"/>
    </row>
    <row r="15" spans="2:13" ht="3.75" customHeight="1" x14ac:dyDescent="0.3">
      <c r="B15" s="11"/>
      <c r="C15" s="21"/>
      <c r="D15" s="21"/>
      <c r="E15" s="21"/>
      <c r="F15" s="21"/>
      <c r="G15" s="21"/>
      <c r="H15" s="21"/>
      <c r="I15" s="21"/>
      <c r="J15" s="21"/>
      <c r="K15" s="21"/>
      <c r="L15" s="21"/>
      <c r="M15" s="21"/>
    </row>
    <row r="16" spans="2:13" x14ac:dyDescent="0.3">
      <c r="B16" s="113" t="s">
        <v>112</v>
      </c>
      <c r="C16" s="114"/>
      <c r="D16" s="114"/>
      <c r="E16" s="114"/>
      <c r="F16" s="114"/>
      <c r="G16" s="114"/>
      <c r="H16" s="114"/>
      <c r="I16" s="114"/>
      <c r="J16" s="114"/>
      <c r="K16" s="114"/>
      <c r="L16" s="114"/>
      <c r="M16" s="114"/>
    </row>
    <row r="17" spans="2:14" ht="66" x14ac:dyDescent="0.3">
      <c r="B17" s="54"/>
      <c r="C17" s="115" t="s">
        <v>1</v>
      </c>
      <c r="D17" s="115" t="s">
        <v>2</v>
      </c>
      <c r="E17" s="115" t="s">
        <v>3</v>
      </c>
      <c r="F17" s="115" t="s">
        <v>4</v>
      </c>
      <c r="G17" s="115" t="s">
        <v>5</v>
      </c>
      <c r="H17" s="115" t="s">
        <v>6</v>
      </c>
      <c r="I17" s="115" t="s">
        <v>7</v>
      </c>
      <c r="J17" s="115" t="s">
        <v>52</v>
      </c>
      <c r="K17" s="115" t="s">
        <v>8</v>
      </c>
      <c r="L17" s="115" t="s">
        <v>9</v>
      </c>
      <c r="M17" s="116" t="s">
        <v>10</v>
      </c>
    </row>
    <row r="18" spans="2:14" x14ac:dyDescent="0.3">
      <c r="B18" s="117" t="s">
        <v>10</v>
      </c>
      <c r="C18" s="122">
        <v>0.18061053934999999</v>
      </c>
      <c r="D18" s="122">
        <v>0</v>
      </c>
      <c r="E18" s="122">
        <v>0</v>
      </c>
      <c r="F18" s="122">
        <v>2.6436753439999999E-2</v>
      </c>
      <c r="G18" s="122">
        <v>9.0940853099999996E-2</v>
      </c>
      <c r="H18" s="122">
        <v>2.1333996E-3</v>
      </c>
      <c r="I18" s="122">
        <v>0.14674189185</v>
      </c>
      <c r="J18" s="122">
        <v>0.45408603659000002</v>
      </c>
      <c r="K18" s="122">
        <v>4.7457570000000002E-5</v>
      </c>
      <c r="L18" s="122">
        <v>2.2422465499999998E-3</v>
      </c>
      <c r="M18" s="123">
        <f>SUM(C18:L18)</f>
        <v>0.90323917805000009</v>
      </c>
    </row>
    <row r="19" spans="2:14" x14ac:dyDescent="0.3">
      <c r="B19" s="120" t="s">
        <v>161</v>
      </c>
      <c r="C19" s="121">
        <f>+C18/$M$18</f>
        <v>0.19995870832343593</v>
      </c>
      <c r="D19" s="121">
        <f t="shared" ref="D19:M19" si="1">+D18/$M$18</f>
        <v>0</v>
      </c>
      <c r="E19" s="121">
        <f t="shared" si="1"/>
        <v>0</v>
      </c>
      <c r="F19" s="121">
        <f t="shared" si="1"/>
        <v>2.9268829433499788E-2</v>
      </c>
      <c r="G19" s="121">
        <f t="shared" si="1"/>
        <v>0.10068302539348646</v>
      </c>
      <c r="H19" s="121">
        <f t="shared" si="1"/>
        <v>2.3619431617279809E-3</v>
      </c>
      <c r="I19" s="121">
        <f t="shared" si="1"/>
        <v>0.16246183227658542</v>
      </c>
      <c r="J19" s="121">
        <f t="shared" si="1"/>
        <v>0.50273066937854138</v>
      </c>
      <c r="K19" s="121">
        <f t="shared" si="1"/>
        <v>5.2541531803852864E-5</v>
      </c>
      <c r="L19" s="121">
        <f t="shared" si="1"/>
        <v>2.4824505009191232E-3</v>
      </c>
      <c r="M19" s="121">
        <f t="shared" si="1"/>
        <v>1</v>
      </c>
    </row>
    <row r="20" spans="2:14" x14ac:dyDescent="0.3">
      <c r="B20" s="21"/>
      <c r="C20" s="21"/>
      <c r="D20" s="21"/>
      <c r="E20" s="21"/>
      <c r="F20" s="21"/>
      <c r="G20" s="21"/>
      <c r="H20" s="21"/>
      <c r="I20" s="21"/>
      <c r="J20" s="21"/>
      <c r="K20" s="21"/>
      <c r="L20" s="21"/>
      <c r="M20" s="21"/>
    </row>
    <row r="21" spans="2:14" x14ac:dyDescent="0.3">
      <c r="B21" s="11" t="s">
        <v>253</v>
      </c>
      <c r="C21" s="21"/>
      <c r="D21" s="21"/>
      <c r="E21" s="21"/>
      <c r="F21" s="21"/>
      <c r="G21" s="21"/>
      <c r="H21" s="21"/>
      <c r="I21" s="21"/>
      <c r="J21" s="21"/>
      <c r="K21" s="21"/>
      <c r="L21" s="21"/>
      <c r="M21" s="21"/>
    </row>
    <row r="22" spans="2:14" ht="3.75" customHeight="1" x14ac:dyDescent="0.3">
      <c r="B22" s="11"/>
      <c r="C22" s="21"/>
      <c r="D22" s="21"/>
      <c r="E22" s="21"/>
      <c r="F22" s="21"/>
      <c r="G22" s="21"/>
      <c r="H22" s="21"/>
      <c r="I22" s="21"/>
      <c r="J22" s="21"/>
      <c r="K22" s="21"/>
      <c r="L22" s="21"/>
      <c r="M22" s="21"/>
    </row>
    <row r="23" spans="2:14" x14ac:dyDescent="0.3">
      <c r="B23" s="113" t="s">
        <v>113</v>
      </c>
      <c r="C23" s="114"/>
      <c r="D23" s="114"/>
      <c r="E23" s="114"/>
      <c r="F23" s="114"/>
      <c r="G23" s="114"/>
      <c r="H23" s="114"/>
      <c r="I23" s="114"/>
      <c r="J23" s="114"/>
      <c r="K23" s="114"/>
      <c r="L23" s="114"/>
      <c r="M23" s="114"/>
    </row>
    <row r="24" spans="2:14" x14ac:dyDescent="0.3">
      <c r="B24" s="21"/>
      <c r="C24" s="124"/>
      <c r="D24" s="21"/>
      <c r="E24" s="21"/>
      <c r="F24" s="21"/>
      <c r="G24" s="21"/>
      <c r="H24" s="21"/>
      <c r="I24" s="21"/>
      <c r="J24" s="21"/>
      <c r="K24" s="21"/>
      <c r="L24" s="21"/>
      <c r="M24" s="21"/>
    </row>
    <row r="25" spans="2:14" x14ac:dyDescent="0.3">
      <c r="B25" s="54"/>
      <c r="C25" s="115" t="s">
        <v>11</v>
      </c>
      <c r="D25" s="115" t="s">
        <v>12</v>
      </c>
      <c r="E25" s="115" t="s">
        <v>13</v>
      </c>
      <c r="F25" s="115" t="s">
        <v>14</v>
      </c>
      <c r="G25" s="115" t="s">
        <v>15</v>
      </c>
      <c r="H25" s="115" t="s">
        <v>16</v>
      </c>
      <c r="I25" s="116" t="s">
        <v>10</v>
      </c>
    </row>
    <row r="26" spans="2:14" x14ac:dyDescent="0.3">
      <c r="B26" s="117" t="s">
        <v>10</v>
      </c>
      <c r="C26" s="122">
        <v>0.79199227867999999</v>
      </c>
      <c r="D26" s="122">
        <v>8.4694581000000005E-2</v>
      </c>
      <c r="E26" s="122">
        <v>2.6552318370000001E-2</v>
      </c>
      <c r="F26" s="122">
        <v>0</v>
      </c>
      <c r="G26" s="122">
        <v>0</v>
      </c>
      <c r="H26" s="122">
        <v>0</v>
      </c>
      <c r="I26" s="123">
        <f>SUM(C26:H26)</f>
        <v>0.90323917805000009</v>
      </c>
    </row>
    <row r="27" spans="2:14" x14ac:dyDescent="0.3">
      <c r="B27" s="120" t="s">
        <v>161</v>
      </c>
      <c r="C27" s="121">
        <f>+C26/$I$26</f>
        <v>0.87683561334200466</v>
      </c>
      <c r="D27" s="121">
        <f t="shared" ref="D27:I27" si="2">+D26/$I$26</f>
        <v>9.3767612231841893E-2</v>
      </c>
      <c r="E27" s="121">
        <f t="shared" si="2"/>
        <v>2.9396774426153335E-2</v>
      </c>
      <c r="F27" s="121">
        <f t="shared" si="2"/>
        <v>0</v>
      </c>
      <c r="G27" s="121">
        <f t="shared" si="2"/>
        <v>0</v>
      </c>
      <c r="H27" s="121">
        <f t="shared" si="2"/>
        <v>0</v>
      </c>
      <c r="I27" s="125">
        <f t="shared" si="2"/>
        <v>1</v>
      </c>
    </row>
    <row r="30" spans="2:14" x14ac:dyDescent="0.3">
      <c r="N30" s="48"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85" zoomScaleNormal="85" workbookViewId="0"/>
  </sheetViews>
  <sheetFormatPr defaultRowHeight="16.5" x14ac:dyDescent="0.3"/>
  <cols>
    <col min="1" max="1" width="4.7109375" style="6" customWidth="1"/>
    <col min="2" max="2" width="31" style="6" customWidth="1"/>
    <col min="3" max="3" width="21.5703125" style="6" customWidth="1"/>
    <col min="4" max="11" width="15.7109375" style="6" customWidth="1"/>
    <col min="12" max="12" width="15.85546875" style="6" customWidth="1"/>
    <col min="13" max="13" width="3.42578125" style="6" customWidth="1"/>
    <col min="14" max="16384" width="9.140625" style="6"/>
  </cols>
  <sheetData>
    <row r="4" spans="2:14" x14ac:dyDescent="0.3">
      <c r="B4" s="21"/>
      <c r="C4" s="21"/>
      <c r="D4" s="21"/>
      <c r="E4" s="21"/>
      <c r="F4" s="21"/>
      <c r="G4" s="21"/>
      <c r="H4" s="21"/>
      <c r="I4" s="21"/>
      <c r="J4" s="110" t="s">
        <v>30</v>
      </c>
      <c r="K4" s="111">
        <f>'Table 1-3 - Lending'!L4</f>
        <v>44469</v>
      </c>
      <c r="L4" s="21"/>
    </row>
    <row r="5" spans="2:14" x14ac:dyDescent="0.3">
      <c r="B5" s="11" t="s">
        <v>254</v>
      </c>
      <c r="C5" s="21"/>
      <c r="D5" s="21"/>
      <c r="E5" s="21"/>
      <c r="F5" s="21"/>
      <c r="G5" s="21"/>
      <c r="H5" s="21"/>
      <c r="I5" s="21"/>
      <c r="J5" s="21"/>
      <c r="K5" s="21"/>
      <c r="L5" s="21"/>
    </row>
    <row r="6" spans="2:14" ht="3.75" customHeight="1" x14ac:dyDescent="0.3">
      <c r="B6" s="11"/>
      <c r="C6" s="21"/>
      <c r="D6" s="21"/>
      <c r="E6" s="21"/>
      <c r="F6" s="21"/>
      <c r="G6" s="21"/>
      <c r="H6" s="21"/>
      <c r="I6" s="21"/>
      <c r="J6" s="21"/>
      <c r="K6" s="21"/>
      <c r="L6" s="21"/>
    </row>
    <row r="7" spans="2:14" x14ac:dyDescent="0.3">
      <c r="B7" s="126" t="s">
        <v>269</v>
      </c>
      <c r="C7" s="126"/>
      <c r="D7" s="127"/>
      <c r="E7" s="128"/>
      <c r="F7" s="128"/>
      <c r="G7" s="128"/>
      <c r="H7" s="128"/>
      <c r="I7" s="128"/>
      <c r="J7" s="128"/>
      <c r="K7" s="129"/>
      <c r="L7" s="129"/>
      <c r="M7" s="129"/>
      <c r="N7" s="129"/>
    </row>
    <row r="8" spans="2:14" x14ac:dyDescent="0.3">
      <c r="B8" s="54"/>
      <c r="C8" s="248" t="s">
        <v>270</v>
      </c>
      <c r="D8" s="248"/>
      <c r="E8" s="248"/>
      <c r="F8" s="248"/>
      <c r="G8" s="248"/>
      <c r="H8" s="248"/>
      <c r="I8" s="248"/>
      <c r="J8" s="248"/>
      <c r="K8" s="248"/>
      <c r="L8" s="248"/>
      <c r="N8" s="21"/>
    </row>
    <row r="9" spans="2:14" x14ac:dyDescent="0.3">
      <c r="B9" s="54"/>
      <c r="C9" s="130" t="s">
        <v>17</v>
      </c>
      <c r="D9" s="130" t="s">
        <v>18</v>
      </c>
      <c r="E9" s="130" t="s">
        <v>19</v>
      </c>
      <c r="F9" s="130" t="s">
        <v>20</v>
      </c>
      <c r="G9" s="130" t="s">
        <v>21</v>
      </c>
      <c r="H9" s="130" t="s">
        <v>22</v>
      </c>
      <c r="I9" s="130" t="s">
        <v>23</v>
      </c>
      <c r="J9" s="130" t="s">
        <v>24</v>
      </c>
      <c r="K9" s="130" t="s">
        <v>25</v>
      </c>
      <c r="L9" s="130" t="s">
        <v>26</v>
      </c>
      <c r="N9" s="131"/>
    </row>
    <row r="10" spans="2:14" x14ac:dyDescent="0.3">
      <c r="C10" s="132"/>
      <c r="D10" s="132"/>
      <c r="E10" s="132"/>
      <c r="F10" s="132"/>
      <c r="G10" s="132"/>
      <c r="H10" s="132"/>
      <c r="I10" s="132"/>
      <c r="J10" s="132"/>
      <c r="K10" s="132"/>
      <c r="L10" s="132"/>
    </row>
    <row r="11" spans="2:14" x14ac:dyDescent="0.3">
      <c r="B11" s="133" t="s">
        <v>1</v>
      </c>
      <c r="C11" s="38">
        <v>9.8019386910000006E-2</v>
      </c>
      <c r="D11" s="38">
        <v>5.9463432949999999E-2</v>
      </c>
      <c r="E11" s="38">
        <v>1.9131187819999999E-2</v>
      </c>
      <c r="F11" s="38">
        <v>2.25896682E-3</v>
      </c>
      <c r="G11" s="38">
        <v>6.9204297000000005E-4</v>
      </c>
      <c r="H11" s="38">
        <v>1.9505778999999999E-4</v>
      </c>
      <c r="I11" s="38">
        <v>1.0222386999999999E-4</v>
      </c>
      <c r="J11" s="38">
        <v>8.5267690000000003E-5</v>
      </c>
      <c r="K11" s="38">
        <v>5.6251139999999997E-5</v>
      </c>
      <c r="L11" s="134">
        <v>6.0672000000000005E-4</v>
      </c>
      <c r="N11" s="132"/>
    </row>
    <row r="12" spans="2:14" x14ac:dyDescent="0.3">
      <c r="B12" s="133" t="s">
        <v>2</v>
      </c>
      <c r="C12" s="135">
        <v>0</v>
      </c>
      <c r="D12" s="135">
        <v>0</v>
      </c>
      <c r="E12" s="135">
        <v>0</v>
      </c>
      <c r="F12" s="135">
        <v>0</v>
      </c>
      <c r="G12" s="135">
        <v>0</v>
      </c>
      <c r="H12" s="135">
        <v>0</v>
      </c>
      <c r="I12" s="135">
        <v>0</v>
      </c>
      <c r="J12" s="135">
        <v>0</v>
      </c>
      <c r="K12" s="135">
        <v>0</v>
      </c>
      <c r="L12" s="135">
        <v>0</v>
      </c>
      <c r="N12" s="135"/>
    </row>
    <row r="13" spans="2:14" x14ac:dyDescent="0.3">
      <c r="B13" s="133" t="s">
        <v>3</v>
      </c>
      <c r="C13" s="135">
        <v>0</v>
      </c>
      <c r="D13" s="135">
        <v>0</v>
      </c>
      <c r="E13" s="135">
        <v>0</v>
      </c>
      <c r="F13" s="135">
        <v>0</v>
      </c>
      <c r="G13" s="135">
        <v>0</v>
      </c>
      <c r="H13" s="135">
        <v>0</v>
      </c>
      <c r="I13" s="135">
        <v>0</v>
      </c>
      <c r="J13" s="135">
        <v>0</v>
      </c>
      <c r="K13" s="135">
        <v>0</v>
      </c>
      <c r="L13" s="135">
        <v>0</v>
      </c>
      <c r="N13" s="132"/>
    </row>
    <row r="14" spans="2:14" x14ac:dyDescent="0.3">
      <c r="B14" s="133" t="s">
        <v>4</v>
      </c>
      <c r="C14" s="135">
        <v>2.1252919879999999E-2</v>
      </c>
      <c r="D14" s="135">
        <v>3.91337309E-3</v>
      </c>
      <c r="E14" s="135">
        <v>1.1853614700000001E-3</v>
      </c>
      <c r="F14" s="135">
        <v>8.5099000000000006E-5</v>
      </c>
      <c r="G14" s="135"/>
      <c r="H14" s="135"/>
      <c r="I14" s="135"/>
      <c r="J14" s="135"/>
      <c r="K14" s="135"/>
      <c r="L14" s="135"/>
      <c r="N14" s="132"/>
    </row>
    <row r="15" spans="2:14" x14ac:dyDescent="0.3">
      <c r="B15" s="133" t="s">
        <v>5</v>
      </c>
      <c r="C15" s="135">
        <v>4.339256985E-2</v>
      </c>
      <c r="D15" s="135">
        <v>3.088895786E-2</v>
      </c>
      <c r="E15" s="135">
        <v>1.3790737460000001E-2</v>
      </c>
      <c r="F15" s="135">
        <v>1.7041487E-3</v>
      </c>
      <c r="G15" s="135">
        <v>5.1473956999999995E-4</v>
      </c>
      <c r="H15" s="135">
        <v>2.1021004000000001E-4</v>
      </c>
      <c r="I15" s="135">
        <v>1.1601224E-4</v>
      </c>
      <c r="J15" s="135">
        <v>4.4818060000000001E-5</v>
      </c>
      <c r="K15" s="135">
        <v>4.300007E-5</v>
      </c>
      <c r="L15" s="135">
        <v>2.35658E-4</v>
      </c>
      <c r="N15" s="132"/>
    </row>
    <row r="16" spans="2:14" ht="33" x14ac:dyDescent="0.3">
      <c r="B16" s="133" t="s">
        <v>6</v>
      </c>
      <c r="C16" s="135">
        <v>1.8807268099999999E-3</v>
      </c>
      <c r="D16" s="135">
        <v>2.5267279E-4</v>
      </c>
      <c r="E16" s="135"/>
      <c r="F16" s="135"/>
      <c r="G16" s="135"/>
      <c r="H16" s="135"/>
      <c r="I16" s="135"/>
      <c r="J16" s="135"/>
      <c r="K16" s="135"/>
      <c r="L16" s="135"/>
      <c r="N16" s="132"/>
    </row>
    <row r="17" spans="2:14" x14ac:dyDescent="0.3">
      <c r="B17" s="133" t="s">
        <v>7</v>
      </c>
      <c r="C17" s="135">
        <v>0.10593931350999999</v>
      </c>
      <c r="D17" s="135">
        <v>3.4171736379999998E-2</v>
      </c>
      <c r="E17" s="135">
        <v>5.7439268699999999E-3</v>
      </c>
      <c r="F17" s="135">
        <v>5.0778431000000001E-4</v>
      </c>
      <c r="G17" s="135">
        <v>2.0034339E-4</v>
      </c>
      <c r="H17" s="135">
        <v>5.4143639999999997E-5</v>
      </c>
      <c r="I17" s="135">
        <v>5.4143639999999997E-5</v>
      </c>
      <c r="J17" s="135">
        <v>5.3823490000000003E-5</v>
      </c>
      <c r="K17" s="135">
        <v>7.8146699999999995E-6</v>
      </c>
      <c r="L17" s="135">
        <v>8.8610000000000004E-6</v>
      </c>
      <c r="N17" s="132"/>
    </row>
    <row r="18" spans="2:14" x14ac:dyDescent="0.3">
      <c r="B18" s="133" t="s">
        <v>28</v>
      </c>
      <c r="C18" s="135">
        <v>0.36908617838000002</v>
      </c>
      <c r="D18" s="135">
        <v>7.4193239650000006E-2</v>
      </c>
      <c r="E18" s="135">
        <v>8.7362906300000008E-3</v>
      </c>
      <c r="F18" s="135">
        <v>1.30967465E-3</v>
      </c>
      <c r="G18" s="135">
        <v>3.9291960999999999E-4</v>
      </c>
      <c r="H18" s="135">
        <v>7.8248E-5</v>
      </c>
      <c r="I18" s="135">
        <v>5.4399250000000003E-5</v>
      </c>
      <c r="J18" s="135">
        <v>3.2235579999999999E-5</v>
      </c>
      <c r="K18" s="135">
        <v>2.8232559999999999E-5</v>
      </c>
      <c r="L18" s="135">
        <v>1.7461500000000001E-4</v>
      </c>
      <c r="N18" s="132"/>
    </row>
    <row r="19" spans="2:14" ht="33" x14ac:dyDescent="0.3">
      <c r="B19" s="133" t="s">
        <v>29</v>
      </c>
      <c r="C19" s="135">
        <v>4.7457570000000002E-5</v>
      </c>
      <c r="D19" s="135"/>
      <c r="E19" s="135"/>
      <c r="F19" s="135"/>
      <c r="G19" s="135"/>
      <c r="H19" s="135"/>
      <c r="I19" s="135"/>
      <c r="J19" s="135"/>
      <c r="K19" s="135"/>
      <c r="L19" s="135"/>
      <c r="N19" s="132"/>
    </row>
    <row r="20" spans="2:14" x14ac:dyDescent="0.3">
      <c r="B20" s="133" t="s">
        <v>9</v>
      </c>
      <c r="C20" s="135">
        <v>2.2422465499999998E-3</v>
      </c>
      <c r="D20" s="135"/>
      <c r="E20" s="135"/>
      <c r="F20" s="135"/>
      <c r="G20" s="135"/>
      <c r="H20" s="135"/>
      <c r="I20" s="135"/>
      <c r="J20" s="135"/>
      <c r="K20" s="135"/>
      <c r="L20" s="135"/>
      <c r="N20" s="132"/>
    </row>
    <row r="21" spans="2:14" x14ac:dyDescent="0.3">
      <c r="C21" s="135"/>
      <c r="D21" s="135"/>
      <c r="E21" s="135"/>
      <c r="F21" s="135"/>
      <c r="G21" s="135"/>
      <c r="H21" s="135"/>
      <c r="I21" s="135"/>
      <c r="J21" s="135"/>
      <c r="K21" s="135"/>
      <c r="L21" s="135"/>
      <c r="N21" s="5"/>
    </row>
    <row r="22" spans="2:14" x14ac:dyDescent="0.3">
      <c r="B22" s="117" t="s">
        <v>10</v>
      </c>
      <c r="C22" s="136">
        <f t="shared" ref="C22:L22" si="0">SUM(C11:C20)</f>
        <v>0.64186079946000008</v>
      </c>
      <c r="D22" s="136">
        <f t="shared" si="0"/>
        <v>0.20288341271999999</v>
      </c>
      <c r="E22" s="136">
        <f t="shared" si="0"/>
        <v>4.8587504249999997E-2</v>
      </c>
      <c r="F22" s="136">
        <f t="shared" si="0"/>
        <v>5.8656734800000008E-3</v>
      </c>
      <c r="G22" s="136">
        <f t="shared" si="0"/>
        <v>1.8000455399999999E-3</v>
      </c>
      <c r="H22" s="136">
        <f t="shared" si="0"/>
        <v>5.3765946999999998E-4</v>
      </c>
      <c r="I22" s="136">
        <f t="shared" si="0"/>
        <v>3.2677899999999997E-4</v>
      </c>
      <c r="J22" s="136">
        <f t="shared" si="0"/>
        <v>2.1614482000000001E-4</v>
      </c>
      <c r="K22" s="136">
        <f t="shared" si="0"/>
        <v>1.3529843999999998E-4</v>
      </c>
      <c r="L22" s="136">
        <f t="shared" si="0"/>
        <v>1.0258540000000001E-3</v>
      </c>
      <c r="N22" s="137"/>
    </row>
    <row r="27" spans="2:14" x14ac:dyDescent="0.3">
      <c r="B27" s="11" t="s">
        <v>255</v>
      </c>
      <c r="C27" s="21"/>
      <c r="D27" s="21"/>
      <c r="E27" s="21"/>
      <c r="F27" s="21"/>
      <c r="G27" s="21"/>
      <c r="H27" s="21"/>
      <c r="I27" s="21"/>
      <c r="J27" s="21"/>
      <c r="K27" s="21"/>
      <c r="L27" s="21"/>
    </row>
    <row r="28" spans="2:14" ht="3.75" customHeight="1" x14ac:dyDescent="0.3">
      <c r="B28" s="11"/>
      <c r="C28" s="21"/>
      <c r="D28" s="21"/>
      <c r="E28" s="21"/>
      <c r="F28" s="21"/>
      <c r="G28" s="21"/>
      <c r="H28" s="21"/>
      <c r="I28" s="21"/>
      <c r="J28" s="21"/>
      <c r="K28" s="21"/>
      <c r="L28" s="21"/>
    </row>
    <row r="29" spans="2:14" x14ac:dyDescent="0.3">
      <c r="B29" s="126" t="s">
        <v>405</v>
      </c>
      <c r="C29" s="127"/>
      <c r="D29" s="129"/>
      <c r="E29" s="129"/>
      <c r="F29" s="129"/>
      <c r="G29" s="129"/>
      <c r="H29" s="129"/>
      <c r="I29" s="129"/>
      <c r="J29" s="129"/>
      <c r="K29" s="129"/>
      <c r="L29" s="129"/>
      <c r="N29" s="21"/>
    </row>
    <row r="30" spans="2:14" x14ac:dyDescent="0.3">
      <c r="B30" s="54"/>
      <c r="C30" s="248" t="s">
        <v>27</v>
      </c>
      <c r="D30" s="248"/>
      <c r="E30" s="248"/>
      <c r="F30" s="248"/>
      <c r="G30" s="248"/>
      <c r="H30" s="248"/>
      <c r="I30" s="248"/>
      <c r="J30" s="248"/>
      <c r="K30" s="248"/>
      <c r="L30" s="248"/>
      <c r="N30" s="21"/>
    </row>
    <row r="31" spans="2:14" x14ac:dyDescent="0.3">
      <c r="B31" s="54"/>
      <c r="C31" s="130" t="s">
        <v>17</v>
      </c>
      <c r="D31" s="130" t="s">
        <v>18</v>
      </c>
      <c r="E31" s="130" t="s">
        <v>19</v>
      </c>
      <c r="F31" s="130" t="s">
        <v>20</v>
      </c>
      <c r="G31" s="130" t="s">
        <v>21</v>
      </c>
      <c r="H31" s="130" t="s">
        <v>22</v>
      </c>
      <c r="I31" s="130" t="s">
        <v>23</v>
      </c>
      <c r="J31" s="130" t="s">
        <v>24</v>
      </c>
      <c r="K31" s="130" t="s">
        <v>25</v>
      </c>
      <c r="L31" s="130" t="s">
        <v>26</v>
      </c>
      <c r="N31" s="131"/>
    </row>
    <row r="32" spans="2:14" x14ac:dyDescent="0.3">
      <c r="C32" s="132"/>
      <c r="D32" s="132"/>
      <c r="E32" s="132"/>
      <c r="F32" s="132"/>
      <c r="G32" s="132"/>
      <c r="H32" s="132"/>
      <c r="I32" s="132"/>
      <c r="J32" s="132"/>
      <c r="K32" s="132"/>
      <c r="L32" s="132"/>
    </row>
    <row r="33" spans="2:14" x14ac:dyDescent="0.3">
      <c r="B33" s="133" t="s">
        <v>1</v>
      </c>
      <c r="C33" s="138">
        <f>IFERROR(C11/SUM($C11:$L11),0)</f>
        <v>0.54271133908979574</v>
      </c>
      <c r="D33" s="138">
        <f t="shared" ref="D33:L33" si="1">IFERROR(D11/SUM($C11:$L11),0)</f>
        <v>0.32923567817050303</v>
      </c>
      <c r="E33" s="138">
        <f t="shared" si="1"/>
        <v>0.10592509183620835</v>
      </c>
      <c r="F33" s="138">
        <f t="shared" si="1"/>
        <v>1.2507392124042591E-2</v>
      </c>
      <c r="G33" s="138">
        <f t="shared" si="1"/>
        <v>3.8316865550406995E-3</v>
      </c>
      <c r="H33" s="138">
        <f t="shared" si="1"/>
        <v>1.0799911910079111E-3</v>
      </c>
      <c r="I33" s="138">
        <f t="shared" si="1"/>
        <v>5.6599061801498862E-4</v>
      </c>
      <c r="J33" s="138">
        <f t="shared" si="1"/>
        <v>4.7210805616937097E-4</v>
      </c>
      <c r="K33" s="138">
        <f t="shared" si="1"/>
        <v>3.1144993329491096E-4</v>
      </c>
      <c r="L33" s="138">
        <f t="shared" si="1"/>
        <v>3.3592724259221842E-3</v>
      </c>
      <c r="M33" s="139"/>
      <c r="N33" s="140"/>
    </row>
    <row r="34" spans="2:14" x14ac:dyDescent="0.3">
      <c r="B34" s="133" t="s">
        <v>2</v>
      </c>
      <c r="C34" s="138">
        <f t="shared" ref="C34:L34" si="2">IFERROR(C12/SUM($C12:$L12),0)</f>
        <v>0</v>
      </c>
      <c r="D34" s="138">
        <f t="shared" si="2"/>
        <v>0</v>
      </c>
      <c r="E34" s="138">
        <f t="shared" si="2"/>
        <v>0</v>
      </c>
      <c r="F34" s="138">
        <f t="shared" si="2"/>
        <v>0</v>
      </c>
      <c r="G34" s="138">
        <f t="shared" si="2"/>
        <v>0</v>
      </c>
      <c r="H34" s="138">
        <f t="shared" si="2"/>
        <v>0</v>
      </c>
      <c r="I34" s="138">
        <f t="shared" si="2"/>
        <v>0</v>
      </c>
      <c r="J34" s="138">
        <f t="shared" si="2"/>
        <v>0</v>
      </c>
      <c r="K34" s="138">
        <f t="shared" si="2"/>
        <v>0</v>
      </c>
      <c r="L34" s="138">
        <f t="shared" si="2"/>
        <v>0</v>
      </c>
      <c r="M34" s="139"/>
      <c r="N34" s="140"/>
    </row>
    <row r="35" spans="2:14" x14ac:dyDescent="0.3">
      <c r="B35" s="133" t="s">
        <v>3</v>
      </c>
      <c r="C35" s="138">
        <f t="shared" ref="C35:L35" si="3">IFERROR(C13/SUM($C13:$L13),0)</f>
        <v>0</v>
      </c>
      <c r="D35" s="138">
        <f t="shared" si="3"/>
        <v>0</v>
      </c>
      <c r="E35" s="138">
        <f t="shared" si="3"/>
        <v>0</v>
      </c>
      <c r="F35" s="138">
        <f t="shared" si="3"/>
        <v>0</v>
      </c>
      <c r="G35" s="138">
        <f t="shared" si="3"/>
        <v>0</v>
      </c>
      <c r="H35" s="138">
        <f t="shared" si="3"/>
        <v>0</v>
      </c>
      <c r="I35" s="138">
        <f t="shared" si="3"/>
        <v>0</v>
      </c>
      <c r="J35" s="138">
        <f t="shared" si="3"/>
        <v>0</v>
      </c>
      <c r="K35" s="138">
        <f t="shared" si="3"/>
        <v>0</v>
      </c>
      <c r="L35" s="138">
        <f t="shared" si="3"/>
        <v>0</v>
      </c>
      <c r="M35" s="139"/>
      <c r="N35" s="140"/>
    </row>
    <row r="36" spans="2:14" x14ac:dyDescent="0.3">
      <c r="B36" s="133" t="s">
        <v>4</v>
      </c>
      <c r="C36" s="138">
        <f t="shared" ref="C36:L36" si="4">IFERROR(C14/SUM($C14:$L14),0)</f>
        <v>0.80391565205746385</v>
      </c>
      <c r="D36" s="138">
        <f t="shared" si="4"/>
        <v>0.14802774852372344</v>
      </c>
      <c r="E36" s="138">
        <f t="shared" si="4"/>
        <v>4.4837633814993894E-2</v>
      </c>
      <c r="F36" s="138">
        <f t="shared" si="4"/>
        <v>3.2189656038188632E-3</v>
      </c>
      <c r="G36" s="138">
        <f t="shared" si="4"/>
        <v>0</v>
      </c>
      <c r="H36" s="138">
        <f t="shared" si="4"/>
        <v>0</v>
      </c>
      <c r="I36" s="138">
        <f t="shared" si="4"/>
        <v>0</v>
      </c>
      <c r="J36" s="138">
        <f t="shared" si="4"/>
        <v>0</v>
      </c>
      <c r="K36" s="138">
        <f t="shared" si="4"/>
        <v>0</v>
      </c>
      <c r="L36" s="138">
        <f t="shared" si="4"/>
        <v>0</v>
      </c>
      <c r="M36" s="139"/>
      <c r="N36" s="140"/>
    </row>
    <row r="37" spans="2:14" x14ac:dyDescent="0.3">
      <c r="B37" s="133" t="s">
        <v>5</v>
      </c>
      <c r="C37" s="138">
        <f t="shared" ref="C37:L37" si="5">IFERROR(C15/SUM($C15:$L15),0)</f>
        <v>0.47715156574047418</v>
      </c>
      <c r="D37" s="138">
        <f t="shared" si="5"/>
        <v>0.33965986937255632</v>
      </c>
      <c r="E37" s="138">
        <f t="shared" si="5"/>
        <v>0.15164513174724567</v>
      </c>
      <c r="F37" s="138">
        <f t="shared" si="5"/>
        <v>1.8739088817980979E-2</v>
      </c>
      <c r="G37" s="138">
        <f t="shared" si="5"/>
        <v>5.6601577786958013E-3</v>
      </c>
      <c r="H37" s="138">
        <f t="shared" si="5"/>
        <v>2.3115028694334801E-3</v>
      </c>
      <c r="I37" s="138">
        <f t="shared" si="5"/>
        <v>1.2756889521043121E-3</v>
      </c>
      <c r="J37" s="138">
        <f t="shared" si="5"/>
        <v>4.9282648103982985E-4</v>
      </c>
      <c r="K37" s="138">
        <f t="shared" si="5"/>
        <v>4.7283557526957558E-4</v>
      </c>
      <c r="L37" s="138">
        <f t="shared" si="5"/>
        <v>2.5913326651997924E-3</v>
      </c>
      <c r="M37" s="139"/>
      <c r="N37" s="140"/>
    </row>
    <row r="38" spans="2:14" ht="33" x14ac:dyDescent="0.3">
      <c r="B38" s="133" t="s">
        <v>6</v>
      </c>
      <c r="C38" s="138">
        <f t="shared" ref="C38:L38" si="6">IFERROR(C16/SUM($C16:$L16),0)</f>
        <v>0.88156330862722576</v>
      </c>
      <c r="D38" s="138">
        <f t="shared" si="6"/>
        <v>0.11843669137277422</v>
      </c>
      <c r="E38" s="138">
        <f t="shared" si="6"/>
        <v>0</v>
      </c>
      <c r="F38" s="138">
        <f t="shared" si="6"/>
        <v>0</v>
      </c>
      <c r="G38" s="138">
        <f t="shared" si="6"/>
        <v>0</v>
      </c>
      <c r="H38" s="138">
        <f t="shared" si="6"/>
        <v>0</v>
      </c>
      <c r="I38" s="138">
        <f t="shared" si="6"/>
        <v>0</v>
      </c>
      <c r="J38" s="138">
        <f t="shared" si="6"/>
        <v>0</v>
      </c>
      <c r="K38" s="138">
        <f t="shared" si="6"/>
        <v>0</v>
      </c>
      <c r="L38" s="138">
        <f t="shared" si="6"/>
        <v>0</v>
      </c>
      <c r="M38" s="139"/>
      <c r="N38" s="140"/>
    </row>
    <row r="39" spans="2:14" x14ac:dyDescent="0.3">
      <c r="B39" s="133" t="s">
        <v>7</v>
      </c>
      <c r="C39" s="138">
        <f t="shared" ref="C39:L39" si="7">IFERROR(C17/SUM($C17:$L17),0)</f>
        <v>0.72194322194058624</v>
      </c>
      <c r="D39" s="138">
        <f t="shared" si="7"/>
        <v>0.23286967457225261</v>
      </c>
      <c r="E39" s="138">
        <f t="shared" si="7"/>
        <v>3.9143061567295093E-2</v>
      </c>
      <c r="F39" s="138">
        <f t="shared" si="7"/>
        <v>3.460390941439068E-3</v>
      </c>
      <c r="G39" s="138">
        <f t="shared" si="7"/>
        <v>1.3652774185425192E-3</v>
      </c>
      <c r="H39" s="138">
        <f t="shared" si="7"/>
        <v>3.6897193887802079E-4</v>
      </c>
      <c r="I39" s="138">
        <f t="shared" si="7"/>
        <v>3.6897193887802079E-4</v>
      </c>
      <c r="J39" s="138">
        <f t="shared" si="7"/>
        <v>3.6679021695773994E-4</v>
      </c>
      <c r="K39" s="138">
        <f t="shared" si="7"/>
        <v>5.3254527061569975E-5</v>
      </c>
      <c r="L39" s="138">
        <f t="shared" si="7"/>
        <v>6.0384938109040004E-5</v>
      </c>
      <c r="M39" s="139"/>
      <c r="N39" s="140"/>
    </row>
    <row r="40" spans="2:14" x14ac:dyDescent="0.3">
      <c r="B40" s="133" t="s">
        <v>28</v>
      </c>
      <c r="C40" s="138">
        <f t="shared" ref="C40:L40" si="8">IFERROR(C18/SUM($C18:$L18),0)</f>
        <v>0.81281112235405095</v>
      </c>
      <c r="D40" s="138">
        <f t="shared" si="8"/>
        <v>0.16339027014149327</v>
      </c>
      <c r="E40" s="138">
        <f t="shared" si="8"/>
        <v>1.9239285045430637E-2</v>
      </c>
      <c r="F40" s="138">
        <f t="shared" si="8"/>
        <v>2.8841993673606302E-3</v>
      </c>
      <c r="G40" s="138">
        <f t="shared" si="8"/>
        <v>8.6529772152617106E-4</v>
      </c>
      <c r="H40" s="138">
        <f t="shared" si="8"/>
        <v>1.7231976819375301E-4</v>
      </c>
      <c r="I40" s="138">
        <f t="shared" si="8"/>
        <v>1.1979943448923957E-4</v>
      </c>
      <c r="J40" s="138">
        <f t="shared" si="8"/>
        <v>7.0990027517523521E-5</v>
      </c>
      <c r="K40" s="138">
        <f t="shared" si="8"/>
        <v>6.217447340144442E-5</v>
      </c>
      <c r="L40" s="138">
        <f t="shared" si="8"/>
        <v>3.845416665365528E-4</v>
      </c>
      <c r="M40" s="139"/>
      <c r="N40" s="140"/>
    </row>
    <row r="41" spans="2:14" ht="33" x14ac:dyDescent="0.3">
      <c r="B41" s="133" t="s">
        <v>29</v>
      </c>
      <c r="C41" s="138">
        <f t="shared" ref="C41:L41" si="9">IFERROR(C19/SUM($C19:$L19),0)</f>
        <v>1</v>
      </c>
      <c r="D41" s="138">
        <f t="shared" si="9"/>
        <v>0</v>
      </c>
      <c r="E41" s="138">
        <f t="shared" si="9"/>
        <v>0</v>
      </c>
      <c r="F41" s="138">
        <f t="shared" si="9"/>
        <v>0</v>
      </c>
      <c r="G41" s="138">
        <f t="shared" si="9"/>
        <v>0</v>
      </c>
      <c r="H41" s="138">
        <f t="shared" si="9"/>
        <v>0</v>
      </c>
      <c r="I41" s="138">
        <f t="shared" si="9"/>
        <v>0</v>
      </c>
      <c r="J41" s="138">
        <f t="shared" si="9"/>
        <v>0</v>
      </c>
      <c r="K41" s="138">
        <f t="shared" si="9"/>
        <v>0</v>
      </c>
      <c r="L41" s="138">
        <f t="shared" si="9"/>
        <v>0</v>
      </c>
      <c r="M41" s="139"/>
      <c r="N41" s="140"/>
    </row>
    <row r="42" spans="2:14" x14ac:dyDescent="0.3">
      <c r="B42" s="133" t="s">
        <v>9</v>
      </c>
      <c r="C42" s="138">
        <f t="shared" ref="C42:L42" si="10">IFERROR(C20/SUM($C20:$L20),0)</f>
        <v>1</v>
      </c>
      <c r="D42" s="138">
        <f t="shared" si="10"/>
        <v>0</v>
      </c>
      <c r="E42" s="138">
        <f t="shared" si="10"/>
        <v>0</v>
      </c>
      <c r="F42" s="138">
        <f t="shared" si="10"/>
        <v>0</v>
      </c>
      <c r="G42" s="138">
        <f t="shared" si="10"/>
        <v>0</v>
      </c>
      <c r="H42" s="138">
        <f t="shared" si="10"/>
        <v>0</v>
      </c>
      <c r="I42" s="138">
        <f t="shared" si="10"/>
        <v>0</v>
      </c>
      <c r="J42" s="138">
        <f t="shared" si="10"/>
        <v>0</v>
      </c>
      <c r="K42" s="138">
        <f t="shared" si="10"/>
        <v>0</v>
      </c>
      <c r="L42" s="138">
        <f t="shared" si="10"/>
        <v>0</v>
      </c>
      <c r="M42" s="139"/>
      <c r="N42" s="140"/>
    </row>
    <row r="43" spans="2:14" x14ac:dyDescent="0.3">
      <c r="C43" s="138"/>
      <c r="D43" s="138"/>
      <c r="E43" s="138"/>
      <c r="F43" s="138"/>
      <c r="G43" s="138"/>
      <c r="H43" s="138"/>
      <c r="I43" s="138"/>
      <c r="J43" s="138"/>
      <c r="K43" s="138"/>
      <c r="L43" s="138"/>
      <c r="M43" s="139"/>
    </row>
    <row r="44" spans="2:14" x14ac:dyDescent="0.3">
      <c r="B44" s="117" t="s">
        <v>10</v>
      </c>
      <c r="C44" s="141">
        <f>IFERROR(C22/SUM($C22:$L22),0)</f>
        <v>0.71062108458102757</v>
      </c>
      <c r="D44" s="141">
        <f t="shared" ref="D44:L44" si="11">IFERROR(D22/SUM($C22:$L22),0)</f>
        <v>0.22461759763468983</v>
      </c>
      <c r="E44" s="141">
        <f t="shared" si="11"/>
        <v>5.3792512327078143E-2</v>
      </c>
      <c r="F44" s="141">
        <f t="shared" si="11"/>
        <v>6.4940424055535927E-3</v>
      </c>
      <c r="G44" s="141">
        <f t="shared" si="11"/>
        <v>1.9928780741964541E-3</v>
      </c>
      <c r="H44" s="141">
        <f t="shared" si="11"/>
        <v>5.952570339676441E-4</v>
      </c>
      <c r="I44" s="141">
        <f t="shared" si="11"/>
        <v>3.6178568249325684E-4</v>
      </c>
      <c r="J44" s="141">
        <f t="shared" si="11"/>
        <v>2.3929965273497428E-4</v>
      </c>
      <c r="K44" s="141">
        <f t="shared" si="11"/>
        <v>1.4979248499956532E-4</v>
      </c>
      <c r="L44" s="141">
        <f t="shared" si="11"/>
        <v>1.1357501232589534E-3</v>
      </c>
      <c r="M44" s="139"/>
      <c r="N44" s="142"/>
    </row>
    <row r="49" spans="2:14" x14ac:dyDescent="0.3">
      <c r="B49" s="11" t="s">
        <v>256</v>
      </c>
      <c r="C49" s="21"/>
      <c r="D49" s="21"/>
      <c r="E49" s="21"/>
      <c r="F49" s="21"/>
      <c r="G49" s="21"/>
      <c r="H49" s="21"/>
      <c r="I49" s="21"/>
      <c r="J49" s="21"/>
      <c r="K49" s="21"/>
      <c r="L49" s="21"/>
    </row>
    <row r="50" spans="2:14" ht="3.75" customHeight="1" x14ac:dyDescent="0.3">
      <c r="B50" s="11"/>
      <c r="C50" s="21"/>
      <c r="D50" s="21"/>
      <c r="E50" s="21"/>
      <c r="F50" s="21"/>
      <c r="G50" s="21"/>
      <c r="H50" s="21"/>
      <c r="I50" s="21"/>
      <c r="J50" s="21"/>
      <c r="K50" s="21"/>
      <c r="L50" s="21"/>
    </row>
    <row r="51" spans="2:14" x14ac:dyDescent="0.3">
      <c r="B51" s="143" t="s">
        <v>272</v>
      </c>
      <c r="C51" s="127"/>
      <c r="D51" s="127"/>
      <c r="E51" s="129"/>
      <c r="F51" s="129"/>
      <c r="G51" s="129"/>
      <c r="H51" s="129"/>
      <c r="I51" s="129"/>
      <c r="J51" s="129"/>
      <c r="K51" s="129"/>
      <c r="L51" s="129"/>
      <c r="M51" s="129"/>
      <c r="N51" s="129"/>
    </row>
    <row r="52" spans="2:14" x14ac:dyDescent="0.3">
      <c r="B52" s="54"/>
      <c r="C52" s="248" t="s">
        <v>270</v>
      </c>
      <c r="D52" s="248"/>
      <c r="E52" s="248"/>
      <c r="F52" s="248"/>
      <c r="G52" s="248"/>
      <c r="H52" s="248"/>
      <c r="I52" s="248"/>
      <c r="J52" s="248"/>
      <c r="K52" s="248"/>
      <c r="L52" s="248"/>
      <c r="N52" s="54"/>
    </row>
    <row r="53" spans="2:14" ht="33" x14ac:dyDescent="0.3">
      <c r="B53" s="54"/>
      <c r="C53" s="130" t="s">
        <v>17</v>
      </c>
      <c r="D53" s="130" t="s">
        <v>18</v>
      </c>
      <c r="E53" s="130" t="s">
        <v>19</v>
      </c>
      <c r="F53" s="130" t="s">
        <v>20</v>
      </c>
      <c r="G53" s="130" t="s">
        <v>21</v>
      </c>
      <c r="H53" s="130" t="s">
        <v>22</v>
      </c>
      <c r="I53" s="130" t="s">
        <v>23</v>
      </c>
      <c r="J53" s="130" t="s">
        <v>24</v>
      </c>
      <c r="K53" s="130" t="s">
        <v>25</v>
      </c>
      <c r="L53" s="130" t="s">
        <v>26</v>
      </c>
      <c r="N53" s="130" t="s">
        <v>347</v>
      </c>
    </row>
    <row r="54" spans="2:14" x14ac:dyDescent="0.3">
      <c r="C54" s="132"/>
      <c r="D54" s="132"/>
      <c r="E54" s="132"/>
      <c r="F54" s="132"/>
      <c r="G54" s="132"/>
      <c r="H54" s="132"/>
      <c r="I54" s="132"/>
      <c r="J54" s="132"/>
      <c r="K54" s="132"/>
      <c r="L54" s="132"/>
    </row>
    <row r="55" spans="2:14" x14ac:dyDescent="0.3">
      <c r="B55" s="133" t="s">
        <v>1</v>
      </c>
      <c r="C55" s="144">
        <v>1.3921451479999999E-2</v>
      </c>
      <c r="D55" s="144">
        <v>6.9214654880000004E-2</v>
      </c>
      <c r="E55" s="144">
        <v>7.1200415490000002E-2</v>
      </c>
      <c r="F55" s="144">
        <v>1.7659633720000002E-2</v>
      </c>
      <c r="G55" s="144">
        <v>4.3496428000000002E-3</v>
      </c>
      <c r="H55" s="144">
        <v>5.0385668E-4</v>
      </c>
      <c r="I55" s="144">
        <v>1.2576229199999999E-3</v>
      </c>
      <c r="J55" s="144">
        <v>7.7151716E-4</v>
      </c>
      <c r="K55" s="144">
        <v>0</v>
      </c>
      <c r="L55" s="144">
        <v>1.7317442199999999E-3</v>
      </c>
      <c r="N55" s="140">
        <v>42.09</v>
      </c>
    </row>
    <row r="56" spans="2:14" x14ac:dyDescent="0.3">
      <c r="B56" s="133" t="s">
        <v>2</v>
      </c>
      <c r="C56" s="144">
        <v>0</v>
      </c>
      <c r="D56" s="144">
        <v>0</v>
      </c>
      <c r="E56" s="144">
        <v>0</v>
      </c>
      <c r="F56" s="144">
        <v>0</v>
      </c>
      <c r="G56" s="144">
        <v>0</v>
      </c>
      <c r="H56" s="144">
        <v>0</v>
      </c>
      <c r="I56" s="144">
        <v>0</v>
      </c>
      <c r="J56" s="144">
        <v>0</v>
      </c>
      <c r="K56" s="144">
        <v>0</v>
      </c>
      <c r="L56" s="144">
        <v>0</v>
      </c>
      <c r="N56" s="145">
        <v>0</v>
      </c>
    </row>
    <row r="57" spans="2:14" x14ac:dyDescent="0.3">
      <c r="B57" s="133" t="s">
        <v>3</v>
      </c>
      <c r="C57" s="144">
        <v>0</v>
      </c>
      <c r="D57" s="144">
        <v>0</v>
      </c>
      <c r="E57" s="144">
        <v>0</v>
      </c>
      <c r="F57" s="144">
        <v>0</v>
      </c>
      <c r="G57" s="144">
        <v>0</v>
      </c>
      <c r="H57" s="144">
        <v>0</v>
      </c>
      <c r="I57" s="144">
        <v>0</v>
      </c>
      <c r="J57" s="144">
        <v>0</v>
      </c>
      <c r="K57" s="144">
        <v>0</v>
      </c>
      <c r="L57" s="144">
        <v>0</v>
      </c>
      <c r="N57" s="140">
        <v>0</v>
      </c>
    </row>
    <row r="58" spans="2:14" x14ac:dyDescent="0.3">
      <c r="B58" s="133" t="s">
        <v>4</v>
      </c>
      <c r="C58" s="144">
        <v>1.556119911E-2</v>
      </c>
      <c r="D58" s="144">
        <v>2.0670046800000002E-3</v>
      </c>
      <c r="E58" s="144">
        <v>7.04632565E-3</v>
      </c>
      <c r="F58" s="144">
        <v>1.762224E-3</v>
      </c>
      <c r="G58" s="144">
        <v>0</v>
      </c>
      <c r="H58" s="144">
        <v>0</v>
      </c>
      <c r="I58" s="144">
        <v>0</v>
      </c>
      <c r="J58" s="144">
        <v>0</v>
      </c>
      <c r="K58" s="144">
        <v>0</v>
      </c>
      <c r="L58" s="144">
        <v>0</v>
      </c>
      <c r="N58" s="140">
        <v>27.9</v>
      </c>
    </row>
    <row r="59" spans="2:14" x14ac:dyDescent="0.3">
      <c r="B59" s="133" t="s">
        <v>5</v>
      </c>
      <c r="C59" s="144">
        <v>8.2708013700000006E-3</v>
      </c>
      <c r="D59" s="144">
        <v>1.7234170739999999E-2</v>
      </c>
      <c r="E59" s="144">
        <v>4.6857762890000001E-2</v>
      </c>
      <c r="F59" s="144">
        <v>1.213637501E-2</v>
      </c>
      <c r="G59" s="144">
        <v>2.3016409800000002E-3</v>
      </c>
      <c r="H59" s="144">
        <v>8.8456018999999995E-4</v>
      </c>
      <c r="I59" s="144">
        <v>1.37326274E-3</v>
      </c>
      <c r="J59" s="144">
        <v>7.8661849999999995E-4</v>
      </c>
      <c r="K59" s="144">
        <v>0</v>
      </c>
      <c r="L59" s="144">
        <v>1.0956606799999999E-3</v>
      </c>
      <c r="N59" s="140">
        <v>48.01</v>
      </c>
    </row>
    <row r="60" spans="2:14" ht="33" x14ac:dyDescent="0.3">
      <c r="B60" s="133" t="s">
        <v>6</v>
      </c>
      <c r="C60" s="144">
        <v>1.44072579E-3</v>
      </c>
      <c r="D60" s="144">
        <v>6.9267381E-4</v>
      </c>
      <c r="E60" s="144">
        <v>0</v>
      </c>
      <c r="F60" s="144">
        <v>0</v>
      </c>
      <c r="G60" s="144">
        <v>0</v>
      </c>
      <c r="H60" s="144">
        <v>0</v>
      </c>
      <c r="I60" s="144">
        <v>0</v>
      </c>
      <c r="J60" s="144">
        <v>0</v>
      </c>
      <c r="K60" s="144">
        <v>0</v>
      </c>
      <c r="L60" s="144">
        <v>0</v>
      </c>
      <c r="N60" s="140">
        <v>21.59</v>
      </c>
    </row>
    <row r="61" spans="2:14" x14ac:dyDescent="0.3">
      <c r="B61" s="133" t="s">
        <v>7</v>
      </c>
      <c r="C61" s="144">
        <v>4.4186976959999999E-2</v>
      </c>
      <c r="D61" s="144">
        <v>6.8887749789999994E-2</v>
      </c>
      <c r="E61" s="144">
        <v>2.7544950219999999E-2</v>
      </c>
      <c r="F61" s="144">
        <v>4.2044628999999998E-3</v>
      </c>
      <c r="G61" s="144">
        <v>8.7266638999999998E-4</v>
      </c>
      <c r="H61" s="144">
        <v>0</v>
      </c>
      <c r="I61" s="144">
        <v>0</v>
      </c>
      <c r="J61" s="144">
        <v>1.4381887999999999E-4</v>
      </c>
      <c r="K61" s="144">
        <v>8.2825746E-4</v>
      </c>
      <c r="L61" s="144">
        <v>7.3009249999999996E-5</v>
      </c>
      <c r="N61" s="140">
        <v>29.74</v>
      </c>
    </row>
    <row r="62" spans="2:14" x14ac:dyDescent="0.3">
      <c r="B62" s="133" t="s">
        <v>28</v>
      </c>
      <c r="C62" s="144">
        <v>0.20846519935999999</v>
      </c>
      <c r="D62" s="144">
        <v>0.19140545828</v>
      </c>
      <c r="E62" s="144">
        <v>4.2787410009999999E-2</v>
      </c>
      <c r="F62" s="144">
        <v>6.5417250799999997E-3</v>
      </c>
      <c r="G62" s="144">
        <v>3.2280902199999999E-3</v>
      </c>
      <c r="H62" s="144">
        <v>2.3736847E-4</v>
      </c>
      <c r="I62" s="144">
        <v>2.9240214999999998E-4</v>
      </c>
      <c r="J62" s="144">
        <v>3.8911333E-4</v>
      </c>
      <c r="K62" s="144">
        <v>0</v>
      </c>
      <c r="L62" s="144">
        <v>7.3926969000000003E-4</v>
      </c>
      <c r="N62" s="140">
        <v>24</v>
      </c>
    </row>
    <row r="63" spans="2:14" ht="33" x14ac:dyDescent="0.3">
      <c r="B63" s="133" t="s">
        <v>29</v>
      </c>
      <c r="C63" s="144">
        <v>4.7457570000000002E-5</v>
      </c>
      <c r="D63" s="144">
        <v>0</v>
      </c>
      <c r="E63" s="144">
        <v>0</v>
      </c>
      <c r="F63" s="144">
        <v>0</v>
      </c>
      <c r="G63" s="144">
        <v>0</v>
      </c>
      <c r="H63" s="144">
        <v>0</v>
      </c>
      <c r="I63" s="144">
        <v>0</v>
      </c>
      <c r="J63" s="144">
        <v>0</v>
      </c>
      <c r="K63" s="144">
        <v>0</v>
      </c>
      <c r="L63" s="144">
        <v>0</v>
      </c>
      <c r="N63" s="140">
        <v>2.57</v>
      </c>
    </row>
    <row r="64" spans="2:14" x14ac:dyDescent="0.3">
      <c r="B64" s="133" t="s">
        <v>9</v>
      </c>
      <c r="C64" s="144">
        <v>2.2422465499999998E-3</v>
      </c>
      <c r="D64" s="144">
        <v>0</v>
      </c>
      <c r="E64" s="144">
        <v>0</v>
      </c>
      <c r="F64" s="144">
        <v>0</v>
      </c>
      <c r="G64" s="144">
        <v>0</v>
      </c>
      <c r="H64" s="144">
        <v>0</v>
      </c>
      <c r="I64" s="144">
        <v>0</v>
      </c>
      <c r="J64" s="144">
        <v>0</v>
      </c>
      <c r="K64" s="144">
        <v>0</v>
      </c>
      <c r="L64" s="144">
        <v>0</v>
      </c>
      <c r="N64" s="140">
        <v>4.13</v>
      </c>
    </row>
    <row r="65" spans="2:14" x14ac:dyDescent="0.3">
      <c r="C65" s="144"/>
      <c r="D65" s="144"/>
      <c r="E65" s="144"/>
      <c r="F65" s="144"/>
      <c r="G65" s="144"/>
      <c r="H65" s="144"/>
      <c r="I65" s="144"/>
      <c r="J65" s="144"/>
      <c r="K65" s="144"/>
      <c r="L65" s="144"/>
      <c r="N65" s="140"/>
    </row>
    <row r="66" spans="2:14" x14ac:dyDescent="0.3">
      <c r="B66" s="117" t="s">
        <v>10</v>
      </c>
      <c r="C66" s="146">
        <f>SUM(C55:C64)</f>
        <v>0.29413605818999999</v>
      </c>
      <c r="D66" s="146">
        <f t="shared" ref="D66:L66" si="12">SUM(D55:D64)</f>
        <v>0.34950171217999998</v>
      </c>
      <c r="E66" s="146">
        <f t="shared" si="12"/>
        <v>0.19543686426000001</v>
      </c>
      <c r="F66" s="146">
        <f t="shared" si="12"/>
        <v>4.2304420709999999E-2</v>
      </c>
      <c r="G66" s="146">
        <f t="shared" si="12"/>
        <v>1.075204039E-2</v>
      </c>
      <c r="H66" s="146">
        <f t="shared" si="12"/>
        <v>1.62578534E-3</v>
      </c>
      <c r="I66" s="146">
        <f t="shared" si="12"/>
        <v>2.9232878099999999E-3</v>
      </c>
      <c r="J66" s="146">
        <f t="shared" si="12"/>
        <v>2.0910678699999998E-3</v>
      </c>
      <c r="K66" s="146">
        <f t="shared" si="12"/>
        <v>8.2825746E-4</v>
      </c>
      <c r="L66" s="146">
        <f t="shared" si="12"/>
        <v>3.63968384E-3</v>
      </c>
      <c r="N66" s="136">
        <v>31.02</v>
      </c>
    </row>
    <row r="71" spans="2:14" x14ac:dyDescent="0.3">
      <c r="B71" s="11" t="s">
        <v>335</v>
      </c>
      <c r="C71" s="21"/>
      <c r="D71" s="21"/>
      <c r="E71" s="21"/>
      <c r="F71" s="21"/>
      <c r="G71" s="21"/>
      <c r="H71" s="21"/>
      <c r="I71" s="21"/>
      <c r="J71" s="21"/>
      <c r="K71" s="21"/>
      <c r="L71" s="21"/>
    </row>
    <row r="72" spans="2:14" ht="3.75" customHeight="1" x14ac:dyDescent="0.3">
      <c r="B72" s="11"/>
      <c r="C72" s="21"/>
      <c r="D72" s="21"/>
      <c r="E72" s="21"/>
      <c r="F72" s="21"/>
      <c r="G72" s="21"/>
      <c r="H72" s="21"/>
      <c r="I72" s="21"/>
      <c r="J72" s="21"/>
      <c r="K72" s="21"/>
      <c r="L72" s="21"/>
    </row>
    <row r="73" spans="2:14" x14ac:dyDescent="0.3">
      <c r="B73" s="143" t="s">
        <v>273</v>
      </c>
      <c r="C73" s="127"/>
      <c r="D73" s="127"/>
      <c r="E73" s="129"/>
      <c r="F73" s="129"/>
      <c r="G73" s="129"/>
      <c r="H73" s="129"/>
      <c r="I73" s="129"/>
      <c r="J73" s="129"/>
      <c r="K73" s="129"/>
      <c r="L73" s="129"/>
      <c r="N73" s="129"/>
    </row>
    <row r="74" spans="2:14" x14ac:dyDescent="0.3">
      <c r="B74" s="54"/>
      <c r="C74" s="248" t="s">
        <v>27</v>
      </c>
      <c r="D74" s="248"/>
      <c r="E74" s="248"/>
      <c r="F74" s="248"/>
      <c r="G74" s="248"/>
      <c r="H74" s="248"/>
      <c r="I74" s="248"/>
      <c r="J74" s="248"/>
      <c r="K74" s="248"/>
      <c r="L74" s="248"/>
      <c r="N74" s="54"/>
    </row>
    <row r="75" spans="2:14" ht="33" x14ac:dyDescent="0.3">
      <c r="B75" s="54"/>
      <c r="C75" s="130" t="s">
        <v>17</v>
      </c>
      <c r="D75" s="130" t="s">
        <v>18</v>
      </c>
      <c r="E75" s="130" t="s">
        <v>19</v>
      </c>
      <c r="F75" s="130" t="s">
        <v>20</v>
      </c>
      <c r="G75" s="130" t="s">
        <v>21</v>
      </c>
      <c r="H75" s="130" t="s">
        <v>22</v>
      </c>
      <c r="I75" s="130" t="s">
        <v>23</v>
      </c>
      <c r="J75" s="130" t="s">
        <v>24</v>
      </c>
      <c r="K75" s="130" t="s">
        <v>25</v>
      </c>
      <c r="L75" s="130" t="s">
        <v>26</v>
      </c>
      <c r="N75" s="130" t="s">
        <v>347</v>
      </c>
    </row>
    <row r="76" spans="2:14" x14ac:dyDescent="0.3">
      <c r="C76" s="132"/>
      <c r="D76" s="132"/>
      <c r="E76" s="132"/>
      <c r="F76" s="132"/>
      <c r="G76" s="132"/>
      <c r="H76" s="132"/>
      <c r="I76" s="132"/>
      <c r="J76" s="132"/>
      <c r="K76" s="132"/>
      <c r="L76" s="132"/>
    </row>
    <row r="77" spans="2:14" x14ac:dyDescent="0.3">
      <c r="B77" s="133" t="s">
        <v>1</v>
      </c>
      <c r="C77" s="138">
        <f>IFERROR(C55/SUM($C55:$L55),0)</f>
        <v>7.7079950760913313E-2</v>
      </c>
      <c r="D77" s="138">
        <f t="shared" ref="D77:L77" si="13">IFERROR(D55/SUM($C55:$L55),0)</f>
        <v>0.38322600181084054</v>
      </c>
      <c r="E77" s="138">
        <f t="shared" si="13"/>
        <v>0.39422071240273932</v>
      </c>
      <c r="F77" s="138">
        <f t="shared" si="13"/>
        <v>9.7777426409086224E-2</v>
      </c>
      <c r="G77" s="138">
        <f t="shared" si="13"/>
        <v>2.4082995464461521E-2</v>
      </c>
      <c r="H77" s="138">
        <f t="shared" si="13"/>
        <v>2.7897412953492733E-3</v>
      </c>
      <c r="I77" s="138">
        <f t="shared" si="13"/>
        <v>6.9631757068334098E-3</v>
      </c>
      <c r="J77" s="138">
        <f t="shared" si="13"/>
        <v>4.271717269527105E-3</v>
      </c>
      <c r="K77" s="138">
        <f t="shared" si="13"/>
        <v>0</v>
      </c>
      <c r="L77" s="138">
        <f t="shared" si="13"/>
        <v>9.5882788802490754E-3</v>
      </c>
      <c r="M77" s="139"/>
      <c r="N77" s="140">
        <f>+N55</f>
        <v>42.09</v>
      </c>
    </row>
    <row r="78" spans="2:14" x14ac:dyDescent="0.3">
      <c r="B78" s="133" t="s">
        <v>2</v>
      </c>
      <c r="C78" s="138">
        <f t="shared" ref="C78:L78" si="14">IFERROR(C56/SUM($C56:$L56),0)</f>
        <v>0</v>
      </c>
      <c r="D78" s="138">
        <f t="shared" si="14"/>
        <v>0</v>
      </c>
      <c r="E78" s="138">
        <f t="shared" si="14"/>
        <v>0</v>
      </c>
      <c r="F78" s="138">
        <f t="shared" si="14"/>
        <v>0</v>
      </c>
      <c r="G78" s="138">
        <f t="shared" si="14"/>
        <v>0</v>
      </c>
      <c r="H78" s="138">
        <f t="shared" si="14"/>
        <v>0</v>
      </c>
      <c r="I78" s="138">
        <f t="shared" si="14"/>
        <v>0</v>
      </c>
      <c r="J78" s="138">
        <f t="shared" si="14"/>
        <v>0</v>
      </c>
      <c r="K78" s="138">
        <f t="shared" si="14"/>
        <v>0</v>
      </c>
      <c r="L78" s="138">
        <f t="shared" si="14"/>
        <v>0</v>
      </c>
      <c r="M78" s="139"/>
      <c r="N78" s="140">
        <f>+N56</f>
        <v>0</v>
      </c>
    </row>
    <row r="79" spans="2:14" x14ac:dyDescent="0.3">
      <c r="B79" s="133" t="s">
        <v>3</v>
      </c>
      <c r="C79" s="138">
        <f t="shared" ref="C79:L79" si="15">IFERROR(C57/SUM($C57:$L57),0)</f>
        <v>0</v>
      </c>
      <c r="D79" s="138">
        <f t="shared" si="15"/>
        <v>0</v>
      </c>
      <c r="E79" s="138">
        <f t="shared" si="15"/>
        <v>0</v>
      </c>
      <c r="F79" s="138">
        <f t="shared" si="15"/>
        <v>0</v>
      </c>
      <c r="G79" s="138">
        <f t="shared" si="15"/>
        <v>0</v>
      </c>
      <c r="H79" s="138">
        <f t="shared" si="15"/>
        <v>0</v>
      </c>
      <c r="I79" s="138">
        <f t="shared" si="15"/>
        <v>0</v>
      </c>
      <c r="J79" s="138">
        <f t="shared" si="15"/>
        <v>0</v>
      </c>
      <c r="K79" s="138">
        <f t="shared" si="15"/>
        <v>0</v>
      </c>
      <c r="L79" s="138">
        <f t="shared" si="15"/>
        <v>0</v>
      </c>
      <c r="M79" s="139"/>
      <c r="N79" s="140">
        <f t="shared" ref="N79:N86" si="16">+N57</f>
        <v>0</v>
      </c>
    </row>
    <row r="80" spans="2:14" x14ac:dyDescent="0.3">
      <c r="B80" s="133" t="s">
        <v>4</v>
      </c>
      <c r="C80" s="138">
        <f t="shared" ref="C80:L80" si="17">IFERROR(C58/SUM($C58:$L58),0)</f>
        <v>0.58861989787502433</v>
      </c>
      <c r="D80" s="138">
        <f t="shared" si="17"/>
        <v>7.818678207561329E-2</v>
      </c>
      <c r="E80" s="138">
        <f t="shared" si="17"/>
        <v>0.26653521076224856</v>
      </c>
      <c r="F80" s="138">
        <f t="shared" si="17"/>
        <v>6.6658109287113729E-2</v>
      </c>
      <c r="G80" s="138">
        <f t="shared" si="17"/>
        <v>0</v>
      </c>
      <c r="H80" s="138">
        <f t="shared" si="17"/>
        <v>0</v>
      </c>
      <c r="I80" s="138">
        <f t="shared" si="17"/>
        <v>0</v>
      </c>
      <c r="J80" s="138">
        <f t="shared" si="17"/>
        <v>0</v>
      </c>
      <c r="K80" s="138">
        <f t="shared" si="17"/>
        <v>0</v>
      </c>
      <c r="L80" s="138">
        <f t="shared" si="17"/>
        <v>0</v>
      </c>
      <c r="M80" s="139"/>
      <c r="N80" s="140">
        <f t="shared" si="16"/>
        <v>27.9</v>
      </c>
    </row>
    <row r="81" spans="2:14" x14ac:dyDescent="0.3">
      <c r="B81" s="133" t="s">
        <v>5</v>
      </c>
      <c r="C81" s="138">
        <f t="shared" ref="C81:L81" si="18">IFERROR(C59/SUM($C59:$L59),0)</f>
        <v>9.094703962041456E-2</v>
      </c>
      <c r="D81" s="138">
        <f t="shared" si="18"/>
        <v>0.18950966647573703</v>
      </c>
      <c r="E81" s="138">
        <f t="shared" si="18"/>
        <v>0.51525536975636743</v>
      </c>
      <c r="F81" s="138">
        <f t="shared" si="18"/>
        <v>0.13345349857950695</v>
      </c>
      <c r="G81" s="138">
        <f t="shared" si="18"/>
        <v>2.5309208145090516E-2</v>
      </c>
      <c r="H81" s="138">
        <f t="shared" si="18"/>
        <v>9.7267637134140737E-3</v>
      </c>
      <c r="I81" s="138">
        <f t="shared" si="18"/>
        <v>1.5100614225489377E-2</v>
      </c>
      <c r="J81" s="138">
        <f t="shared" si="18"/>
        <v>8.649781403908997E-3</v>
      </c>
      <c r="K81" s="138">
        <f t="shared" si="18"/>
        <v>0</v>
      </c>
      <c r="L81" s="138">
        <f t="shared" si="18"/>
        <v>1.2048058080070945E-2</v>
      </c>
      <c r="M81" s="139"/>
      <c r="N81" s="140">
        <f t="shared" si="16"/>
        <v>48.01</v>
      </c>
    </row>
    <row r="82" spans="2:14" ht="33" x14ac:dyDescent="0.3">
      <c r="B82" s="133" t="s">
        <v>6</v>
      </c>
      <c r="C82" s="138">
        <f t="shared" ref="C82:L82" si="19">IFERROR(C60/SUM($C60:$L60),0)</f>
        <v>0.675319236958702</v>
      </c>
      <c r="D82" s="138">
        <f t="shared" si="19"/>
        <v>0.324680763041298</v>
      </c>
      <c r="E82" s="138">
        <f t="shared" si="19"/>
        <v>0</v>
      </c>
      <c r="F82" s="138">
        <f t="shared" si="19"/>
        <v>0</v>
      </c>
      <c r="G82" s="138">
        <f t="shared" si="19"/>
        <v>0</v>
      </c>
      <c r="H82" s="138">
        <f t="shared" si="19"/>
        <v>0</v>
      </c>
      <c r="I82" s="138">
        <f t="shared" si="19"/>
        <v>0</v>
      </c>
      <c r="J82" s="138">
        <f t="shared" si="19"/>
        <v>0</v>
      </c>
      <c r="K82" s="138">
        <f t="shared" si="19"/>
        <v>0</v>
      </c>
      <c r="L82" s="138">
        <f t="shared" si="19"/>
        <v>0</v>
      </c>
      <c r="M82" s="139"/>
      <c r="N82" s="140">
        <f t="shared" si="16"/>
        <v>21.59</v>
      </c>
    </row>
    <row r="83" spans="2:14" x14ac:dyDescent="0.3">
      <c r="B83" s="133" t="s">
        <v>7</v>
      </c>
      <c r="C83" s="138">
        <f t="shared" ref="C83:L83" si="20">IFERROR(C61/SUM($C61:$L61),0)</f>
        <v>0.30112039856463108</v>
      </c>
      <c r="D83" s="138">
        <f t="shared" si="20"/>
        <v>0.46944842349734217</v>
      </c>
      <c r="E83" s="138">
        <f t="shared" si="20"/>
        <v>0.18771020240189165</v>
      </c>
      <c r="F83" s="138">
        <f t="shared" si="20"/>
        <v>2.8652096868819258E-2</v>
      </c>
      <c r="G83" s="138">
        <f t="shared" si="20"/>
        <v>5.9469479301251073E-3</v>
      </c>
      <c r="H83" s="138">
        <f t="shared" si="20"/>
        <v>0</v>
      </c>
      <c r="I83" s="138">
        <f t="shared" si="20"/>
        <v>0</v>
      </c>
      <c r="J83" s="138">
        <f t="shared" si="20"/>
        <v>9.8008059039481413E-4</v>
      </c>
      <c r="K83" s="138">
        <f t="shared" si="20"/>
        <v>5.6443149911590829E-3</v>
      </c>
      <c r="L83" s="138">
        <f t="shared" si="20"/>
        <v>4.9753515563660756E-4</v>
      </c>
      <c r="M83" s="139"/>
      <c r="N83" s="140">
        <f t="shared" si="16"/>
        <v>29.74</v>
      </c>
    </row>
    <row r="84" spans="2:14" x14ac:dyDescent="0.3">
      <c r="B84" s="133" t="s">
        <v>28</v>
      </c>
      <c r="C84" s="138">
        <f t="shared" ref="C84:L84" si="21">IFERROR(C62/SUM($C62:$L62),0)</f>
        <v>0.45908744722803685</v>
      </c>
      <c r="D84" s="138">
        <f t="shared" si="21"/>
        <v>0.42151804472424781</v>
      </c>
      <c r="E84" s="138">
        <f t="shared" si="21"/>
        <v>9.4227539633933516E-2</v>
      </c>
      <c r="F84" s="138">
        <f t="shared" si="21"/>
        <v>1.4406355960922461E-2</v>
      </c>
      <c r="G84" s="138">
        <f t="shared" si="21"/>
        <v>7.108983672437133E-3</v>
      </c>
      <c r="H84" s="138">
        <f t="shared" si="21"/>
        <v>5.2273897647798194E-4</v>
      </c>
      <c r="I84" s="138">
        <f t="shared" si="21"/>
        <v>6.4393556823684852E-4</v>
      </c>
      <c r="J84" s="138">
        <f t="shared" si="21"/>
        <v>8.5691542713376887E-4</v>
      </c>
      <c r="K84" s="138">
        <f t="shared" si="21"/>
        <v>0</v>
      </c>
      <c r="L84" s="138">
        <f t="shared" si="21"/>
        <v>1.6280388085738388E-3</v>
      </c>
      <c r="M84" s="139"/>
      <c r="N84" s="140">
        <f t="shared" si="16"/>
        <v>24</v>
      </c>
    </row>
    <row r="85" spans="2:14" ht="33" x14ac:dyDescent="0.3">
      <c r="B85" s="133" t="s">
        <v>29</v>
      </c>
      <c r="C85" s="138">
        <f t="shared" ref="C85:L85" si="22">IFERROR(C63/SUM($C63:$L63),0)</f>
        <v>1</v>
      </c>
      <c r="D85" s="138">
        <f t="shared" si="22"/>
        <v>0</v>
      </c>
      <c r="E85" s="138">
        <f t="shared" si="22"/>
        <v>0</v>
      </c>
      <c r="F85" s="138">
        <f t="shared" si="22"/>
        <v>0</v>
      </c>
      <c r="G85" s="138">
        <f t="shared" si="22"/>
        <v>0</v>
      </c>
      <c r="H85" s="138">
        <f t="shared" si="22"/>
        <v>0</v>
      </c>
      <c r="I85" s="138">
        <f t="shared" si="22"/>
        <v>0</v>
      </c>
      <c r="J85" s="138">
        <f t="shared" si="22"/>
        <v>0</v>
      </c>
      <c r="K85" s="138">
        <f t="shared" si="22"/>
        <v>0</v>
      </c>
      <c r="L85" s="138">
        <f t="shared" si="22"/>
        <v>0</v>
      </c>
      <c r="M85" s="139"/>
      <c r="N85" s="140">
        <f t="shared" si="16"/>
        <v>2.57</v>
      </c>
    </row>
    <row r="86" spans="2:14" x14ac:dyDescent="0.3">
      <c r="B86" s="133" t="s">
        <v>9</v>
      </c>
      <c r="C86" s="138">
        <f t="shared" ref="C86:L86" si="23">IFERROR(C64/SUM($C64:$L64),0)</f>
        <v>1</v>
      </c>
      <c r="D86" s="138">
        <f t="shared" si="23"/>
        <v>0</v>
      </c>
      <c r="E86" s="138">
        <f t="shared" si="23"/>
        <v>0</v>
      </c>
      <c r="F86" s="138">
        <f t="shared" si="23"/>
        <v>0</v>
      </c>
      <c r="G86" s="138">
        <f t="shared" si="23"/>
        <v>0</v>
      </c>
      <c r="H86" s="138">
        <f t="shared" si="23"/>
        <v>0</v>
      </c>
      <c r="I86" s="138">
        <f t="shared" si="23"/>
        <v>0</v>
      </c>
      <c r="J86" s="138">
        <f t="shared" si="23"/>
        <v>0</v>
      </c>
      <c r="K86" s="138">
        <f t="shared" si="23"/>
        <v>0</v>
      </c>
      <c r="L86" s="138">
        <f t="shared" si="23"/>
        <v>0</v>
      </c>
      <c r="M86" s="139"/>
      <c r="N86" s="140">
        <f t="shared" si="16"/>
        <v>4.13</v>
      </c>
    </row>
    <row r="87" spans="2:14" x14ac:dyDescent="0.3">
      <c r="C87" s="147"/>
      <c r="D87" s="147"/>
      <c r="E87" s="147"/>
      <c r="F87" s="147"/>
      <c r="G87" s="147"/>
      <c r="H87" s="147"/>
      <c r="I87" s="147"/>
      <c r="J87" s="147"/>
      <c r="K87" s="147"/>
      <c r="L87" s="147"/>
      <c r="M87" s="139"/>
      <c r="N87" s="140"/>
    </row>
    <row r="88" spans="2:14" x14ac:dyDescent="0.3">
      <c r="B88" s="117" t="s">
        <v>10</v>
      </c>
      <c r="C88" s="141">
        <f>IFERROR(C66/SUM($C66:$L66),0)</f>
        <v>0.32564581490476235</v>
      </c>
      <c r="D88" s="141">
        <f t="shared" ref="D88:L88" si="24">IFERROR(D66/SUM($C66:$L66),0)</f>
        <v>0.38694259579676121</v>
      </c>
      <c r="E88" s="141">
        <f t="shared" si="24"/>
        <v>0.21637332503880977</v>
      </c>
      <c r="F88" s="141">
        <f t="shared" si="24"/>
        <v>4.6836343836779613E-2</v>
      </c>
      <c r="G88" s="141">
        <f t="shared" si="24"/>
        <v>1.190386848942109E-2</v>
      </c>
      <c r="H88" s="141">
        <f t="shared" si="24"/>
        <v>1.7999499794837314E-3</v>
      </c>
      <c r="I88" s="141">
        <f t="shared" si="24"/>
        <v>3.2364493049460898E-3</v>
      </c>
      <c r="J88" s="141">
        <f t="shared" si="24"/>
        <v>2.315076583053449E-3</v>
      </c>
      <c r="K88" s="141">
        <f t="shared" si="24"/>
        <v>9.1698575540990394E-4</v>
      </c>
      <c r="L88" s="141">
        <f t="shared" si="24"/>
        <v>4.029590310572778E-3</v>
      </c>
      <c r="M88" s="139"/>
      <c r="N88" s="148">
        <f>+N66</f>
        <v>31.02</v>
      </c>
    </row>
    <row r="95" spans="2:14" x14ac:dyDescent="0.3">
      <c r="N95" s="48"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J31"/>
  <sheetViews>
    <sheetView zoomScale="85" zoomScaleNormal="85" workbookViewId="0"/>
  </sheetViews>
  <sheetFormatPr defaultRowHeight="16.5" x14ac:dyDescent="0.3"/>
  <cols>
    <col min="1" max="1" width="4.7109375" style="6" customWidth="1"/>
    <col min="2" max="2" width="30.28515625" style="6" customWidth="1"/>
    <col min="3" max="8" width="27.42578125" style="6" customWidth="1"/>
    <col min="9" max="9" width="25.7109375" style="6" customWidth="1"/>
    <col min="10" max="16384" width="9.140625" style="6"/>
  </cols>
  <sheetData>
    <row r="4" spans="2:10" x14ac:dyDescent="0.3">
      <c r="B4" s="21"/>
      <c r="C4" s="21"/>
      <c r="D4" s="21"/>
      <c r="E4" s="21"/>
      <c r="F4" s="21"/>
      <c r="G4" s="110" t="s">
        <v>30</v>
      </c>
      <c r="H4" s="149">
        <f>'Table 1-3 - Lending'!L4</f>
        <v>44469</v>
      </c>
      <c r="I4" s="21"/>
      <c r="J4" s="21"/>
    </row>
    <row r="5" spans="2:10" x14ac:dyDescent="0.3">
      <c r="B5" s="11" t="s">
        <v>257</v>
      </c>
      <c r="C5" s="21"/>
      <c r="D5" s="21"/>
      <c r="E5" s="21"/>
      <c r="F5" s="21"/>
      <c r="G5" s="21"/>
      <c r="H5" s="21"/>
      <c r="I5" s="21"/>
      <c r="J5" s="21"/>
    </row>
    <row r="6" spans="2:10" ht="3.75" customHeight="1" x14ac:dyDescent="0.3">
      <c r="B6" s="11"/>
      <c r="C6" s="21"/>
      <c r="D6" s="21"/>
      <c r="E6" s="21"/>
      <c r="F6" s="21"/>
      <c r="G6" s="21"/>
      <c r="H6" s="21"/>
      <c r="I6" s="21"/>
    </row>
    <row r="7" spans="2:10" x14ac:dyDescent="0.3">
      <c r="B7" s="150" t="s">
        <v>115</v>
      </c>
      <c r="C7" s="150"/>
      <c r="D7" s="151"/>
      <c r="E7" s="151"/>
      <c r="F7" s="151"/>
      <c r="G7" s="151"/>
      <c r="H7" s="151"/>
      <c r="I7" s="151"/>
    </row>
    <row r="8" spans="2:10" x14ac:dyDescent="0.3">
      <c r="B8" s="54"/>
      <c r="C8" s="54"/>
      <c r="D8" s="54"/>
      <c r="E8" s="54"/>
      <c r="F8" s="54"/>
      <c r="G8" s="54"/>
      <c r="H8" s="54"/>
      <c r="I8" s="54"/>
    </row>
    <row r="9" spans="2:10" ht="49.5" x14ac:dyDescent="0.3">
      <c r="B9" s="54"/>
      <c r="C9" s="130" t="s">
        <v>31</v>
      </c>
      <c r="D9" s="130" t="s">
        <v>32</v>
      </c>
      <c r="E9" s="130" t="s">
        <v>33</v>
      </c>
      <c r="F9" s="130" t="s">
        <v>34</v>
      </c>
      <c r="G9" s="130" t="s">
        <v>35</v>
      </c>
      <c r="H9" s="130" t="s">
        <v>249</v>
      </c>
      <c r="I9" s="130" t="s">
        <v>10</v>
      </c>
    </row>
    <row r="11" spans="2:10" x14ac:dyDescent="0.3">
      <c r="B11" s="133" t="s">
        <v>1</v>
      </c>
      <c r="C11" s="152">
        <v>8.2446408500000002E-3</v>
      </c>
      <c r="D11" s="152">
        <v>3.9386785049999998E-2</v>
      </c>
      <c r="E11" s="152">
        <v>3.3283810519999998E-2</v>
      </c>
      <c r="F11" s="152">
        <v>3.9981272950000001E-2</v>
      </c>
      <c r="G11" s="152">
        <v>5.6847188909999999E-2</v>
      </c>
      <c r="H11" s="152">
        <v>2.8668410699999999E-3</v>
      </c>
      <c r="I11" s="152">
        <f>SUM(C11:H11)</f>
        <v>0.18061053934999996</v>
      </c>
    </row>
    <row r="12" spans="2:10" x14ac:dyDescent="0.3">
      <c r="B12" s="133" t="s">
        <v>2</v>
      </c>
      <c r="C12" s="152">
        <v>0</v>
      </c>
      <c r="D12" s="152">
        <v>0</v>
      </c>
      <c r="E12" s="152">
        <v>0</v>
      </c>
      <c r="F12" s="152">
        <v>0</v>
      </c>
      <c r="G12" s="152">
        <v>0</v>
      </c>
      <c r="H12" s="152">
        <v>0</v>
      </c>
      <c r="I12" s="152">
        <f t="shared" ref="I12:I20" si="0">SUM(C12:H12)</f>
        <v>0</v>
      </c>
    </row>
    <row r="13" spans="2:10" x14ac:dyDescent="0.3">
      <c r="B13" s="133" t="s">
        <v>3</v>
      </c>
      <c r="C13" s="152">
        <v>0</v>
      </c>
      <c r="D13" s="152">
        <v>0</v>
      </c>
      <c r="E13" s="152">
        <v>0</v>
      </c>
      <c r="F13" s="152">
        <v>0</v>
      </c>
      <c r="G13" s="152">
        <v>0</v>
      </c>
      <c r="H13" s="152">
        <v>0</v>
      </c>
      <c r="I13" s="152">
        <f t="shared" si="0"/>
        <v>0</v>
      </c>
    </row>
    <row r="14" spans="2:10" x14ac:dyDescent="0.3">
      <c r="B14" s="133" t="s">
        <v>4</v>
      </c>
      <c r="C14" s="152">
        <v>1.2838546520000001E-2</v>
      </c>
      <c r="D14" s="152">
        <v>7.04632565E-3</v>
      </c>
      <c r="E14" s="152">
        <v>2.27481769E-3</v>
      </c>
      <c r="F14" s="152">
        <v>5.9244116999999995E-4</v>
      </c>
      <c r="G14" s="152">
        <v>1.7127941200000001E-3</v>
      </c>
      <c r="H14" s="152">
        <v>1.9718282899999998E-3</v>
      </c>
      <c r="I14" s="152">
        <f t="shared" si="0"/>
        <v>2.6436753440000002E-2</v>
      </c>
    </row>
    <row r="15" spans="2:10" x14ac:dyDescent="0.3">
      <c r="B15" s="133" t="s">
        <v>5</v>
      </c>
      <c r="C15" s="152">
        <v>3.2005579499999998E-3</v>
      </c>
      <c r="D15" s="152">
        <v>1.1314156969999999E-2</v>
      </c>
      <c r="E15" s="152">
        <v>1.5751002850000001E-2</v>
      </c>
      <c r="F15" s="152">
        <v>2.7439567519999999E-2</v>
      </c>
      <c r="G15" s="152">
        <v>3.3081151539999999E-2</v>
      </c>
      <c r="H15" s="152">
        <v>1.5441627E-4</v>
      </c>
      <c r="I15" s="152">
        <f t="shared" si="0"/>
        <v>9.0940853099999996E-2</v>
      </c>
    </row>
    <row r="16" spans="2:10" ht="33" x14ac:dyDescent="0.3">
      <c r="B16" s="133" t="s">
        <v>6</v>
      </c>
      <c r="C16" s="152">
        <v>6.9267381E-4</v>
      </c>
      <c r="D16" s="152">
        <v>1.38600746E-3</v>
      </c>
      <c r="E16" s="152">
        <v>0</v>
      </c>
      <c r="F16" s="152">
        <v>5.4718330000000003E-5</v>
      </c>
      <c r="G16" s="152">
        <v>0</v>
      </c>
      <c r="H16" s="152">
        <v>0</v>
      </c>
      <c r="I16" s="152">
        <f t="shared" si="0"/>
        <v>2.1333996E-3</v>
      </c>
    </row>
    <row r="17" spans="2:9" x14ac:dyDescent="0.3">
      <c r="B17" s="133" t="s">
        <v>7</v>
      </c>
      <c r="C17" s="152">
        <v>1.7458477260000001E-2</v>
      </c>
      <c r="D17" s="152">
        <v>3.088639399E-2</v>
      </c>
      <c r="E17" s="152">
        <v>2.368737605E-2</v>
      </c>
      <c r="F17" s="152">
        <v>2.7131905559999999E-2</v>
      </c>
      <c r="G17" s="152">
        <v>4.757773899E-2</v>
      </c>
      <c r="H17" s="152">
        <v>0</v>
      </c>
      <c r="I17" s="152">
        <f t="shared" si="0"/>
        <v>0.14674189185</v>
      </c>
    </row>
    <row r="18" spans="2:9" x14ac:dyDescent="0.3">
      <c r="B18" s="133" t="s">
        <v>28</v>
      </c>
      <c r="C18" s="152">
        <v>2.689349152E-2</v>
      </c>
      <c r="D18" s="152">
        <v>6.6379541560000005E-2</v>
      </c>
      <c r="E18" s="152">
        <v>8.8776555559999998E-2</v>
      </c>
      <c r="F18" s="152">
        <v>0.12637782493999999</v>
      </c>
      <c r="G18" s="152">
        <v>0.14565862300999999</v>
      </c>
      <c r="H18" s="152">
        <v>0</v>
      </c>
      <c r="I18" s="152">
        <f t="shared" si="0"/>
        <v>0.45408603659000002</v>
      </c>
    </row>
    <row r="19" spans="2:9" ht="33" x14ac:dyDescent="0.3">
      <c r="B19" s="133" t="s">
        <v>29</v>
      </c>
      <c r="C19" s="152">
        <v>0</v>
      </c>
      <c r="D19" s="152">
        <v>0</v>
      </c>
      <c r="E19" s="152">
        <v>0</v>
      </c>
      <c r="F19" s="152">
        <v>0</v>
      </c>
      <c r="G19" s="152">
        <v>4.7457570000000002E-5</v>
      </c>
      <c r="H19" s="152">
        <v>0</v>
      </c>
      <c r="I19" s="152">
        <f t="shared" si="0"/>
        <v>4.7457570000000002E-5</v>
      </c>
    </row>
    <row r="20" spans="2:9" x14ac:dyDescent="0.3">
      <c r="B20" s="133" t="s">
        <v>9</v>
      </c>
      <c r="C20" s="152">
        <v>0</v>
      </c>
      <c r="D20" s="152">
        <v>2.2422465499999998E-3</v>
      </c>
      <c r="E20" s="152">
        <v>0</v>
      </c>
      <c r="F20" s="152">
        <v>0</v>
      </c>
      <c r="G20" s="152">
        <v>0</v>
      </c>
      <c r="H20" s="152">
        <v>0</v>
      </c>
      <c r="I20" s="152">
        <f t="shared" si="0"/>
        <v>2.2422465499999998E-3</v>
      </c>
    </row>
    <row r="21" spans="2:9" x14ac:dyDescent="0.3">
      <c r="C21" s="152"/>
      <c r="D21" s="152"/>
      <c r="E21" s="152"/>
      <c r="F21" s="152"/>
      <c r="G21" s="152"/>
      <c r="H21" s="152"/>
      <c r="I21" s="152"/>
    </row>
    <row r="22" spans="2:9" x14ac:dyDescent="0.3">
      <c r="B22" s="117" t="s">
        <v>10</v>
      </c>
      <c r="C22" s="123">
        <f>SUM(C11:C20)</f>
        <v>6.9328387909999997E-2</v>
      </c>
      <c r="D22" s="123">
        <f t="shared" ref="D22:I22" si="1">SUM(D11:D20)</f>
        <v>0.15864145723</v>
      </c>
      <c r="E22" s="123">
        <f t="shared" si="1"/>
        <v>0.16377356266999998</v>
      </c>
      <c r="F22" s="123">
        <f t="shared" si="1"/>
        <v>0.22157773047000001</v>
      </c>
      <c r="G22" s="123">
        <f t="shared" si="1"/>
        <v>0.28492495414000002</v>
      </c>
      <c r="H22" s="123">
        <f t="shared" si="1"/>
        <v>4.9930856299999996E-3</v>
      </c>
      <c r="I22" s="123">
        <f t="shared" si="1"/>
        <v>0.90323917804999998</v>
      </c>
    </row>
    <row r="23" spans="2:9" x14ac:dyDescent="0.3">
      <c r="B23" s="112" t="s">
        <v>250</v>
      </c>
    </row>
    <row r="31" spans="2:9" x14ac:dyDescent="0.3">
      <c r="I31" s="48"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79"/>
  <sheetViews>
    <sheetView zoomScale="85" zoomScaleNormal="85" workbookViewId="0"/>
  </sheetViews>
  <sheetFormatPr defaultRowHeight="16.5" x14ac:dyDescent="0.3"/>
  <cols>
    <col min="1" max="1" width="4.7109375" style="6" customWidth="1"/>
    <col min="2" max="2" width="26.28515625" style="6" customWidth="1"/>
    <col min="3" max="12" width="17.7109375" style="6" customWidth="1"/>
    <col min="13" max="13" width="18" style="6" customWidth="1"/>
    <col min="14" max="16384" width="9.140625" style="6"/>
  </cols>
  <sheetData>
    <row r="4" spans="2:13" x14ac:dyDescent="0.3">
      <c r="B4" s="21"/>
      <c r="C4" s="21"/>
      <c r="D4" s="21"/>
      <c r="E4" s="21"/>
      <c r="F4" s="21"/>
      <c r="G4" s="21"/>
      <c r="H4" s="21"/>
      <c r="I4" s="21"/>
      <c r="J4" s="21"/>
      <c r="K4" s="110" t="s">
        <v>30</v>
      </c>
      <c r="L4" s="149">
        <f>'Table 1-3 - Lending'!L4</f>
        <v>44469</v>
      </c>
      <c r="M4" s="21"/>
    </row>
    <row r="5" spans="2:13" x14ac:dyDescent="0.3">
      <c r="B5" s="11" t="s">
        <v>336</v>
      </c>
      <c r="C5" s="21"/>
      <c r="D5" s="21"/>
      <c r="E5" s="21"/>
      <c r="F5" s="21"/>
      <c r="G5" s="21"/>
      <c r="H5" s="21"/>
      <c r="I5" s="21"/>
      <c r="J5" s="21"/>
      <c r="K5" s="21"/>
      <c r="L5" s="21"/>
      <c r="M5" s="21"/>
    </row>
    <row r="6" spans="2:13" x14ac:dyDescent="0.3">
      <c r="B6" s="150" t="s">
        <v>116</v>
      </c>
      <c r="C6" s="151"/>
      <c r="D6" s="151"/>
      <c r="E6" s="151"/>
      <c r="F6" s="151"/>
      <c r="G6" s="151"/>
      <c r="H6" s="151"/>
      <c r="I6" s="151"/>
      <c r="J6" s="151"/>
      <c r="K6" s="151"/>
      <c r="L6" s="151"/>
      <c r="M6" s="151"/>
    </row>
    <row r="7" spans="2:13" x14ac:dyDescent="0.3">
      <c r="B7" s="54"/>
      <c r="C7" s="54"/>
      <c r="D7" s="54"/>
      <c r="E7" s="54"/>
      <c r="F7" s="54"/>
      <c r="G7" s="54"/>
      <c r="H7" s="54"/>
      <c r="I7" s="54"/>
      <c r="J7" s="54"/>
      <c r="K7" s="54"/>
      <c r="L7" s="54"/>
      <c r="M7" s="54"/>
    </row>
    <row r="8" spans="2:13" ht="49.5" x14ac:dyDescent="0.3">
      <c r="B8" s="54"/>
      <c r="C8" s="115" t="s">
        <v>1</v>
      </c>
      <c r="D8" s="115" t="s">
        <v>2</v>
      </c>
      <c r="E8" s="115" t="s">
        <v>3</v>
      </c>
      <c r="F8" s="115" t="s">
        <v>4</v>
      </c>
      <c r="G8" s="115" t="s">
        <v>5</v>
      </c>
      <c r="H8" s="115" t="s">
        <v>6</v>
      </c>
      <c r="I8" s="115" t="s">
        <v>7</v>
      </c>
      <c r="J8" s="115" t="s">
        <v>52</v>
      </c>
      <c r="K8" s="115" t="s">
        <v>8</v>
      </c>
      <c r="L8" s="115" t="s">
        <v>9</v>
      </c>
      <c r="M8" s="116" t="s">
        <v>10</v>
      </c>
    </row>
    <row r="9" spans="2:13" x14ac:dyDescent="0.3">
      <c r="B9" s="6" t="s">
        <v>36</v>
      </c>
      <c r="C9" s="152"/>
      <c r="D9" s="152"/>
      <c r="E9" s="152"/>
      <c r="F9" s="152"/>
      <c r="G9" s="152"/>
      <c r="H9" s="152"/>
      <c r="I9" s="152"/>
      <c r="J9" s="152"/>
      <c r="K9" s="152"/>
      <c r="L9" s="152"/>
      <c r="M9" s="152">
        <f>SUM(C9:L9)</f>
        <v>0</v>
      </c>
    </row>
    <row r="10" spans="2:13" x14ac:dyDescent="0.3">
      <c r="B10" s="6" t="s">
        <v>236</v>
      </c>
      <c r="C10" s="152"/>
      <c r="D10" s="152"/>
      <c r="E10" s="152"/>
      <c r="F10" s="152"/>
      <c r="G10" s="152"/>
      <c r="H10" s="152"/>
      <c r="I10" s="152"/>
      <c r="J10" s="152"/>
      <c r="K10" s="152"/>
      <c r="L10" s="152"/>
      <c r="M10" s="152">
        <f t="shared" ref="M10:M19" si="0">SUM(C10:L10)</f>
        <v>0</v>
      </c>
    </row>
    <row r="11" spans="2:13" ht="30" customHeight="1" x14ac:dyDescent="0.3">
      <c r="B11" s="153" t="s">
        <v>240</v>
      </c>
      <c r="C11" s="152"/>
      <c r="D11" s="152"/>
      <c r="E11" s="152"/>
      <c r="F11" s="152"/>
      <c r="G11" s="152"/>
      <c r="H11" s="152"/>
      <c r="I11" s="152"/>
      <c r="J11" s="152"/>
      <c r="K11" s="152"/>
      <c r="L11" s="152"/>
      <c r="M11" s="152">
        <f t="shared" si="0"/>
        <v>0</v>
      </c>
    </row>
    <row r="12" spans="2:13" x14ac:dyDescent="0.3">
      <c r="B12" s="154" t="s">
        <v>406</v>
      </c>
      <c r="C12" s="152"/>
      <c r="D12" s="152"/>
      <c r="E12" s="152"/>
      <c r="F12" s="152"/>
      <c r="G12" s="152"/>
      <c r="H12" s="152"/>
      <c r="I12" s="152"/>
      <c r="J12" s="152"/>
      <c r="K12" s="152"/>
      <c r="L12" s="152"/>
      <c r="M12" s="152">
        <f t="shared" si="0"/>
        <v>0</v>
      </c>
    </row>
    <row r="13" spans="2:13" x14ac:dyDescent="0.3">
      <c r="B13" s="154" t="s">
        <v>407</v>
      </c>
      <c r="C13" s="152"/>
      <c r="D13" s="152"/>
      <c r="E13" s="152"/>
      <c r="F13" s="152"/>
      <c r="G13" s="152"/>
      <c r="H13" s="152"/>
      <c r="I13" s="152"/>
      <c r="J13" s="152"/>
      <c r="K13" s="152"/>
      <c r="L13" s="152"/>
      <c r="M13" s="152">
        <f t="shared" si="0"/>
        <v>0</v>
      </c>
    </row>
    <row r="14" spans="2:13" x14ac:dyDescent="0.3">
      <c r="B14" s="155" t="s">
        <v>237</v>
      </c>
      <c r="C14" s="152"/>
      <c r="D14" s="152"/>
      <c r="E14" s="152"/>
      <c r="F14" s="152"/>
      <c r="G14" s="152"/>
      <c r="H14" s="152"/>
      <c r="I14" s="152"/>
      <c r="J14" s="152"/>
      <c r="K14" s="152"/>
      <c r="L14" s="152"/>
      <c r="M14" s="152">
        <f t="shared" si="0"/>
        <v>0</v>
      </c>
    </row>
    <row r="15" spans="2:13" x14ac:dyDescent="0.3">
      <c r="B15" s="155" t="s">
        <v>238</v>
      </c>
      <c r="C15" s="152"/>
      <c r="D15" s="152"/>
      <c r="E15" s="152"/>
      <c r="F15" s="152"/>
      <c r="G15" s="152"/>
      <c r="H15" s="152"/>
      <c r="I15" s="152"/>
      <c r="J15" s="152"/>
      <c r="K15" s="152"/>
      <c r="L15" s="152"/>
      <c r="M15" s="152">
        <f t="shared" si="0"/>
        <v>0</v>
      </c>
    </row>
    <row r="16" spans="2:13" x14ac:dyDescent="0.3">
      <c r="B16" s="6" t="s">
        <v>38</v>
      </c>
      <c r="C16" s="152"/>
      <c r="D16" s="152"/>
      <c r="E16" s="152"/>
      <c r="F16" s="152"/>
      <c r="G16" s="152"/>
      <c r="H16" s="152"/>
      <c r="I16" s="152"/>
      <c r="J16" s="152"/>
      <c r="K16" s="152"/>
      <c r="L16" s="152"/>
      <c r="M16" s="152">
        <f t="shared" si="0"/>
        <v>0</v>
      </c>
    </row>
    <row r="17" spans="2:13" x14ac:dyDescent="0.3">
      <c r="B17" s="156" t="s">
        <v>274</v>
      </c>
      <c r="C17" s="152"/>
      <c r="D17" s="152"/>
      <c r="E17" s="152"/>
      <c r="F17" s="152"/>
      <c r="G17" s="152"/>
      <c r="H17" s="152"/>
      <c r="I17" s="152"/>
      <c r="J17" s="152"/>
      <c r="K17" s="152"/>
      <c r="L17" s="152"/>
      <c r="M17" s="152">
        <f t="shared" si="0"/>
        <v>0</v>
      </c>
    </row>
    <row r="18" spans="2:13" x14ac:dyDescent="0.3">
      <c r="B18" s="156" t="s">
        <v>275</v>
      </c>
      <c r="C18" s="152"/>
      <c r="D18" s="152"/>
      <c r="E18" s="152"/>
      <c r="F18" s="152"/>
      <c r="G18" s="152"/>
      <c r="H18" s="152"/>
      <c r="I18" s="152"/>
      <c r="J18" s="152"/>
      <c r="K18" s="152"/>
      <c r="L18" s="152"/>
      <c r="M18" s="152">
        <f t="shared" si="0"/>
        <v>0</v>
      </c>
    </row>
    <row r="19" spans="2:13" x14ac:dyDescent="0.3">
      <c r="B19" s="6" t="s">
        <v>9</v>
      </c>
      <c r="C19" s="152"/>
      <c r="D19" s="152"/>
      <c r="E19" s="152"/>
      <c r="F19" s="152"/>
      <c r="G19" s="152"/>
      <c r="H19" s="152"/>
      <c r="I19" s="152"/>
      <c r="J19" s="152"/>
      <c r="K19" s="152"/>
      <c r="L19" s="152"/>
      <c r="M19" s="152">
        <f t="shared" si="0"/>
        <v>0</v>
      </c>
    </row>
    <row r="20" spans="2:13" x14ac:dyDescent="0.3">
      <c r="B20" s="157" t="s">
        <v>10</v>
      </c>
      <c r="C20" s="123">
        <f>SUM(C9:C11,C17:C19)</f>
        <v>0</v>
      </c>
      <c r="D20" s="123">
        <f t="shared" ref="D20:M20" si="1">SUM(D9:D11,D17:D19)</f>
        <v>0</v>
      </c>
      <c r="E20" s="123">
        <f t="shared" si="1"/>
        <v>0</v>
      </c>
      <c r="F20" s="123">
        <f t="shared" si="1"/>
        <v>0</v>
      </c>
      <c r="G20" s="123">
        <f t="shared" si="1"/>
        <v>0</v>
      </c>
      <c r="H20" s="123">
        <f t="shared" si="1"/>
        <v>0</v>
      </c>
      <c r="I20" s="123">
        <f t="shared" si="1"/>
        <v>0</v>
      </c>
      <c r="J20" s="123">
        <f t="shared" si="1"/>
        <v>0</v>
      </c>
      <c r="K20" s="123">
        <f t="shared" si="1"/>
        <v>0</v>
      </c>
      <c r="L20" s="123">
        <f t="shared" si="1"/>
        <v>0</v>
      </c>
      <c r="M20" s="123">
        <f t="shared" si="1"/>
        <v>0</v>
      </c>
    </row>
    <row r="21" spans="2:13" x14ac:dyDescent="0.3">
      <c r="B21" s="112" t="s">
        <v>41</v>
      </c>
    </row>
    <row r="25" spans="2:13" x14ac:dyDescent="0.3">
      <c r="B25" s="11" t="s">
        <v>337</v>
      </c>
      <c r="C25" s="21"/>
      <c r="D25" s="21"/>
      <c r="E25" s="21"/>
      <c r="F25" s="21"/>
      <c r="G25" s="21"/>
      <c r="H25" s="21"/>
      <c r="I25" s="21"/>
      <c r="J25" s="21"/>
      <c r="K25" s="21"/>
      <c r="L25" s="21"/>
      <c r="M25" s="21"/>
    </row>
    <row r="26" spans="2:13" x14ac:dyDescent="0.3">
      <c r="B26" s="150" t="s">
        <v>117</v>
      </c>
      <c r="C26" s="151"/>
      <c r="D26" s="151"/>
      <c r="E26" s="151"/>
      <c r="F26" s="151"/>
      <c r="G26" s="151"/>
      <c r="H26" s="151"/>
      <c r="I26" s="151"/>
      <c r="J26" s="151"/>
      <c r="K26" s="151"/>
      <c r="L26" s="151"/>
      <c r="M26" s="151"/>
    </row>
    <row r="27" spans="2:13" x14ac:dyDescent="0.3">
      <c r="B27" s="54"/>
      <c r="C27" s="54"/>
      <c r="D27" s="54"/>
      <c r="E27" s="54"/>
      <c r="F27" s="54"/>
      <c r="G27" s="54"/>
      <c r="H27" s="54"/>
      <c r="I27" s="54"/>
      <c r="J27" s="54"/>
      <c r="K27" s="54"/>
      <c r="L27" s="54"/>
      <c r="M27" s="54"/>
    </row>
    <row r="28" spans="2:13" ht="49.5" x14ac:dyDescent="0.3">
      <c r="B28" s="54"/>
      <c r="C28" s="115" t="s">
        <v>1</v>
      </c>
      <c r="D28" s="115" t="s">
        <v>2</v>
      </c>
      <c r="E28" s="115" t="s">
        <v>3</v>
      </c>
      <c r="F28" s="115" t="s">
        <v>4</v>
      </c>
      <c r="G28" s="115" t="s">
        <v>5</v>
      </c>
      <c r="H28" s="115" t="s">
        <v>6</v>
      </c>
      <c r="I28" s="115" t="s">
        <v>7</v>
      </c>
      <c r="J28" s="115" t="s">
        <v>52</v>
      </c>
      <c r="K28" s="115" t="s">
        <v>8</v>
      </c>
      <c r="L28" s="115" t="s">
        <v>9</v>
      </c>
      <c r="M28" s="116" t="s">
        <v>10</v>
      </c>
    </row>
    <row r="29" spans="2:13" x14ac:dyDescent="0.3">
      <c r="B29" s="6" t="s">
        <v>36</v>
      </c>
      <c r="C29" s="152">
        <v>0</v>
      </c>
      <c r="D29" s="152">
        <v>0</v>
      </c>
      <c r="E29" s="152">
        <v>0</v>
      </c>
      <c r="F29" s="152">
        <v>0</v>
      </c>
      <c r="G29" s="152">
        <v>0</v>
      </c>
      <c r="H29" s="152">
        <v>0</v>
      </c>
      <c r="I29" s="152">
        <v>0</v>
      </c>
      <c r="J29" s="152">
        <v>0</v>
      </c>
      <c r="K29" s="152">
        <v>0</v>
      </c>
      <c r="L29" s="152">
        <v>0</v>
      </c>
      <c r="M29" s="152">
        <f>SUM(C29:L29)</f>
        <v>0</v>
      </c>
    </row>
    <row r="30" spans="2:13" x14ac:dyDescent="0.3">
      <c r="B30" s="99" t="s">
        <v>236</v>
      </c>
      <c r="C30" s="152">
        <v>6.9518216349999995E-2</v>
      </c>
      <c r="D30" s="152">
        <v>0</v>
      </c>
      <c r="E30" s="152">
        <v>0</v>
      </c>
      <c r="F30" s="152">
        <v>4.9101720599999997E-3</v>
      </c>
      <c r="G30" s="152">
        <v>2.9368729860000001E-2</v>
      </c>
      <c r="H30" s="152">
        <v>1.44072579E-3</v>
      </c>
      <c r="I30" s="152">
        <v>6.7466235420000006E-2</v>
      </c>
      <c r="J30" s="152">
        <v>0.13423546449000001</v>
      </c>
      <c r="K30" s="152">
        <v>0</v>
      </c>
      <c r="L30" s="152">
        <v>2.2422465499999998E-3</v>
      </c>
      <c r="M30" s="152">
        <f t="shared" ref="M30:M39" si="2">SUM(C30:L30)</f>
        <v>0.30918179052</v>
      </c>
    </row>
    <row r="31" spans="2:13" ht="49.5" x14ac:dyDescent="0.3">
      <c r="B31" s="153" t="s">
        <v>240</v>
      </c>
      <c r="C31" s="152">
        <v>0</v>
      </c>
      <c r="D31" s="152">
        <v>0</v>
      </c>
      <c r="E31" s="152">
        <v>0</v>
      </c>
      <c r="F31" s="152">
        <v>0</v>
      </c>
      <c r="G31" s="152">
        <v>0</v>
      </c>
      <c r="H31" s="152">
        <v>0</v>
      </c>
      <c r="I31" s="152">
        <v>0</v>
      </c>
      <c r="J31" s="152">
        <v>0</v>
      </c>
      <c r="K31" s="152">
        <v>0</v>
      </c>
      <c r="L31" s="152">
        <v>0</v>
      </c>
      <c r="M31" s="152">
        <f t="shared" si="2"/>
        <v>0</v>
      </c>
    </row>
    <row r="32" spans="2:13" x14ac:dyDescent="0.3">
      <c r="B32" s="154" t="s">
        <v>406</v>
      </c>
      <c r="C32" s="152">
        <v>0</v>
      </c>
      <c r="D32" s="152">
        <v>0</v>
      </c>
      <c r="E32" s="152">
        <v>0</v>
      </c>
      <c r="F32" s="152">
        <v>0</v>
      </c>
      <c r="G32" s="152">
        <v>0</v>
      </c>
      <c r="H32" s="152">
        <v>0</v>
      </c>
      <c r="I32" s="152">
        <v>0</v>
      </c>
      <c r="J32" s="152">
        <v>0</v>
      </c>
      <c r="K32" s="152">
        <v>0</v>
      </c>
      <c r="L32" s="152">
        <v>0</v>
      </c>
      <c r="M32" s="152">
        <f t="shared" si="2"/>
        <v>0</v>
      </c>
    </row>
    <row r="33" spans="2:13" x14ac:dyDescent="0.3">
      <c r="B33" s="154" t="s">
        <v>407</v>
      </c>
      <c r="C33" s="152">
        <v>0</v>
      </c>
      <c r="D33" s="152">
        <v>0</v>
      </c>
      <c r="E33" s="152">
        <v>0</v>
      </c>
      <c r="F33" s="152">
        <v>0</v>
      </c>
      <c r="G33" s="152">
        <v>0</v>
      </c>
      <c r="H33" s="152">
        <v>0</v>
      </c>
      <c r="I33" s="152">
        <v>0</v>
      </c>
      <c r="J33" s="152">
        <v>0</v>
      </c>
      <c r="K33" s="152">
        <v>0</v>
      </c>
      <c r="L33" s="152">
        <v>0</v>
      </c>
      <c r="M33" s="152">
        <f t="shared" si="2"/>
        <v>0</v>
      </c>
    </row>
    <row r="34" spans="2:13" x14ac:dyDescent="0.3">
      <c r="B34" s="155" t="s">
        <v>237</v>
      </c>
      <c r="C34" s="152">
        <v>0</v>
      </c>
      <c r="D34" s="152">
        <v>0</v>
      </c>
      <c r="E34" s="152">
        <v>0</v>
      </c>
      <c r="F34" s="152">
        <v>0</v>
      </c>
      <c r="G34" s="152">
        <v>0</v>
      </c>
      <c r="H34" s="152">
        <v>0</v>
      </c>
      <c r="I34" s="152">
        <v>0</v>
      </c>
      <c r="J34" s="152">
        <v>0</v>
      </c>
      <c r="K34" s="152">
        <v>0</v>
      </c>
      <c r="L34" s="152">
        <v>0</v>
      </c>
      <c r="M34" s="152">
        <f t="shared" si="2"/>
        <v>0</v>
      </c>
    </row>
    <row r="35" spans="2:13" x14ac:dyDescent="0.3">
      <c r="B35" s="155" t="s">
        <v>238</v>
      </c>
      <c r="C35" s="152">
        <v>0</v>
      </c>
      <c r="D35" s="152">
        <v>0</v>
      </c>
      <c r="E35" s="152">
        <v>0</v>
      </c>
      <c r="F35" s="152">
        <v>0</v>
      </c>
      <c r="G35" s="152">
        <v>0</v>
      </c>
      <c r="H35" s="152">
        <v>0</v>
      </c>
      <c r="I35" s="152">
        <v>0</v>
      </c>
      <c r="J35" s="152">
        <v>0</v>
      </c>
      <c r="K35" s="152">
        <v>0</v>
      </c>
      <c r="L35" s="152">
        <v>0</v>
      </c>
      <c r="M35" s="152">
        <f t="shared" si="2"/>
        <v>0</v>
      </c>
    </row>
    <row r="36" spans="2:13" x14ac:dyDescent="0.3">
      <c r="B36" s="6" t="s">
        <v>38</v>
      </c>
      <c r="C36" s="152">
        <v>0.11109232300000001</v>
      </c>
      <c r="D36" s="152">
        <v>0</v>
      </c>
      <c r="E36" s="152">
        <v>0</v>
      </c>
      <c r="F36" s="152">
        <v>2.152658138E-2</v>
      </c>
      <c r="G36" s="152">
        <v>6.1572123239999998E-2</v>
      </c>
      <c r="H36" s="152">
        <v>6.9267381E-4</v>
      </c>
      <c r="I36" s="152">
        <v>7.9275656429999994E-2</v>
      </c>
      <c r="J36" s="152">
        <v>0.31985057210000001</v>
      </c>
      <c r="K36" s="152">
        <v>4.7457570000000002E-5</v>
      </c>
      <c r="L36" s="152">
        <v>0</v>
      </c>
      <c r="M36" s="152">
        <f t="shared" si="2"/>
        <v>0.59405738753000004</v>
      </c>
    </row>
    <row r="37" spans="2:13" x14ac:dyDescent="0.3">
      <c r="B37" s="156" t="s">
        <v>274</v>
      </c>
      <c r="C37" s="152">
        <v>0</v>
      </c>
      <c r="D37" s="152">
        <v>0</v>
      </c>
      <c r="E37" s="152">
        <v>0</v>
      </c>
      <c r="F37" s="152">
        <v>0</v>
      </c>
      <c r="G37" s="152">
        <v>0</v>
      </c>
      <c r="H37" s="152">
        <v>0</v>
      </c>
      <c r="I37" s="152">
        <v>0</v>
      </c>
      <c r="J37" s="152">
        <v>0</v>
      </c>
      <c r="K37" s="152">
        <v>0</v>
      </c>
      <c r="L37" s="152">
        <v>0</v>
      </c>
      <c r="M37" s="152">
        <f t="shared" si="2"/>
        <v>0</v>
      </c>
    </row>
    <row r="38" spans="2:13" x14ac:dyDescent="0.3">
      <c r="B38" s="156" t="s">
        <v>275</v>
      </c>
      <c r="C38" s="152">
        <v>0.11109232300000001</v>
      </c>
      <c r="D38" s="152">
        <v>0</v>
      </c>
      <c r="E38" s="152">
        <v>0</v>
      </c>
      <c r="F38" s="152">
        <v>2.152658138E-2</v>
      </c>
      <c r="G38" s="152">
        <v>6.1572123239999998E-2</v>
      </c>
      <c r="H38" s="152">
        <v>6.9267381E-4</v>
      </c>
      <c r="I38" s="152">
        <v>7.9275656429999994E-2</v>
      </c>
      <c r="J38" s="152">
        <v>0.31985057210000001</v>
      </c>
      <c r="K38" s="152">
        <v>4.7457570000000002E-5</v>
      </c>
      <c r="L38" s="152">
        <v>0</v>
      </c>
      <c r="M38" s="152">
        <f t="shared" si="2"/>
        <v>0.59405738753000004</v>
      </c>
    </row>
    <row r="39" spans="2:13" x14ac:dyDescent="0.3">
      <c r="B39" s="6" t="s">
        <v>9</v>
      </c>
      <c r="C39" s="152">
        <v>0</v>
      </c>
      <c r="D39" s="152">
        <v>0</v>
      </c>
      <c r="E39" s="152">
        <v>0</v>
      </c>
      <c r="F39" s="152">
        <v>0</v>
      </c>
      <c r="G39" s="152">
        <v>0</v>
      </c>
      <c r="H39" s="152">
        <v>0</v>
      </c>
      <c r="I39" s="152">
        <v>0</v>
      </c>
      <c r="J39" s="152">
        <v>0</v>
      </c>
      <c r="K39" s="152">
        <v>0</v>
      </c>
      <c r="L39" s="152">
        <v>0</v>
      </c>
      <c r="M39" s="152">
        <f t="shared" si="2"/>
        <v>0</v>
      </c>
    </row>
    <row r="40" spans="2:13" x14ac:dyDescent="0.3">
      <c r="B40" s="157" t="s">
        <v>10</v>
      </c>
      <c r="C40" s="123">
        <f>SUM(C29:C31,C37:C39)</f>
        <v>0.18061053934999999</v>
      </c>
      <c r="D40" s="123">
        <f t="shared" ref="D40:M40" si="3">SUM(D29:D31,D37:D39)</f>
        <v>0</v>
      </c>
      <c r="E40" s="123">
        <f t="shared" si="3"/>
        <v>0</v>
      </c>
      <c r="F40" s="123">
        <f t="shared" si="3"/>
        <v>2.6436753439999999E-2</v>
      </c>
      <c r="G40" s="123">
        <f t="shared" si="3"/>
        <v>9.0940853099999996E-2</v>
      </c>
      <c r="H40" s="123">
        <f t="shared" si="3"/>
        <v>2.1333996E-3</v>
      </c>
      <c r="I40" s="123">
        <f t="shared" si="3"/>
        <v>0.14674189185</v>
      </c>
      <c r="J40" s="123">
        <f t="shared" si="3"/>
        <v>0.45408603659000002</v>
      </c>
      <c r="K40" s="123">
        <f t="shared" si="3"/>
        <v>4.7457570000000002E-5</v>
      </c>
      <c r="L40" s="123">
        <f t="shared" si="3"/>
        <v>2.2422465499999998E-3</v>
      </c>
      <c r="M40" s="123">
        <f t="shared" si="3"/>
        <v>0.90323917804999998</v>
      </c>
    </row>
    <row r="45" spans="2:13" x14ac:dyDescent="0.3">
      <c r="B45" s="11" t="s">
        <v>338</v>
      </c>
      <c r="C45" s="21"/>
      <c r="D45" s="21"/>
      <c r="E45" s="21"/>
      <c r="F45" s="21"/>
      <c r="G45" s="21"/>
      <c r="H45" s="21"/>
      <c r="I45" s="21"/>
      <c r="J45" s="21"/>
      <c r="K45" s="21"/>
      <c r="L45" s="21"/>
      <c r="M45" s="21"/>
    </row>
    <row r="46" spans="2:13" x14ac:dyDescent="0.3">
      <c r="B46" s="150" t="s">
        <v>118</v>
      </c>
      <c r="C46" s="151"/>
      <c r="D46" s="151"/>
      <c r="E46" s="151"/>
      <c r="F46" s="151"/>
      <c r="G46" s="151"/>
      <c r="H46" s="151"/>
      <c r="I46" s="151"/>
      <c r="J46" s="151"/>
      <c r="K46" s="151"/>
      <c r="L46" s="151"/>
      <c r="M46" s="151"/>
    </row>
    <row r="47" spans="2:13" x14ac:dyDescent="0.3">
      <c r="B47" s="54"/>
      <c r="C47" s="54"/>
      <c r="D47" s="54"/>
      <c r="E47" s="54"/>
      <c r="F47" s="54"/>
      <c r="G47" s="54"/>
      <c r="H47" s="54"/>
      <c r="I47" s="54"/>
      <c r="J47" s="54"/>
      <c r="K47" s="54"/>
      <c r="L47" s="54"/>
      <c r="M47" s="54"/>
    </row>
    <row r="48" spans="2:13" ht="49.5" x14ac:dyDescent="0.3">
      <c r="B48" s="54"/>
      <c r="C48" s="115" t="s">
        <v>1</v>
      </c>
      <c r="D48" s="115" t="s">
        <v>2</v>
      </c>
      <c r="E48" s="115" t="s">
        <v>3</v>
      </c>
      <c r="F48" s="115" t="s">
        <v>4</v>
      </c>
      <c r="G48" s="115" t="s">
        <v>5</v>
      </c>
      <c r="H48" s="115" t="s">
        <v>6</v>
      </c>
      <c r="I48" s="115" t="s">
        <v>7</v>
      </c>
      <c r="J48" s="115" t="s">
        <v>52</v>
      </c>
      <c r="K48" s="115" t="s">
        <v>8</v>
      </c>
      <c r="L48" s="115" t="s">
        <v>9</v>
      </c>
      <c r="M48" s="116" t="s">
        <v>10</v>
      </c>
    </row>
    <row r="49" spans="2:15" x14ac:dyDescent="0.3">
      <c r="B49" s="6" t="s">
        <v>36</v>
      </c>
      <c r="C49" s="152">
        <v>0</v>
      </c>
      <c r="D49" s="152">
        <v>0</v>
      </c>
      <c r="E49" s="152">
        <v>0</v>
      </c>
      <c r="F49" s="152">
        <v>0</v>
      </c>
      <c r="G49" s="152">
        <v>0</v>
      </c>
      <c r="H49" s="152">
        <v>0</v>
      </c>
      <c r="I49" s="152">
        <v>0</v>
      </c>
      <c r="J49" s="152">
        <v>0</v>
      </c>
      <c r="K49" s="152">
        <v>0</v>
      </c>
      <c r="L49" s="152">
        <v>0</v>
      </c>
      <c r="M49" s="152">
        <f>SUM(C49:L49)</f>
        <v>0</v>
      </c>
    </row>
    <row r="50" spans="2:15" x14ac:dyDescent="0.3">
      <c r="B50" s="6" t="s">
        <v>236</v>
      </c>
      <c r="C50" s="152">
        <v>6.9518216349999995E-2</v>
      </c>
      <c r="D50" s="152">
        <v>0</v>
      </c>
      <c r="E50" s="152">
        <v>0</v>
      </c>
      <c r="F50" s="152">
        <v>4.9101720599999997E-3</v>
      </c>
      <c r="G50" s="152">
        <v>2.9368729860000001E-2</v>
      </c>
      <c r="H50" s="152">
        <v>1.44072579E-3</v>
      </c>
      <c r="I50" s="152">
        <v>6.7466235420000006E-2</v>
      </c>
      <c r="J50" s="152">
        <v>0.13423546449000001</v>
      </c>
      <c r="K50" s="152">
        <v>0</v>
      </c>
      <c r="L50" s="152">
        <v>2.2422465499999998E-3</v>
      </c>
      <c r="M50" s="152">
        <f t="shared" ref="M50:M59" si="4">SUM(C50:L50)</f>
        <v>0.30918179052</v>
      </c>
      <c r="O50" s="158"/>
    </row>
    <row r="51" spans="2:15" ht="49.5" x14ac:dyDescent="0.3">
      <c r="B51" s="153" t="s">
        <v>240</v>
      </c>
      <c r="C51" s="152">
        <v>0</v>
      </c>
      <c r="D51" s="152">
        <v>0</v>
      </c>
      <c r="E51" s="152">
        <v>0</v>
      </c>
      <c r="F51" s="152">
        <v>0</v>
      </c>
      <c r="G51" s="152">
        <v>0</v>
      </c>
      <c r="H51" s="152">
        <v>0</v>
      </c>
      <c r="I51" s="152">
        <v>0</v>
      </c>
      <c r="J51" s="152">
        <v>0</v>
      </c>
      <c r="K51" s="152">
        <v>0</v>
      </c>
      <c r="L51" s="152">
        <v>0</v>
      </c>
      <c r="M51" s="152">
        <f t="shared" si="4"/>
        <v>0</v>
      </c>
      <c r="O51" s="158"/>
    </row>
    <row r="52" spans="2:15" x14ac:dyDescent="0.3">
      <c r="B52" s="154" t="s">
        <v>406</v>
      </c>
      <c r="C52" s="152">
        <v>0</v>
      </c>
      <c r="D52" s="152">
        <v>0</v>
      </c>
      <c r="E52" s="152">
        <v>0</v>
      </c>
      <c r="F52" s="152">
        <v>0</v>
      </c>
      <c r="G52" s="152">
        <v>0</v>
      </c>
      <c r="H52" s="152">
        <v>0</v>
      </c>
      <c r="I52" s="152">
        <v>0</v>
      </c>
      <c r="J52" s="152">
        <v>0</v>
      </c>
      <c r="K52" s="152">
        <v>0</v>
      </c>
      <c r="L52" s="152">
        <v>0</v>
      </c>
      <c r="M52" s="152">
        <f t="shared" si="4"/>
        <v>0</v>
      </c>
      <c r="O52" s="158"/>
    </row>
    <row r="53" spans="2:15" x14ac:dyDescent="0.3">
      <c r="B53" s="154" t="s">
        <v>407</v>
      </c>
      <c r="C53" s="152">
        <v>0</v>
      </c>
      <c r="D53" s="152">
        <v>0</v>
      </c>
      <c r="E53" s="152">
        <v>0</v>
      </c>
      <c r="F53" s="152">
        <v>0</v>
      </c>
      <c r="G53" s="152">
        <v>0</v>
      </c>
      <c r="H53" s="152">
        <v>0</v>
      </c>
      <c r="I53" s="152">
        <v>0</v>
      </c>
      <c r="J53" s="152">
        <v>0</v>
      </c>
      <c r="K53" s="152">
        <v>0</v>
      </c>
      <c r="L53" s="152">
        <v>0</v>
      </c>
      <c r="M53" s="152">
        <f t="shared" si="4"/>
        <v>0</v>
      </c>
      <c r="O53" s="158"/>
    </row>
    <row r="54" spans="2:15" x14ac:dyDescent="0.3">
      <c r="B54" s="155" t="s">
        <v>237</v>
      </c>
      <c r="C54" s="152">
        <v>0</v>
      </c>
      <c r="D54" s="152">
        <v>0</v>
      </c>
      <c r="E54" s="152">
        <v>0</v>
      </c>
      <c r="F54" s="152">
        <v>0</v>
      </c>
      <c r="G54" s="152">
        <v>0</v>
      </c>
      <c r="H54" s="152">
        <v>0</v>
      </c>
      <c r="I54" s="152">
        <v>0</v>
      </c>
      <c r="J54" s="152">
        <v>0</v>
      </c>
      <c r="K54" s="152">
        <v>0</v>
      </c>
      <c r="L54" s="152">
        <v>0</v>
      </c>
      <c r="M54" s="152">
        <f t="shared" si="4"/>
        <v>0</v>
      </c>
      <c r="O54" s="158"/>
    </row>
    <row r="55" spans="2:15" x14ac:dyDescent="0.3">
      <c r="B55" s="155" t="s">
        <v>238</v>
      </c>
      <c r="C55" s="152">
        <v>0</v>
      </c>
      <c r="D55" s="152">
        <v>0</v>
      </c>
      <c r="E55" s="152">
        <v>0</v>
      </c>
      <c r="F55" s="152">
        <v>0</v>
      </c>
      <c r="G55" s="152">
        <v>0</v>
      </c>
      <c r="H55" s="152">
        <v>0</v>
      </c>
      <c r="I55" s="152">
        <v>0</v>
      </c>
      <c r="J55" s="152">
        <v>0</v>
      </c>
      <c r="K55" s="152">
        <v>0</v>
      </c>
      <c r="L55" s="152">
        <v>0</v>
      </c>
      <c r="M55" s="152">
        <f t="shared" si="4"/>
        <v>0</v>
      </c>
      <c r="O55" s="158"/>
    </row>
    <row r="56" spans="2:15" x14ac:dyDescent="0.3">
      <c r="B56" s="6" t="s">
        <v>38</v>
      </c>
      <c r="C56" s="152">
        <v>0.11109232300000001</v>
      </c>
      <c r="D56" s="152">
        <v>0</v>
      </c>
      <c r="E56" s="152">
        <v>0</v>
      </c>
      <c r="F56" s="152">
        <v>2.152658138E-2</v>
      </c>
      <c r="G56" s="152">
        <v>6.1572123239999998E-2</v>
      </c>
      <c r="H56" s="152">
        <v>6.9267381E-4</v>
      </c>
      <c r="I56" s="152">
        <v>7.9275656429999994E-2</v>
      </c>
      <c r="J56" s="152">
        <v>0.31985057210000001</v>
      </c>
      <c r="K56" s="152">
        <v>4.7457570000000002E-5</v>
      </c>
      <c r="L56" s="152">
        <v>0</v>
      </c>
      <c r="M56" s="152">
        <f t="shared" si="4"/>
        <v>0.59405738753000004</v>
      </c>
      <c r="O56" s="158"/>
    </row>
    <row r="57" spans="2:15" x14ac:dyDescent="0.3">
      <c r="B57" s="156" t="s">
        <v>274</v>
      </c>
      <c r="C57" s="152">
        <v>0</v>
      </c>
      <c r="D57" s="152">
        <v>0</v>
      </c>
      <c r="E57" s="152">
        <v>0</v>
      </c>
      <c r="F57" s="152">
        <v>0</v>
      </c>
      <c r="G57" s="152">
        <v>0</v>
      </c>
      <c r="H57" s="152">
        <v>0</v>
      </c>
      <c r="I57" s="152">
        <v>0</v>
      </c>
      <c r="J57" s="152">
        <v>0</v>
      </c>
      <c r="K57" s="152">
        <v>0</v>
      </c>
      <c r="L57" s="152">
        <v>0</v>
      </c>
      <c r="M57" s="152">
        <f t="shared" si="4"/>
        <v>0</v>
      </c>
      <c r="O57" s="158"/>
    </row>
    <row r="58" spans="2:15" x14ac:dyDescent="0.3">
      <c r="B58" s="156" t="s">
        <v>275</v>
      </c>
      <c r="C58" s="152">
        <v>0.11109232300000001</v>
      </c>
      <c r="D58" s="152">
        <v>0</v>
      </c>
      <c r="E58" s="152">
        <v>0</v>
      </c>
      <c r="F58" s="152">
        <v>2.152658138E-2</v>
      </c>
      <c r="G58" s="152">
        <v>6.1572123239999998E-2</v>
      </c>
      <c r="H58" s="152">
        <v>6.9267381E-4</v>
      </c>
      <c r="I58" s="152">
        <v>7.9275656429999994E-2</v>
      </c>
      <c r="J58" s="152">
        <v>0.31985057210000001</v>
      </c>
      <c r="K58" s="152">
        <v>4.7457570000000002E-5</v>
      </c>
      <c r="L58" s="152">
        <v>0</v>
      </c>
      <c r="M58" s="152">
        <f t="shared" si="4"/>
        <v>0.59405738753000004</v>
      </c>
    </row>
    <row r="59" spans="2:15" x14ac:dyDescent="0.3">
      <c r="B59" s="6" t="s">
        <v>9</v>
      </c>
      <c r="C59" s="152">
        <v>0</v>
      </c>
      <c r="D59" s="152">
        <v>0</v>
      </c>
      <c r="E59" s="152">
        <v>0</v>
      </c>
      <c r="F59" s="152">
        <v>0</v>
      </c>
      <c r="G59" s="152">
        <v>0</v>
      </c>
      <c r="H59" s="152">
        <v>0</v>
      </c>
      <c r="I59" s="152">
        <v>0</v>
      </c>
      <c r="J59" s="152">
        <v>0</v>
      </c>
      <c r="K59" s="152">
        <v>0</v>
      </c>
      <c r="L59" s="152">
        <v>0</v>
      </c>
      <c r="M59" s="152">
        <f t="shared" si="4"/>
        <v>0</v>
      </c>
    </row>
    <row r="60" spans="2:15" x14ac:dyDescent="0.3">
      <c r="B60" s="157" t="s">
        <v>10</v>
      </c>
      <c r="C60" s="123">
        <f>SUM(C49:C51,C57:C59)</f>
        <v>0.18061053934999999</v>
      </c>
      <c r="D60" s="123">
        <f t="shared" ref="D60:M60" si="5">SUM(D49:D51,D57:D59)</f>
        <v>0</v>
      </c>
      <c r="E60" s="123">
        <f t="shared" si="5"/>
        <v>0</v>
      </c>
      <c r="F60" s="123">
        <f t="shared" si="5"/>
        <v>2.6436753439999999E-2</v>
      </c>
      <c r="G60" s="123">
        <f t="shared" si="5"/>
        <v>9.0940853099999996E-2</v>
      </c>
      <c r="H60" s="123">
        <f t="shared" si="5"/>
        <v>2.1333996E-3</v>
      </c>
      <c r="I60" s="123">
        <f t="shared" si="5"/>
        <v>0.14674189185</v>
      </c>
      <c r="J60" s="123">
        <f t="shared" si="5"/>
        <v>0.45408603659000002</v>
      </c>
      <c r="K60" s="123">
        <f t="shared" si="5"/>
        <v>4.7457570000000002E-5</v>
      </c>
      <c r="L60" s="123">
        <f t="shared" si="5"/>
        <v>2.2422465499999998E-3</v>
      </c>
      <c r="M60" s="123">
        <f t="shared" si="5"/>
        <v>0.90323917804999998</v>
      </c>
    </row>
    <row r="63" spans="2:15" x14ac:dyDescent="0.3">
      <c r="B63" s="21"/>
      <c r="C63" s="21"/>
      <c r="D63" s="21"/>
      <c r="E63" s="21"/>
      <c r="F63" s="21"/>
      <c r="G63" s="21"/>
      <c r="H63" s="21"/>
      <c r="I63" s="21"/>
      <c r="J63" s="21"/>
      <c r="K63" s="21"/>
      <c r="L63" s="21"/>
      <c r="N63" s="21"/>
    </row>
    <row r="64" spans="2:15" x14ac:dyDescent="0.3">
      <c r="B64" s="21"/>
      <c r="C64" s="21"/>
      <c r="D64" s="21"/>
      <c r="E64" s="21"/>
      <c r="F64" s="21"/>
      <c r="G64" s="21"/>
      <c r="H64" s="21"/>
      <c r="I64" s="21"/>
      <c r="J64" s="21"/>
      <c r="K64" s="21"/>
      <c r="L64" s="21"/>
      <c r="M64" s="21"/>
      <c r="N64" s="21"/>
    </row>
    <row r="66" spans="14:14" x14ac:dyDescent="0.3">
      <c r="N66" s="48" t="s">
        <v>244</v>
      </c>
    </row>
    <row r="79" spans="14:14" x14ac:dyDescent="0.3">
      <c r="N79" s="21"/>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zoomScaleSheetLayoutView="100" workbookViewId="0"/>
  </sheetViews>
  <sheetFormatPr defaultRowHeight="16.5" x14ac:dyDescent="0.3"/>
  <cols>
    <col min="1" max="1" width="4.7109375" style="6" customWidth="1"/>
    <col min="2" max="2" width="25.140625" style="6" bestFit="1" customWidth="1"/>
    <col min="3" max="12" width="17.7109375" style="6" customWidth="1"/>
    <col min="13" max="13" width="18.5703125" style="6" bestFit="1" customWidth="1"/>
    <col min="14" max="20" width="9.140625" style="6"/>
    <col min="21" max="21" width="9.140625" style="6" customWidth="1"/>
    <col min="22" max="16384" width="9.140625" style="6"/>
  </cols>
  <sheetData>
    <row r="4" spans="2:13" x14ac:dyDescent="0.3">
      <c r="B4" s="21"/>
      <c r="C4" s="21"/>
      <c r="D4" s="21"/>
      <c r="E4" s="21"/>
      <c r="F4" s="21"/>
      <c r="G4" s="21"/>
      <c r="H4" s="21"/>
      <c r="I4" s="21"/>
      <c r="J4" s="21"/>
      <c r="K4" s="110" t="s">
        <v>30</v>
      </c>
      <c r="L4" s="149">
        <f>'Table 1-3 - Lending'!L4</f>
        <v>44469</v>
      </c>
      <c r="M4" s="21"/>
    </row>
    <row r="5" spans="2:13" x14ac:dyDescent="0.3">
      <c r="B5" s="11" t="s">
        <v>339</v>
      </c>
      <c r="C5" s="21"/>
      <c r="D5" s="21"/>
      <c r="E5" s="21"/>
      <c r="F5" s="21"/>
      <c r="G5" s="21"/>
      <c r="H5" s="21"/>
      <c r="I5" s="21"/>
      <c r="J5" s="21"/>
      <c r="K5" s="21"/>
      <c r="L5" s="21"/>
      <c r="M5" s="21"/>
    </row>
    <row r="6" spans="2:13" x14ac:dyDescent="0.3">
      <c r="B6" s="150" t="s">
        <v>408</v>
      </c>
      <c r="C6" s="151"/>
      <c r="D6" s="151"/>
      <c r="E6" s="151"/>
      <c r="F6" s="151"/>
      <c r="G6" s="151"/>
      <c r="H6" s="151"/>
      <c r="I6" s="151"/>
      <c r="J6" s="151"/>
      <c r="K6" s="151"/>
      <c r="L6" s="151"/>
      <c r="M6" s="151"/>
    </row>
    <row r="7" spans="2:13" x14ac:dyDescent="0.3">
      <c r="B7" s="54"/>
      <c r="C7" s="54"/>
      <c r="D7" s="54"/>
      <c r="E7" s="54"/>
      <c r="F7" s="54"/>
      <c r="G7" s="54"/>
      <c r="H7" s="54"/>
      <c r="I7" s="54"/>
      <c r="J7" s="54"/>
      <c r="K7" s="54"/>
      <c r="L7" s="54"/>
      <c r="M7" s="54"/>
    </row>
    <row r="8" spans="2:13" ht="49.5" x14ac:dyDescent="0.3">
      <c r="B8" s="54"/>
      <c r="C8" s="115" t="s">
        <v>1</v>
      </c>
      <c r="D8" s="115" t="s">
        <v>2</v>
      </c>
      <c r="E8" s="115" t="s">
        <v>3</v>
      </c>
      <c r="F8" s="115" t="s">
        <v>4</v>
      </c>
      <c r="G8" s="115" t="s">
        <v>5</v>
      </c>
      <c r="H8" s="115" t="s">
        <v>6</v>
      </c>
      <c r="I8" s="115" t="s">
        <v>7</v>
      </c>
      <c r="J8" s="115" t="s">
        <v>52</v>
      </c>
      <c r="K8" s="115" t="s">
        <v>8</v>
      </c>
      <c r="L8" s="115" t="s">
        <v>9</v>
      </c>
      <c r="M8" s="116" t="s">
        <v>10</v>
      </c>
    </row>
    <row r="9" spans="2:13" x14ac:dyDescent="0.3">
      <c r="B9" s="6" t="s">
        <v>42</v>
      </c>
      <c r="C9" s="152">
        <v>0</v>
      </c>
      <c r="D9" s="152">
        <v>0</v>
      </c>
      <c r="E9" s="152">
        <v>0</v>
      </c>
      <c r="F9" s="152">
        <v>0</v>
      </c>
      <c r="G9" s="152">
        <v>0</v>
      </c>
      <c r="H9" s="152">
        <v>0</v>
      </c>
      <c r="I9" s="152">
        <v>0</v>
      </c>
      <c r="J9" s="152">
        <v>0</v>
      </c>
      <c r="K9" s="152">
        <v>0</v>
      </c>
      <c r="L9" s="152">
        <v>0</v>
      </c>
      <c r="M9" s="152">
        <f>SUM(C9:L9)</f>
        <v>0</v>
      </c>
    </row>
    <row r="10" spans="2:13" x14ac:dyDescent="0.3">
      <c r="B10" s="6" t="s">
        <v>135</v>
      </c>
      <c r="C10" s="152">
        <v>0</v>
      </c>
      <c r="D10" s="152">
        <v>0</v>
      </c>
      <c r="E10" s="152">
        <v>0</v>
      </c>
      <c r="F10" s="152">
        <v>0</v>
      </c>
      <c r="G10" s="152">
        <v>0</v>
      </c>
      <c r="H10" s="152">
        <v>0</v>
      </c>
      <c r="I10" s="152">
        <v>0</v>
      </c>
      <c r="J10" s="152">
        <v>0</v>
      </c>
      <c r="K10" s="152">
        <v>0</v>
      </c>
      <c r="L10" s="152">
        <v>0</v>
      </c>
      <c r="M10" s="152">
        <f t="shared" ref="M10:M13" si="0">SUM(C10:L10)</f>
        <v>0</v>
      </c>
    </row>
    <row r="11" spans="2:13" x14ac:dyDescent="0.3">
      <c r="B11" s="6" t="s">
        <v>43</v>
      </c>
      <c r="C11" s="152">
        <v>0</v>
      </c>
      <c r="D11" s="152">
        <v>0</v>
      </c>
      <c r="E11" s="152">
        <v>0</v>
      </c>
      <c r="F11" s="152">
        <v>0</v>
      </c>
      <c r="G11" s="152">
        <v>0</v>
      </c>
      <c r="H11" s="152">
        <v>0</v>
      </c>
      <c r="I11" s="152">
        <v>0</v>
      </c>
      <c r="J11" s="152">
        <v>0</v>
      </c>
      <c r="K11" s="152">
        <v>0</v>
      </c>
      <c r="L11" s="152">
        <v>0</v>
      </c>
      <c r="M11" s="152">
        <f t="shared" si="0"/>
        <v>0</v>
      </c>
    </row>
    <row r="12" spans="2:13" x14ac:dyDescent="0.3">
      <c r="B12" s="6" t="s">
        <v>44</v>
      </c>
      <c r="C12" s="152">
        <v>0</v>
      </c>
      <c r="D12" s="152">
        <v>0</v>
      </c>
      <c r="E12" s="152">
        <v>0</v>
      </c>
      <c r="F12" s="152">
        <v>0</v>
      </c>
      <c r="G12" s="152">
        <v>0</v>
      </c>
      <c r="H12" s="152">
        <v>0</v>
      </c>
      <c r="I12" s="152">
        <v>0</v>
      </c>
      <c r="J12" s="152">
        <v>0</v>
      </c>
      <c r="K12" s="152">
        <v>0</v>
      </c>
      <c r="L12" s="152">
        <v>0</v>
      </c>
      <c r="M12" s="152">
        <f t="shared" si="0"/>
        <v>0</v>
      </c>
    </row>
    <row r="13" spans="2:13" x14ac:dyDescent="0.3">
      <c r="B13" s="6" t="s">
        <v>45</v>
      </c>
      <c r="C13" s="152">
        <v>0.18061053934999999</v>
      </c>
      <c r="D13" s="152">
        <v>0</v>
      </c>
      <c r="E13" s="152">
        <v>0</v>
      </c>
      <c r="F13" s="152">
        <v>2.6436753439999999E-2</v>
      </c>
      <c r="G13" s="152">
        <v>9.0940853099999996E-2</v>
      </c>
      <c r="H13" s="152">
        <v>2.1333996E-3</v>
      </c>
      <c r="I13" s="152">
        <v>0.14674189185</v>
      </c>
      <c r="J13" s="152">
        <v>0.45408603659000002</v>
      </c>
      <c r="K13" s="152">
        <v>4.7457570000000002E-5</v>
      </c>
      <c r="L13" s="152">
        <v>2.2422465499999998E-3</v>
      </c>
      <c r="M13" s="152">
        <f t="shared" si="0"/>
        <v>0.90323917805000009</v>
      </c>
    </row>
    <row r="14" spans="2:13" x14ac:dyDescent="0.3">
      <c r="B14" s="157" t="s">
        <v>10</v>
      </c>
      <c r="C14" s="123">
        <f>SUM(C9:C13)</f>
        <v>0.18061053934999999</v>
      </c>
      <c r="D14" s="123">
        <f t="shared" ref="D14:M14" si="1">SUM(D9:D13)</f>
        <v>0</v>
      </c>
      <c r="E14" s="123">
        <f t="shared" si="1"/>
        <v>0</v>
      </c>
      <c r="F14" s="123">
        <f t="shared" si="1"/>
        <v>2.6436753439999999E-2</v>
      </c>
      <c r="G14" s="123">
        <f t="shared" si="1"/>
        <v>9.0940853099999996E-2</v>
      </c>
      <c r="H14" s="123">
        <f t="shared" si="1"/>
        <v>2.1333996E-3</v>
      </c>
      <c r="I14" s="123">
        <f t="shared" si="1"/>
        <v>0.14674189185</v>
      </c>
      <c r="J14" s="123">
        <f t="shared" si="1"/>
        <v>0.45408603659000002</v>
      </c>
      <c r="K14" s="123">
        <f t="shared" si="1"/>
        <v>4.7457570000000002E-5</v>
      </c>
      <c r="L14" s="123">
        <f t="shared" si="1"/>
        <v>2.2422465499999998E-3</v>
      </c>
      <c r="M14" s="123">
        <f t="shared" si="1"/>
        <v>0.90323917805000009</v>
      </c>
    </row>
    <row r="15" spans="2:13" x14ac:dyDescent="0.3">
      <c r="C15" s="94"/>
      <c r="D15" s="94"/>
      <c r="E15" s="94"/>
      <c r="F15" s="94"/>
      <c r="G15" s="94"/>
      <c r="H15" s="94"/>
      <c r="I15" s="94"/>
      <c r="J15" s="94"/>
      <c r="K15" s="94"/>
      <c r="L15" s="94"/>
      <c r="M15" s="94"/>
    </row>
    <row r="16" spans="2:13" x14ac:dyDescent="0.3">
      <c r="C16" s="94"/>
      <c r="D16" s="94"/>
      <c r="E16" s="94"/>
      <c r="F16" s="94"/>
      <c r="G16" s="94"/>
      <c r="H16" s="94"/>
      <c r="I16" s="94"/>
      <c r="J16" s="94"/>
      <c r="K16" s="94"/>
      <c r="L16" s="94"/>
      <c r="M16" s="94"/>
    </row>
    <row r="19" spans="2:13" x14ac:dyDescent="0.3">
      <c r="B19" s="11" t="s">
        <v>340</v>
      </c>
      <c r="C19" s="21"/>
      <c r="D19" s="21"/>
      <c r="E19" s="21"/>
      <c r="F19" s="21"/>
      <c r="G19" s="21"/>
      <c r="H19" s="21"/>
      <c r="I19" s="21"/>
      <c r="J19" s="21"/>
      <c r="K19" s="21"/>
      <c r="L19" s="21"/>
      <c r="M19" s="21"/>
    </row>
    <row r="20" spans="2:13" x14ac:dyDescent="0.3">
      <c r="B20" s="150" t="s">
        <v>119</v>
      </c>
      <c r="C20" s="150"/>
      <c r="D20" s="151"/>
      <c r="E20" s="151"/>
      <c r="F20" s="151"/>
      <c r="G20" s="151"/>
      <c r="H20" s="151"/>
      <c r="I20" s="151"/>
      <c r="J20" s="151"/>
      <c r="K20" s="151"/>
      <c r="L20" s="151"/>
      <c r="M20" s="151"/>
    </row>
    <row r="21" spans="2:13" x14ac:dyDescent="0.3">
      <c r="B21" s="54"/>
      <c r="C21" s="54"/>
      <c r="D21" s="54"/>
      <c r="E21" s="54"/>
      <c r="F21" s="54"/>
      <c r="G21" s="54"/>
      <c r="H21" s="54"/>
      <c r="I21" s="54"/>
      <c r="J21" s="54"/>
      <c r="K21" s="54"/>
      <c r="L21" s="54"/>
      <c r="M21" s="54"/>
    </row>
    <row r="22" spans="2:13" ht="49.5" x14ac:dyDescent="0.3">
      <c r="B22" s="54"/>
      <c r="C22" s="115" t="s">
        <v>1</v>
      </c>
      <c r="D22" s="115" t="s">
        <v>2</v>
      </c>
      <c r="E22" s="115" t="s">
        <v>3</v>
      </c>
      <c r="F22" s="115" t="s">
        <v>4</v>
      </c>
      <c r="G22" s="115" t="s">
        <v>5</v>
      </c>
      <c r="H22" s="115" t="s">
        <v>6</v>
      </c>
      <c r="I22" s="115" t="s">
        <v>7</v>
      </c>
      <c r="J22" s="115" t="s">
        <v>52</v>
      </c>
      <c r="K22" s="115" t="s">
        <v>8</v>
      </c>
      <c r="L22" s="115" t="s">
        <v>9</v>
      </c>
      <c r="M22" s="116" t="s">
        <v>10</v>
      </c>
    </row>
    <row r="23" spans="2:13" x14ac:dyDescent="0.3">
      <c r="B23" s="6" t="s">
        <v>46</v>
      </c>
      <c r="C23" s="152">
        <v>4.8772800000000002E-6</v>
      </c>
      <c r="D23" s="152">
        <v>0</v>
      </c>
      <c r="E23" s="152">
        <v>0</v>
      </c>
      <c r="F23" s="152">
        <v>0</v>
      </c>
      <c r="G23" s="152">
        <v>2.938843E-5</v>
      </c>
      <c r="H23" s="152">
        <v>0</v>
      </c>
      <c r="I23" s="152">
        <v>1.5079949000000001E-4</v>
      </c>
      <c r="J23" s="152">
        <v>1.5445388600000001E-3</v>
      </c>
      <c r="K23" s="152">
        <v>0</v>
      </c>
      <c r="L23" s="152">
        <v>0</v>
      </c>
      <c r="M23" s="152">
        <f>SUM(C23:L23)</f>
        <v>1.72960406E-3</v>
      </c>
    </row>
    <row r="24" spans="2:13" x14ac:dyDescent="0.3">
      <c r="B24" s="6" t="s">
        <v>136</v>
      </c>
      <c r="C24" s="152">
        <v>1.5375006300000001E-3</v>
      </c>
      <c r="D24" s="152">
        <v>0</v>
      </c>
      <c r="E24" s="152">
        <v>0</v>
      </c>
      <c r="F24" s="152">
        <v>2.0593426999999999E-4</v>
      </c>
      <c r="G24" s="152">
        <v>1.58854939E-3</v>
      </c>
      <c r="H24" s="152">
        <v>0</v>
      </c>
      <c r="I24" s="152">
        <v>5.4893960199999996E-3</v>
      </c>
      <c r="J24" s="152">
        <v>1.1482329229999999E-2</v>
      </c>
      <c r="K24" s="152">
        <v>0</v>
      </c>
      <c r="L24" s="152">
        <v>0</v>
      </c>
      <c r="M24" s="152">
        <f t="shared" ref="M24:M28" si="2">SUM(C24:L24)</f>
        <v>2.0303709539999999E-2</v>
      </c>
    </row>
    <row r="25" spans="2:13" x14ac:dyDescent="0.3">
      <c r="B25" s="6" t="s">
        <v>47</v>
      </c>
      <c r="C25" s="152">
        <v>4.6650558700000004E-3</v>
      </c>
      <c r="D25" s="152">
        <v>0</v>
      </c>
      <c r="E25" s="152">
        <v>0</v>
      </c>
      <c r="F25" s="152">
        <v>0</v>
      </c>
      <c r="G25" s="152">
        <v>5.7038988699999998E-3</v>
      </c>
      <c r="H25" s="152">
        <v>1.44072579E-3</v>
      </c>
      <c r="I25" s="152">
        <v>3.3958811679999999E-2</v>
      </c>
      <c r="J25" s="152">
        <v>3.0257314390000001E-2</v>
      </c>
      <c r="K25" s="152">
        <v>4.7457570000000002E-5</v>
      </c>
      <c r="L25" s="152">
        <v>2.2422465499999998E-3</v>
      </c>
      <c r="M25" s="152">
        <f t="shared" si="2"/>
        <v>7.8315510719999995E-2</v>
      </c>
    </row>
    <row r="26" spans="2:13" x14ac:dyDescent="0.3">
      <c r="B26" s="6" t="s">
        <v>48</v>
      </c>
      <c r="C26" s="152">
        <v>4.3744423800000003E-3</v>
      </c>
      <c r="D26" s="152">
        <v>0</v>
      </c>
      <c r="E26" s="152">
        <v>0</v>
      </c>
      <c r="F26" s="152">
        <v>0</v>
      </c>
      <c r="G26" s="152">
        <v>1.6578780199999999E-3</v>
      </c>
      <c r="H26" s="152">
        <v>6.9267381E-4</v>
      </c>
      <c r="I26" s="152">
        <v>2.400150069E-2</v>
      </c>
      <c r="J26" s="152">
        <v>2.6912915749999999E-2</v>
      </c>
      <c r="K26" s="152">
        <v>0</v>
      </c>
      <c r="L26" s="152">
        <v>0</v>
      </c>
      <c r="M26" s="152">
        <f t="shared" si="2"/>
        <v>5.763941065E-2</v>
      </c>
    </row>
    <row r="27" spans="2:13" x14ac:dyDescent="0.3">
      <c r="B27" s="6" t="s">
        <v>50</v>
      </c>
      <c r="C27" s="152">
        <v>0.17002866319000001</v>
      </c>
      <c r="D27" s="152">
        <v>0</v>
      </c>
      <c r="E27" s="152">
        <v>0</v>
      </c>
      <c r="F27" s="152">
        <v>2.6230819169999999E-2</v>
      </c>
      <c r="G27" s="152">
        <v>8.1961138389999993E-2</v>
      </c>
      <c r="H27" s="152">
        <v>0</v>
      </c>
      <c r="I27" s="152">
        <v>8.3141383969999996E-2</v>
      </c>
      <c r="J27" s="152">
        <v>0.38388893835999999</v>
      </c>
      <c r="K27" s="152">
        <v>0</v>
      </c>
      <c r="L27" s="152">
        <v>0</v>
      </c>
      <c r="M27" s="152">
        <f t="shared" si="2"/>
        <v>0.74525094307999995</v>
      </c>
    </row>
    <row r="28" spans="2:13" x14ac:dyDescent="0.3">
      <c r="B28" s="6" t="s">
        <v>49</v>
      </c>
      <c r="C28" s="152">
        <v>0</v>
      </c>
      <c r="D28" s="152">
        <v>0</v>
      </c>
      <c r="E28" s="152">
        <v>0</v>
      </c>
      <c r="F28" s="152">
        <v>0</v>
      </c>
      <c r="G28" s="152">
        <v>0</v>
      </c>
      <c r="H28" s="152">
        <v>0</v>
      </c>
      <c r="I28" s="152">
        <v>0</v>
      </c>
      <c r="J28" s="152">
        <v>0</v>
      </c>
      <c r="K28" s="152">
        <v>0</v>
      </c>
      <c r="L28" s="152">
        <v>0</v>
      </c>
      <c r="M28" s="152">
        <f t="shared" si="2"/>
        <v>0</v>
      </c>
    </row>
    <row r="29" spans="2:13" x14ac:dyDescent="0.3">
      <c r="B29" s="157" t="s">
        <v>10</v>
      </c>
      <c r="C29" s="123">
        <f>SUM(C23:C28)</f>
        <v>0.18061053935000002</v>
      </c>
      <c r="D29" s="123">
        <f t="shared" ref="D29:M29" si="3">SUM(D23:D28)</f>
        <v>0</v>
      </c>
      <c r="E29" s="123">
        <f t="shared" si="3"/>
        <v>0</v>
      </c>
      <c r="F29" s="123">
        <f t="shared" si="3"/>
        <v>2.6436753439999999E-2</v>
      </c>
      <c r="G29" s="123">
        <f t="shared" si="3"/>
        <v>9.0940853099999996E-2</v>
      </c>
      <c r="H29" s="123">
        <f t="shared" si="3"/>
        <v>2.1333996E-3</v>
      </c>
      <c r="I29" s="123">
        <f t="shared" si="3"/>
        <v>0.14674189185</v>
      </c>
      <c r="J29" s="123">
        <f t="shared" si="3"/>
        <v>0.45408603659000002</v>
      </c>
      <c r="K29" s="123">
        <f t="shared" si="3"/>
        <v>4.7457570000000002E-5</v>
      </c>
      <c r="L29" s="123">
        <f t="shared" si="3"/>
        <v>2.2422465499999998E-3</v>
      </c>
      <c r="M29" s="123">
        <f t="shared" si="3"/>
        <v>0.90323917804999998</v>
      </c>
    </row>
    <row r="34" spans="2:13" x14ac:dyDescent="0.3">
      <c r="B34" s="11" t="s">
        <v>341</v>
      </c>
      <c r="C34" s="21"/>
      <c r="D34" s="21"/>
      <c r="E34" s="21"/>
      <c r="F34" s="21"/>
      <c r="G34" s="21"/>
      <c r="H34" s="21"/>
      <c r="I34" s="21"/>
      <c r="J34" s="21"/>
      <c r="K34" s="21"/>
      <c r="L34" s="21"/>
      <c r="M34" s="21"/>
    </row>
    <row r="35" spans="2:13" x14ac:dyDescent="0.3">
      <c r="B35" s="159" t="s">
        <v>258</v>
      </c>
      <c r="C35" s="151"/>
      <c r="D35" s="151"/>
      <c r="E35" s="151"/>
      <c r="F35" s="151"/>
      <c r="G35" s="151"/>
      <c r="H35" s="151"/>
      <c r="I35" s="151"/>
      <c r="J35" s="151"/>
      <c r="K35" s="151"/>
      <c r="L35" s="151"/>
      <c r="M35" s="151"/>
    </row>
    <row r="36" spans="2:13" x14ac:dyDescent="0.3">
      <c r="B36" s="54"/>
      <c r="C36" s="54"/>
      <c r="D36" s="54"/>
      <c r="E36" s="54"/>
      <c r="F36" s="54"/>
      <c r="G36" s="54"/>
      <c r="H36" s="54"/>
      <c r="I36" s="54"/>
      <c r="J36" s="54"/>
      <c r="K36" s="54"/>
      <c r="L36" s="54"/>
      <c r="M36" s="54"/>
    </row>
    <row r="37" spans="2:13" ht="49.5" x14ac:dyDescent="0.3">
      <c r="B37" s="54"/>
      <c r="C37" s="115" t="s">
        <v>1</v>
      </c>
      <c r="D37" s="115" t="s">
        <v>2</v>
      </c>
      <c r="E37" s="115" t="s">
        <v>3</v>
      </c>
      <c r="F37" s="115" t="s">
        <v>4</v>
      </c>
      <c r="G37" s="115" t="s">
        <v>5</v>
      </c>
      <c r="H37" s="115" t="s">
        <v>6</v>
      </c>
      <c r="I37" s="115" t="s">
        <v>7</v>
      </c>
      <c r="J37" s="115" t="s">
        <v>52</v>
      </c>
      <c r="K37" s="115" t="s">
        <v>8</v>
      </c>
      <c r="L37" s="115" t="s">
        <v>9</v>
      </c>
      <c r="M37" s="116" t="s">
        <v>10</v>
      </c>
    </row>
    <row r="38" spans="2:13" x14ac:dyDescent="0.3">
      <c r="B38" s="117" t="s">
        <v>51</v>
      </c>
      <c r="C38" s="98">
        <v>2.2999999999999998</v>
      </c>
      <c r="D38" s="98">
        <v>0</v>
      </c>
      <c r="E38" s="98">
        <v>0</v>
      </c>
      <c r="F38" s="98">
        <v>5.9</v>
      </c>
      <c r="G38" s="98">
        <v>2</v>
      </c>
      <c r="H38" s="98">
        <v>0</v>
      </c>
      <c r="I38" s="98">
        <v>0.7</v>
      </c>
      <c r="J38" s="98">
        <v>2</v>
      </c>
      <c r="K38" s="98">
        <v>0</v>
      </c>
      <c r="L38" s="98">
        <v>0</v>
      </c>
      <c r="M38" s="160">
        <v>1.79</v>
      </c>
    </row>
    <row r="39" spans="2:13" x14ac:dyDescent="0.3">
      <c r="B39" s="112" t="s">
        <v>307</v>
      </c>
    </row>
    <row r="40" spans="2:13" x14ac:dyDescent="0.3">
      <c r="J40" s="161"/>
    </row>
    <row r="44" spans="2:13" x14ac:dyDescent="0.3">
      <c r="B44" s="11" t="s">
        <v>342</v>
      </c>
      <c r="C44" s="21"/>
      <c r="D44" s="21"/>
      <c r="E44" s="21"/>
      <c r="F44" s="21"/>
      <c r="G44" s="21"/>
      <c r="H44" s="21"/>
      <c r="I44" s="21"/>
      <c r="J44" s="21"/>
      <c r="K44" s="21"/>
      <c r="L44" s="21"/>
      <c r="M44" s="21"/>
    </row>
    <row r="45" spans="2:13" x14ac:dyDescent="0.3">
      <c r="B45" s="159" t="s">
        <v>188</v>
      </c>
      <c r="C45" s="159"/>
      <c r="D45" s="151"/>
      <c r="E45" s="151"/>
      <c r="F45" s="151"/>
      <c r="G45" s="151"/>
      <c r="H45" s="151"/>
      <c r="I45" s="151"/>
      <c r="J45" s="151"/>
      <c r="K45" s="151"/>
      <c r="L45" s="151"/>
      <c r="M45" s="151"/>
    </row>
    <row r="46" spans="2:13" x14ac:dyDescent="0.3">
      <c r="B46" s="54"/>
      <c r="C46" s="54"/>
      <c r="D46" s="54"/>
      <c r="E46" s="54"/>
      <c r="F46" s="54"/>
      <c r="G46" s="54"/>
      <c r="H46" s="54"/>
      <c r="I46" s="54"/>
      <c r="J46" s="54"/>
      <c r="K46" s="54"/>
      <c r="L46" s="54"/>
      <c r="M46" s="54"/>
    </row>
    <row r="47" spans="2:13" ht="49.5" x14ac:dyDescent="0.3">
      <c r="B47" s="54"/>
      <c r="C47" s="115" t="s">
        <v>1</v>
      </c>
      <c r="D47" s="115" t="s">
        <v>2</v>
      </c>
      <c r="E47" s="115" t="s">
        <v>3</v>
      </c>
      <c r="F47" s="115" t="s">
        <v>4</v>
      </c>
      <c r="G47" s="115" t="s">
        <v>5</v>
      </c>
      <c r="H47" s="115" t="s">
        <v>6</v>
      </c>
      <c r="I47" s="115" t="s">
        <v>7</v>
      </c>
      <c r="J47" s="115" t="s">
        <v>52</v>
      </c>
      <c r="K47" s="115" t="s">
        <v>8</v>
      </c>
      <c r="L47" s="115" t="s">
        <v>9</v>
      </c>
      <c r="M47" s="116" t="s">
        <v>10</v>
      </c>
    </row>
    <row r="48" spans="2:13" x14ac:dyDescent="0.3">
      <c r="B48" s="117" t="s">
        <v>51</v>
      </c>
      <c r="C48" s="162">
        <v>2.4</v>
      </c>
      <c r="D48" s="162">
        <v>0</v>
      </c>
      <c r="E48" s="162">
        <v>0</v>
      </c>
      <c r="F48" s="162">
        <v>6.2</v>
      </c>
      <c r="G48" s="162">
        <v>3</v>
      </c>
      <c r="H48" s="162">
        <v>0</v>
      </c>
      <c r="I48" s="162">
        <v>0.7</v>
      </c>
      <c r="J48" s="162">
        <v>2.8</v>
      </c>
      <c r="K48" s="162">
        <v>0</v>
      </c>
      <c r="L48" s="162">
        <v>0</v>
      </c>
      <c r="M48" s="163">
        <v>2.4700000000000002</v>
      </c>
    </row>
    <row r="49" spans="2:13" x14ac:dyDescent="0.3">
      <c r="B49" s="112" t="s">
        <v>308</v>
      </c>
    </row>
    <row r="50" spans="2:13" x14ac:dyDescent="0.3">
      <c r="M50" s="164"/>
    </row>
    <row r="54" spans="2:13" x14ac:dyDescent="0.3">
      <c r="B54" s="11" t="s">
        <v>343</v>
      </c>
      <c r="C54" s="21"/>
      <c r="D54" s="21"/>
      <c r="E54" s="21"/>
      <c r="F54" s="21"/>
      <c r="G54" s="21"/>
      <c r="H54" s="21"/>
      <c r="I54" s="21"/>
      <c r="J54" s="21"/>
      <c r="K54" s="21"/>
      <c r="L54" s="21"/>
      <c r="M54" s="21"/>
    </row>
    <row r="55" spans="2:13" x14ac:dyDescent="0.3">
      <c r="B55" s="159" t="s">
        <v>171</v>
      </c>
      <c r="C55" s="151"/>
      <c r="D55" s="151"/>
      <c r="E55" s="151"/>
      <c r="F55" s="151"/>
      <c r="G55" s="151"/>
      <c r="H55" s="151"/>
      <c r="I55" s="151"/>
      <c r="J55" s="151"/>
      <c r="K55" s="151"/>
      <c r="L55" s="151"/>
      <c r="M55" s="151"/>
    </row>
    <row r="56" spans="2:13" x14ac:dyDescent="0.3">
      <c r="B56" s="54"/>
      <c r="C56" s="54"/>
      <c r="D56" s="54"/>
      <c r="E56" s="54"/>
      <c r="F56" s="54"/>
      <c r="G56" s="54"/>
      <c r="H56" s="54"/>
      <c r="I56" s="54"/>
      <c r="J56" s="54"/>
      <c r="K56" s="54"/>
      <c r="L56" s="54"/>
      <c r="M56" s="54"/>
    </row>
    <row r="57" spans="2:13" ht="49.5" x14ac:dyDescent="0.3">
      <c r="B57" s="54"/>
      <c r="C57" s="115" t="s">
        <v>1</v>
      </c>
      <c r="D57" s="115" t="s">
        <v>2</v>
      </c>
      <c r="E57" s="115" t="s">
        <v>3</v>
      </c>
      <c r="F57" s="115" t="s">
        <v>4</v>
      </c>
      <c r="G57" s="115" t="s">
        <v>5</v>
      </c>
      <c r="H57" s="115" t="s">
        <v>6</v>
      </c>
      <c r="I57" s="115" t="s">
        <v>7</v>
      </c>
      <c r="J57" s="115" t="s">
        <v>52</v>
      </c>
      <c r="K57" s="115" t="s">
        <v>8</v>
      </c>
      <c r="L57" s="115" t="s">
        <v>9</v>
      </c>
      <c r="M57" s="116" t="s">
        <v>10</v>
      </c>
    </row>
    <row r="58" spans="2:13" x14ac:dyDescent="0.3">
      <c r="B58" s="6" t="s">
        <v>241</v>
      </c>
      <c r="C58" s="5">
        <v>2.68</v>
      </c>
      <c r="D58" s="152">
        <v>0</v>
      </c>
      <c r="E58" s="152">
        <v>0</v>
      </c>
      <c r="F58" s="152">
        <v>6.69</v>
      </c>
      <c r="G58" s="5">
        <v>2.12</v>
      </c>
      <c r="H58" s="5">
        <v>0</v>
      </c>
      <c r="I58" s="5">
        <v>0.75</v>
      </c>
      <c r="J58" s="5">
        <v>2.59</v>
      </c>
      <c r="K58" s="152">
        <v>0</v>
      </c>
      <c r="L58" s="152">
        <v>0</v>
      </c>
      <c r="M58" s="5">
        <v>2.36</v>
      </c>
    </row>
    <row r="59" spans="2:13" x14ac:dyDescent="0.3">
      <c r="B59" s="6" t="s">
        <v>242</v>
      </c>
      <c r="C59" s="5">
        <v>0.97</v>
      </c>
      <c r="D59" s="152">
        <v>0</v>
      </c>
      <c r="E59" s="152">
        <v>0</v>
      </c>
      <c r="F59" s="152">
        <v>0</v>
      </c>
      <c r="G59" s="5">
        <v>9.8800000000000008</v>
      </c>
      <c r="H59" s="152">
        <v>0</v>
      </c>
      <c r="I59" s="5">
        <v>0</v>
      </c>
      <c r="J59" s="5">
        <v>0</v>
      </c>
      <c r="K59" s="152">
        <v>0</v>
      </c>
      <c r="L59" s="152">
        <v>0</v>
      </c>
      <c r="M59" s="5">
        <v>3.24</v>
      </c>
    </row>
    <row r="60" spans="2:13" x14ac:dyDescent="0.3">
      <c r="B60" s="6" t="s">
        <v>243</v>
      </c>
      <c r="C60" s="5">
        <v>0</v>
      </c>
      <c r="D60" s="152">
        <v>0</v>
      </c>
      <c r="E60" s="152">
        <v>0</v>
      </c>
      <c r="F60" s="152">
        <v>0</v>
      </c>
      <c r="G60" s="5">
        <v>0</v>
      </c>
      <c r="H60" s="152">
        <v>0</v>
      </c>
      <c r="I60" s="5">
        <v>0</v>
      </c>
      <c r="J60" s="5">
        <v>34.979999999999997</v>
      </c>
      <c r="K60" s="152">
        <v>0</v>
      </c>
      <c r="L60" s="152">
        <v>0</v>
      </c>
      <c r="M60" s="5">
        <v>10.5</v>
      </c>
    </row>
    <row r="61" spans="2:13" x14ac:dyDescent="0.3">
      <c r="B61" s="6" t="s">
        <v>165</v>
      </c>
      <c r="C61" s="5">
        <v>0</v>
      </c>
      <c r="D61" s="152">
        <v>0</v>
      </c>
      <c r="E61" s="152">
        <v>0</v>
      </c>
      <c r="F61" s="152">
        <v>0</v>
      </c>
      <c r="G61" s="5">
        <v>0</v>
      </c>
      <c r="H61" s="152">
        <v>0</v>
      </c>
      <c r="I61" s="5">
        <v>0</v>
      </c>
      <c r="J61" s="5">
        <v>0</v>
      </c>
      <c r="K61" s="152">
        <v>0</v>
      </c>
      <c r="L61" s="152">
        <v>0</v>
      </c>
      <c r="M61" s="5">
        <v>0</v>
      </c>
    </row>
    <row r="62" spans="2:13" x14ac:dyDescent="0.3">
      <c r="B62" s="6" t="s">
        <v>166</v>
      </c>
      <c r="C62" s="5">
        <v>0</v>
      </c>
      <c r="D62" s="152">
        <v>0</v>
      </c>
      <c r="E62" s="152">
        <v>0</v>
      </c>
      <c r="F62" s="152">
        <v>0</v>
      </c>
      <c r="G62" s="5">
        <v>0</v>
      </c>
      <c r="H62" s="152">
        <v>0</v>
      </c>
      <c r="I62" s="5">
        <v>0</v>
      </c>
      <c r="J62" s="5">
        <v>0</v>
      </c>
      <c r="K62" s="152">
        <v>0</v>
      </c>
      <c r="L62" s="152">
        <v>0</v>
      </c>
      <c r="M62" s="5">
        <v>0</v>
      </c>
    </row>
    <row r="63" spans="2:13" x14ac:dyDescent="0.3">
      <c r="B63" s="54" t="s">
        <v>167</v>
      </c>
      <c r="C63" s="90">
        <v>0</v>
      </c>
      <c r="D63" s="165">
        <v>0</v>
      </c>
      <c r="E63" s="165">
        <v>0</v>
      </c>
      <c r="F63" s="165">
        <v>0</v>
      </c>
      <c r="G63" s="90">
        <v>0</v>
      </c>
      <c r="H63" s="165">
        <v>0</v>
      </c>
      <c r="I63" s="90">
        <v>0</v>
      </c>
      <c r="J63" s="90">
        <v>0</v>
      </c>
      <c r="K63" s="165">
        <v>0</v>
      </c>
      <c r="L63" s="165">
        <v>0</v>
      </c>
      <c r="M63" s="90">
        <v>0</v>
      </c>
    </row>
    <row r="64" spans="2:13" x14ac:dyDescent="0.3">
      <c r="B64" s="112" t="s">
        <v>309</v>
      </c>
    </row>
    <row r="68" spans="2:13" x14ac:dyDescent="0.3">
      <c r="B68" s="11" t="s">
        <v>344</v>
      </c>
      <c r="C68" s="21"/>
      <c r="D68" s="21"/>
      <c r="E68" s="21"/>
      <c r="F68" s="21"/>
      <c r="G68" s="21"/>
      <c r="H68" s="21"/>
      <c r="I68" s="21"/>
      <c r="J68" s="21"/>
      <c r="K68" s="21"/>
      <c r="L68" s="21"/>
      <c r="M68" s="21"/>
    </row>
    <row r="69" spans="2:13" x14ac:dyDescent="0.3">
      <c r="B69" s="159" t="s">
        <v>310</v>
      </c>
      <c r="C69" s="151"/>
      <c r="D69" s="151"/>
      <c r="E69" s="151"/>
      <c r="F69" s="151"/>
      <c r="G69" s="151"/>
      <c r="H69" s="151"/>
      <c r="I69" s="151"/>
      <c r="J69" s="151"/>
      <c r="K69" s="151"/>
      <c r="L69" s="151"/>
      <c r="M69" s="151"/>
    </row>
    <row r="70" spans="2:13" x14ac:dyDescent="0.3">
      <c r="B70" s="54"/>
      <c r="C70" s="54"/>
      <c r="D70" s="54"/>
      <c r="E70" s="54"/>
      <c r="F70" s="54"/>
      <c r="G70" s="54"/>
      <c r="H70" s="54"/>
      <c r="I70" s="54"/>
      <c r="J70" s="54"/>
      <c r="K70" s="54"/>
      <c r="L70" s="54"/>
      <c r="M70" s="54"/>
    </row>
    <row r="71" spans="2:13" ht="49.5" x14ac:dyDescent="0.3">
      <c r="B71" s="54"/>
      <c r="C71" s="115" t="s">
        <v>1</v>
      </c>
      <c r="D71" s="115" t="s">
        <v>2</v>
      </c>
      <c r="E71" s="115" t="s">
        <v>3</v>
      </c>
      <c r="F71" s="115" t="s">
        <v>4</v>
      </c>
      <c r="G71" s="115" t="s">
        <v>5</v>
      </c>
      <c r="H71" s="115" t="s">
        <v>6</v>
      </c>
      <c r="I71" s="115" t="s">
        <v>7</v>
      </c>
      <c r="J71" s="115" t="s">
        <v>52</v>
      </c>
      <c r="K71" s="115" t="s">
        <v>8</v>
      </c>
      <c r="L71" s="115" t="s">
        <v>9</v>
      </c>
      <c r="M71" s="116" t="s">
        <v>10</v>
      </c>
    </row>
    <row r="72" spans="2:13" x14ac:dyDescent="0.3">
      <c r="B72" s="117" t="s">
        <v>262</v>
      </c>
      <c r="C72" s="162">
        <v>0</v>
      </c>
      <c r="D72" s="162">
        <v>0</v>
      </c>
      <c r="E72" s="162">
        <v>0</v>
      </c>
      <c r="F72" s="162">
        <v>0</v>
      </c>
      <c r="G72" s="162">
        <v>0</v>
      </c>
      <c r="H72" s="162">
        <v>0</v>
      </c>
      <c r="I72" s="162">
        <v>0.4</v>
      </c>
      <c r="J72" s="162">
        <v>-0.4</v>
      </c>
      <c r="K72" s="162">
        <v>0</v>
      </c>
      <c r="L72" s="162">
        <v>0</v>
      </c>
      <c r="M72" s="146">
        <f>SUM(C72:L72)</f>
        <v>0</v>
      </c>
    </row>
    <row r="73" spans="2:13" x14ac:dyDescent="0.3">
      <c r="B73" s="166" t="s">
        <v>346</v>
      </c>
      <c r="C73" s="58"/>
      <c r="D73" s="58"/>
      <c r="E73" s="58"/>
      <c r="F73" s="58"/>
    </row>
    <row r="77" spans="2:13" x14ac:dyDescent="0.3">
      <c r="B77" s="11" t="s">
        <v>345</v>
      </c>
      <c r="C77" s="21"/>
      <c r="D77" s="21"/>
      <c r="E77" s="21"/>
      <c r="F77" s="21"/>
      <c r="G77" s="21"/>
      <c r="H77" s="21"/>
      <c r="K77" s="21"/>
      <c r="L77" s="21"/>
      <c r="M77" s="21"/>
    </row>
    <row r="78" spans="2:13" x14ac:dyDescent="0.3">
      <c r="B78" s="159" t="s">
        <v>169</v>
      </c>
      <c r="C78" s="151"/>
      <c r="D78" s="151"/>
      <c r="E78" s="151"/>
      <c r="F78" s="151"/>
      <c r="G78" s="151"/>
      <c r="H78" s="151"/>
      <c r="I78" s="151"/>
      <c r="J78" s="151"/>
      <c r="K78" s="151"/>
      <c r="L78" s="151"/>
      <c r="M78" s="151"/>
    </row>
    <row r="79" spans="2:13" x14ac:dyDescent="0.3">
      <c r="B79" s="54"/>
      <c r="C79" s="54"/>
      <c r="D79" s="54"/>
      <c r="E79" s="54"/>
      <c r="F79" s="54"/>
      <c r="G79" s="54"/>
      <c r="H79" s="54"/>
      <c r="I79" s="54"/>
      <c r="J79" s="54"/>
      <c r="K79" s="54"/>
      <c r="L79" s="54"/>
      <c r="M79" s="54"/>
    </row>
    <row r="80" spans="2:13" ht="49.5" x14ac:dyDescent="0.3">
      <c r="B80" s="54"/>
      <c r="C80" s="115" t="s">
        <v>1</v>
      </c>
      <c r="D80" s="115" t="s">
        <v>2</v>
      </c>
      <c r="E80" s="115" t="s">
        <v>3</v>
      </c>
      <c r="F80" s="115" t="s">
        <v>4</v>
      </c>
      <c r="G80" s="115" t="s">
        <v>5</v>
      </c>
      <c r="H80" s="115" t="s">
        <v>6</v>
      </c>
      <c r="I80" s="115" t="s">
        <v>7</v>
      </c>
      <c r="J80" s="115" t="s">
        <v>52</v>
      </c>
      <c r="K80" s="115" t="s">
        <v>8</v>
      </c>
      <c r="L80" s="115" t="s">
        <v>9</v>
      </c>
      <c r="M80" s="116" t="s">
        <v>10</v>
      </c>
    </row>
    <row r="81" spans="2:14" x14ac:dyDescent="0.3">
      <c r="B81" s="117" t="s">
        <v>276</v>
      </c>
      <c r="C81" s="162">
        <v>0</v>
      </c>
      <c r="D81" s="162">
        <v>0</v>
      </c>
      <c r="E81" s="162">
        <v>0</v>
      </c>
      <c r="F81" s="162">
        <v>0</v>
      </c>
      <c r="G81" s="162">
        <v>0</v>
      </c>
      <c r="H81" s="162">
        <v>0</v>
      </c>
      <c r="I81" s="162">
        <v>0.23140984199000156</v>
      </c>
      <c r="J81" s="162">
        <v>-0.23140984199000156</v>
      </c>
      <c r="K81" s="162">
        <v>0</v>
      </c>
      <c r="L81" s="162">
        <v>0</v>
      </c>
      <c r="M81" s="162">
        <v>0</v>
      </c>
    </row>
    <row r="82" spans="2:14" x14ac:dyDescent="0.3">
      <c r="B82" s="112" t="s">
        <v>348</v>
      </c>
    </row>
    <row r="83" spans="2:14" x14ac:dyDescent="0.3">
      <c r="B83" s="58"/>
    </row>
    <row r="87" spans="2:14" x14ac:dyDescent="0.3">
      <c r="N87" s="48"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7</vt:i4>
      </vt:variant>
    </vt:vector>
  </HeadingPairs>
  <TitlesOfParts>
    <vt:vector size="18"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lpstr>'X1-2 Key Concepts'!Udskriftsområde</vt:lpstr>
      <vt:lpstr>'X3 - General explanation'!Udskriftsområde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Oscar Fich Hansen</cp:lastModifiedBy>
  <cp:lastPrinted>2021-11-08T12:12:46Z</cp:lastPrinted>
  <dcterms:created xsi:type="dcterms:W3CDTF">2012-10-17T07:59:56Z</dcterms:created>
  <dcterms:modified xsi:type="dcterms:W3CDTF">2021-11-08T13:53:51Z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