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enne_projektmappe" defaultThemeVersion="124226"/>
  <mc:AlternateContent xmlns:mc="http://schemas.openxmlformats.org/markup-compatibility/2006">
    <mc:Choice Requires="x15">
      <x15ac:absPath xmlns:x15ac="http://schemas.microsoft.com/office/spreadsheetml/2010/11/ac" url="Z:\Rating\StandardPoors\Data_2024_Q1\"/>
    </mc:Choice>
  </mc:AlternateContent>
  <xr:revisionPtr revIDLastSave="0" documentId="13_ncr:1_{D22F09BB-8AE7-4E9E-983C-7DBEB66AD612}" xr6:coauthVersionLast="47" xr6:coauthVersionMax="47" xr10:uidLastSave="{00000000-0000-0000-0000-000000000000}"/>
  <bookViews>
    <workbookView xWindow="-1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Frontpage!$A$23:$F$59</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1" i="5" l="1"/>
  <c r="C78" i="2"/>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C17" i="10"/>
  <c r="C25" i="10"/>
  <c r="L60" i="16"/>
  <c r="K60" i="16"/>
  <c r="J60" i="16"/>
  <c r="I60" i="16"/>
  <c r="H60" i="16"/>
  <c r="G60" i="16"/>
  <c r="F60" i="16"/>
  <c r="E60" i="16"/>
  <c r="D60" i="16"/>
  <c r="C60" i="16"/>
  <c r="L40" i="16"/>
  <c r="K40" i="16"/>
  <c r="J40" i="16"/>
  <c r="I40" i="16"/>
  <c r="H40" i="16"/>
  <c r="G40" i="16"/>
  <c r="F40" i="16"/>
  <c r="E40" i="16"/>
  <c r="D40" i="16"/>
  <c r="C40" i="16"/>
  <c r="L20" i="16"/>
  <c r="K20" i="16"/>
  <c r="J20" i="16"/>
  <c r="I20" i="16"/>
  <c r="H20" i="16"/>
  <c r="G20" i="16"/>
  <c r="F20" i="16"/>
  <c r="E20" i="16"/>
  <c r="D20" i="16"/>
  <c r="C20" i="16"/>
  <c r="M11" i="1"/>
  <c r="M72" i="5"/>
  <c r="I12" i="15"/>
  <c r="I13" i="15"/>
  <c r="I14" i="15"/>
  <c r="I15" i="15"/>
  <c r="I16" i="15"/>
  <c r="I17" i="15"/>
  <c r="I18" i="15"/>
  <c r="I19" i="15"/>
  <c r="I20" i="15"/>
  <c r="I11" i="15"/>
  <c r="N78" i="2"/>
  <c r="M10" i="16"/>
  <c r="M11" i="16"/>
  <c r="M12" i="16"/>
  <c r="M13" i="16"/>
  <c r="M14" i="16"/>
  <c r="M15" i="16"/>
  <c r="M16" i="16"/>
  <c r="M17" i="16"/>
  <c r="M18" i="16"/>
  <c r="M19" i="16"/>
  <c r="M59" i="16"/>
  <c r="M58" i="16"/>
  <c r="M57" i="16"/>
  <c r="M56" i="16"/>
  <c r="M55" i="16"/>
  <c r="M54" i="16"/>
  <c r="M53" i="16"/>
  <c r="M52" i="16"/>
  <c r="M51" i="16"/>
  <c r="M50" i="16"/>
  <c r="M49" i="16"/>
  <c r="M39" i="16"/>
  <c r="M38" i="16"/>
  <c r="M37" i="16"/>
  <c r="M36" i="16"/>
  <c r="M35" i="16"/>
  <c r="M34" i="16"/>
  <c r="M33" i="16"/>
  <c r="M32" i="16"/>
  <c r="M31" i="16"/>
  <c r="M30" i="16"/>
  <c r="M29" i="16"/>
  <c r="M60" i="16"/>
  <c r="M40" i="16"/>
  <c r="D29" i="5"/>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c r="M12" i="1"/>
  <c r="D88" i="2"/>
  <c r="E88" i="2"/>
  <c r="F88" i="2"/>
  <c r="G88" i="2"/>
  <c r="H88" i="2"/>
  <c r="L88" i="2"/>
  <c r="I88" i="2"/>
  <c r="J88" i="2"/>
  <c r="C88" i="2"/>
  <c r="K88" i="2"/>
  <c r="D44" i="2"/>
  <c r="C44" i="2"/>
  <c r="E44" i="2"/>
  <c r="F44" i="2"/>
  <c r="G44" i="2"/>
  <c r="L44" i="2"/>
  <c r="H44" i="2"/>
  <c r="I44" i="2"/>
  <c r="J44" i="2"/>
  <c r="K44" i="2"/>
  <c r="M29" i="5"/>
  <c r="I22" i="15"/>
  <c r="M14" i="5"/>
  <c r="N88" i="2"/>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<sst xmlns="http://schemas.openxmlformats.org/spreadsheetml/2006/main" count="802" uniqueCount="428">
  <si>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</si>
  <si>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</si>
  <si>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</si>
  <si>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</si>
  <si>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</si>
  <si>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</si>
  <si>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</si>
  <si>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</si>
  <si>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</si>
  <si>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</si>
  <si>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</si>
  <si>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</si>
  <si>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</si>
  <si>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</si>
  <si>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</si>
  <si>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</si>
  <si>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</si>
  <si>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</si>
  <si>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</si>
  <si>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</si>
  <si>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</si>
  <si>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</si>
  <si>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</si>
  <si>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</si>
  <si>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</si>
  <si>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</si>
  <si>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</si>
  <si>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</si>
  <si>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</si>
  <si>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</si>
  <si>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</si>
  <si>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</si>
  <si>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</si>
  <si>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</si>
  <si>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</si>
  <si>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</si>
  <si>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</si>
  <si>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</si>
  <si>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</si>
  <si>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</si>
  <si>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</si>
  <si>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</si>
  <si>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</si>
  <si>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</si>
  <si>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</si>
  <si>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</si>
  <si>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</si>
  <si>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</si>
  <si>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</si>
  <si>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</si>
  <si>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</si>
  <si>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</si>
  <si>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</si>
  <si>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</si>
  <si>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</si>
  <si>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</si>
  <si>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</si>
  <si>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</si>
  <si>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</si>
  <si>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</si>
  <si>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</si>
  <si>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</si>
  <si>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</si>
  <si>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</si>
  <si>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</si>
  <si>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</si>
  <si>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</si>
  <si>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</si>
  <si>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</si>
  <si>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</si>
  <si>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</si>
  <si>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</si>
  <si>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</si>
  <si>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</si>
  <si>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</si>
  <si>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</si>
  <si>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</si>
  <si>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</si>
  <si>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</si>
  <si>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</si>
  <si>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</si>
  <si>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</si>
  <si>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</si>
  <si>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</si>
  <si>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</si>
  <si>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</si>
  <si>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</si>
  <si>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</si>
  <si>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</si>
  <si>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</si>
  <si>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</si>
  <si>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</si>
  <si>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</si>
  <si>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</si>
  <si>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</si>
  <si>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</si>
  <si>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</si>
  <si>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</si>
  <si>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</si>
  <si>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</si>
  <si>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</si>
  <si>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</si>
  <si>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</si>
  <si>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</si>
  <si>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</si>
  <si>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</si>
  <si>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</si>
  <si>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</si>
  <si>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</si>
  <si>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</si>
  <si>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</si>
  <si>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</si>
  <si>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</si>
  <si>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</si>
  <si>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</si>
  <si>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</si>
  <si>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</si>
  <si>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</si>
  <si>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</si>
  <si>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</si>
  <si>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</si>
  <si>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</si>
  <si>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</si>
  <si>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</si>
  <si>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</si>
  <si>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</si>
  <si>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</si>
  <si>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</si>
  <si>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</si>
  <si>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</si>
  <si>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</si>
  <si>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</si>
  <si>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</si>
  <si>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</si>
  <si>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</si>
  <si>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</si>
  <si>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</si>
  <si>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</si>
  <si>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</si>
  <si>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</si>
  <si>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</si>
  <si>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</si>
  <si>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</si>
  <si>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</si>
  <si>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</si>
  <si>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</si>
  <si>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</si>
  <si>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</si>
  <si>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</si>
  <si>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</si>
  <si>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</si>
  <si>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</si>
  <si>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</si>
  <si>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</si>
  <si>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</si>
  <si>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</si>
  <si>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</si>
  <si>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</si>
  <si>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</si>
  <si>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</si>
  <si>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</si>
  <si>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</si>
  <si>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</si>
  <si>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</si>
  <si>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</si>
  <si>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</si>
  <si>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</si>
  <si>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</si>
  <si>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</si>
  <si>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</si>
  <si>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</si>
  <si>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</si>
  <si>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</si>
  <si>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</si>
  <si>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</si>
  <si>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</si>
  <si>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</si>
  <si>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</si>
  <si>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</si>
  <si>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</si>
  <si>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</si>
  <si>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</si>
  <si>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</si>
  <si>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</si>
  <si>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</si>
  <si>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</si>
  <si>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</si>
  <si>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</si>
  <si>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</si>
  <si>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</si>
  <si>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</si>
  <si>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</si>
  <si>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</si>
  <si>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</si>
  <si>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</si>
  <si>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</si>
  <si>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</si>
  <si>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</si>
  <si>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</si>
  <si>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</si>
  <si>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</si>
  <si>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</si>
  <si>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</si>
  <si>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</si>
  <si>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</si>
  <si>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</si>
  <si>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</si>
  <si>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</si>
  <si>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</si>
  <si>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</si>
  <si>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</si>
  <si>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</si>
  <si>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</si>
  <si>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</si>
  <si>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</si>
  <si>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</si>
  <si>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</si>
  <si>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</si>
  <si>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</si>
  <si>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</si>
  <si>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</si>
  <si>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</si>
  <si>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</si>
  <si>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</si>
  <si>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</si>
  <si>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</si>
  <si>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</si>
  <si>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</si>
  <si>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</si>
  <si>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</si>
  <si>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</si>
  <si>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</si>
  <si>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</si>
  <si>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</si>
  <si>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</si>
  <si>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</si>
  <si>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</si>
  <si>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</si>
  <si>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</si>
  <si>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</si>
  <si>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</si>
  <si>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</si>
  <si>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</si>
  <si>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</si>
  <si>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</si>
  <si>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</si>
  <si>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</si>
  <si>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</si>
  <si>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</si>
  <si>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</si>
  <si>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</si>
  <si>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</si>
  <si>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</si>
  <si>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</si>
  <si>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</si>
  <si>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</si>
  <si>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</si>
  <si>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</si>
  <si>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</si>
  <si>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</si>
  <si>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</si>
  <si>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</si>
  <si>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DLR Capital center B</t>
  </si>
  <si>
    <t>Table G2 – DLR Capital Centre B, Outstanding CBs</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</si>
  <si>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</si>
  <si>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</si>
  <si>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</si>
  <si>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</si>
  <si>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</si>
  <si>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</si>
  <si>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</si>
  <si>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</si>
  <si>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</si>
  <si>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</si>
  <si>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</si>
  <si>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</si>
  <si>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</si>
  <si>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</si>
  <si>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</si>
  <si>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</si>
  <si>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</si>
  <si>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</si>
  <si>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</si>
  <si>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</si>
  <si>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</si>
  <si>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</si>
  <si>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</si>
  <si>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</si>
  <si>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</si>
  <si>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</si>
  <si>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</si>
  <si>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</si>
  <si>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</si>
  <si>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</si>
  <si>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</si>
  <si>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</si>
  <si>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</si>
  <si>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</si>
  <si>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</si>
  <si>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</si>
  <si>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</si>
  <si>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</si>
  <si>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</si>
  <si>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</si>
  <si>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</si>
  <si>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</si>
  <si>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</si>
  <si>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</si>
  <si>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</si>
  <si>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</si>
  <si>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</si>
  <si>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</si>
  <si>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</si>
  <si>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</si>
  <si>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</si>
  <si>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</si>
  <si>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</si>
  <si>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</si>
  <si>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</si>
  <si>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</si>
  <si>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</si>
  <si>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</si>
  <si>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</si>
  <si>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</si>
  <si>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</si>
  <si>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</si>
  <si>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</si>
  <si>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</si>
  <si>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</si>
  <si>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</si>
  <si>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</si>
  <si>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</si>
  <si>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</si>
  <si>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</si>
  <si>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</si>
  <si>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</si>
  <si>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</si>
  <si>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</si>
  <si>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</si>
  <si>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</si>
  <si>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</si>
  <si>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</si>
  <si>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</si>
  <si>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</si>
  <si>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</si>
  <si>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</si>
  <si>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</si>
  <si>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</si>
  <si>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</si>
  <si>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</si>
  <si>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</si>
  <si>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</si>
  <si>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</si>
  <si>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</si>
  <si>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</si>
  <si>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</si>
  <si>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</si>
  <si>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</si>
  <si>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</si>
  <si>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</si>
  <si>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</si>
  <si>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</si>
  <si>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</si>
  <si>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</si>
  <si>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</si>
  <si>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</si>
  <si>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</si>
  <si>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</si>
  <si>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</si>
  <si>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</si>
  <si>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</si>
  <si>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</si>
  <si>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</si>
  <si>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</si>
  <si>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</si>
  <si>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</si>
  <si>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</si>
  <si>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</si>
  <si>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</si>
  <si>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</si>
  <si>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</si>
  <si>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</si>
  <si>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</si>
  <si>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</si>
  <si>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</si>
  <si>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</si>
  <si>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</si>
  <si>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</si>
  <si>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</si>
  <si>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</si>
  <si>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</si>
  <si>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National Transparency Template : Contents</t>
  </si>
  <si>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</si>
  <si>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</si>
  <si>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</si>
  <si>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</si>
  <si>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</si>
  <si>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</si>
  <si>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</si>
  <si>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</si>
  <si>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</si>
  <si>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r>
      <t>Lending by Seasoning, DKKbn</t>
    </r>
    <r>
      <rPr>
        <i/>
        <sz val="8"/>
        <color theme="1"/>
        <rFont val="Century Gothic"/>
        <family val="2"/>
      </rPr>
      <t xml:space="preserve"> (Seasoning defined by duration of customer relationship)</t>
    </r>
  </si>
  <si>
    <r>
      <t xml:space="preserve">- rate fixed </t>
    </r>
    <r>
      <rPr>
        <b/>
        <sz val="11"/>
        <rFont val="Century Gothic"/>
        <family val="2"/>
      </rPr>
      <t>≤</t>
    </r>
    <r>
      <rPr>
        <sz val="11"/>
        <rFont val="Century Gothic"/>
        <family val="2"/>
      </rPr>
      <t xml:space="preserve"> 1 year</t>
    </r>
  </si>
  <si>
    <t>- rate fixed &gt; 1 and ≤ 3 years</t>
  </si>
  <si>
    <r>
      <t xml:space="preserve">Lending, by-loan to-value (LTV), current property value, </t>
    </r>
    <r>
      <rPr>
        <b/>
        <i/>
        <sz val="11"/>
        <rFont val="Century Gothic"/>
        <family val="2"/>
      </rPr>
      <t>per cent ("Continously distributed into LTV brackets")</t>
    </r>
  </si>
  <si>
    <r>
      <t>Table G1.1 – DLR Capital Centre B,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</si>
  <si>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</si>
  <si>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</si>
  <si>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</si>
  <si>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</si>
  <si>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</si>
  <si>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</si>
  <si>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</si>
  <si>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</si>
  <si>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</si>
  <si>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</si>
  <si>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</si>
  <si>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</si>
  <si>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</si>
  <si>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t xml:space="preserve">National Transparency Template for </t>
  </si>
  <si>
    <t xml:space="preserve"> Danish Covered Bond Issuers</t>
  </si>
  <si>
    <t>Q1 2024</t>
  </si>
  <si>
    <t>Q4 2023</t>
  </si>
  <si>
    <t>Q3 2023</t>
  </si>
  <si>
    <t>Q2 2023</t>
  </si>
  <si>
    <t xml:space="preserve"> </t>
  </si>
  <si>
    <t>ND</t>
  </si>
  <si>
    <t>DKK. 191.1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</si>
</sst>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3"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2"/>
      <color rgb="FF000000"/>
      <name val="Century Gothic"/>
      <family val="2"/>
    </font>
    <font>
      <b/>
      <sz val="11"/>
      <color rgb="FF000000"/>
      <name val="Century Gothic"/>
      <family val="2"/>
    </font>
    <font>
      <sz val="11"/>
      <color rgb="FF000000"/>
      <name val="Century Gothic"/>
      <family val="2"/>
    </font>
    <font>
      <b/>
      <u/>
      <sz val="9.35"/>
      <color rgb="FF0000FF"/>
      <name val="Century Gothic"/>
      <family val="2"/>
    </font>
    <font>
      <b/>
      <sz val="12"/>
      <color theme="1"/>
      <name val="Century Gothic"/>
      <family val="2"/>
    </font>
    <font>
      <sz val="8"/>
      <color rgb="FF000000"/>
      <name val="Century Gothic"/>
      <family val="2"/>
    </font>
    <font>
      <b/>
      <sz val="11"/>
      <color theme="1"/>
      <name val="Century Gothic"/>
      <family val="2"/>
    </font>
    <font>
      <b/>
      <sz val="10"/>
      <color rgb="FF000000"/>
      <name val="Century Gothic"/>
      <family val="2"/>
    </font>
    <font>
      <b/>
      <i/>
      <sz val="10"/>
      <color rgb="FF000000"/>
      <name val="Century Gothic"/>
      <family val="2"/>
    </font>
    <font>
      <u/>
      <sz val="9.35"/>
      <color theme="10"/>
      <name val="Century Gothic"/>
      <family val="2"/>
    </font>
    <font>
      <u/>
      <sz val="11"/>
      <color theme="1"/>
      <name val="Century Gothic"/>
      <family val="2"/>
    </font>
    <font>
      <sz val="12"/>
      <color theme="1"/>
      <name val="Century Gothic"/>
      <family val="2"/>
    </font>
    <font>
      <i/>
      <sz val="11"/>
      <color theme="1"/>
      <name val="Century Gothic"/>
      <family val="2"/>
    </font>
    <font>
      <b/>
      <i/>
      <sz val="11"/>
      <color theme="1"/>
      <name val="Century Gothic"/>
      <family val="2"/>
    </font>
    <font>
      <i/>
      <sz val="8"/>
      <color theme="1"/>
      <name val="Century Gothic"/>
      <family val="2"/>
    </font>
    <font>
      <b/>
      <i/>
      <sz val="11"/>
      <name val="Century Gothic"/>
      <family val="2"/>
    </font>
    <font>
      <b/>
      <sz val="9"/>
      <color rgb="FF000000"/>
      <name val="Century Gothic"/>
      <family val="2"/>
    </font>
    <font>
      <b/>
      <sz val="11"/>
      <name val="Century Gothic"/>
      <family val="2"/>
    </font>
    <font>
      <sz val="11"/>
      <name val="Century Gothic"/>
      <family val="2"/>
    </font>
    <font>
      <sz val="11"/>
      <color rgb="FFFF0000"/>
      <name val="Century Gothic"/>
      <family val="2"/>
    </font>
    <font>
      <b/>
      <sz val="14"/>
      <color theme="0" tint="-0.499984740745262"/>
      <name val="Century Gothic"/>
      <family val="2"/>
    </font>
    <font>
      <i/>
      <sz val="11"/>
      <name val="Century Gothic"/>
      <family val="2"/>
    </font>
    <font>
      <b/>
      <i/>
      <sz val="11"/>
      <color rgb="FF000000"/>
      <name val="Century Gothic"/>
      <family val="2"/>
    </font>
    <font>
      <i/>
      <sz val="10"/>
      <color theme="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i/>
      <sz val="11"/>
      <color rgb="FF000000"/>
      <name val="Century Gothic"/>
      <family val="2"/>
    </font>
    <font>
      <b/>
      <sz val="12"/>
      <color theme="0" tint="-0.499984740745262"/>
      <name val="Century Gothic"/>
      <family val="2"/>
    </font>
    <font>
      <b/>
      <u/>
      <sz val="12"/>
      <color theme="1"/>
      <name val="Century Gothic"/>
      <family val="2"/>
    </font>
    <font>
      <u/>
      <sz val="12"/>
      <color theme="10"/>
      <name val="Century Gothic"/>
      <family val="2"/>
    </font>
    <font>
      <b/>
      <sz val="20"/>
      <color theme="1" tint="0.499984740745262"/>
      <name val="Georgia"/>
      <family val="1"/>
    </font>
    <font>
      <b/>
      <sz val="8"/>
      <name val="Century Gothic"/>
      <family val="2"/>
    </font>
    <font>
      <sz val="8"/>
      <name val="Century Gothic"/>
      <family val="2"/>
    </font>
    <font>
      <sz val="16"/>
      <name val="Century Gothic"/>
      <family val="2"/>
    </font>
    <font>
      <b/>
      <sz val="10"/>
      <color theme="1"/>
      <name val="Century Gothic"/>
      <family val="2"/>
    </font>
    <font>
      <b/>
      <sz val="16"/>
      <color theme="0" tint="-0.499984740745262"/>
      <name val="Century Gothic"/>
      <family val="2"/>
    </font>
    <font>
      <sz val="20"/>
      <color theme="1"/>
      <name val="Century Gothic"/>
      <family val="2"/>
    </font>
    <font>
      <b/>
      <sz val="16"/>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0" applyNumberFormat="0" applyBorder="0" applyAlignment="0" applyProtection="0"/>
    <xf numFmtId="0" fontId="14" fillId="11" borderId="7" applyNumberFormat="0" applyAlignment="0" applyProtection="0"/>
    <xf numFmtId="0" fontId="15" fillId="12" borderId="8" applyNumberFormat="0" applyAlignment="0" applyProtection="0"/>
    <xf numFmtId="0" fontId="16" fillId="12" borderId="7" applyNumberFormat="0" applyAlignment="0" applyProtection="0"/>
    <xf numFmtId="0" fontId="17" fillId="0" borderId="9" applyNumberFormat="0" applyFill="0" applyAlignment="0" applyProtection="0"/>
    <xf numFmtId="0" fontId="18"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19" fillId="0" borderId="0" applyNumberFormat="0" applyFill="0" applyBorder="0" applyAlignment="0" applyProtection="0"/>
    <xf numFmtId="0" fontId="2" fillId="0" borderId="12" applyNumberFormat="0" applyFill="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0" fillId="38" borderId="0" applyNumberFormat="0" applyBorder="0" applyAlignment="0" applyProtection="0"/>
  </cellStyleXfs>
  <cellXfs count="255">
    <xf numFmtId="0" fontId="0" fillId="0" borderId="0" xfId="0"/>
    <xf numFmtId="0" fontId="21" fillId="5" borderId="0" xfId="0" applyFont="1" applyFill="1"/>
    <xf numFmtId="0" fontId="22" fillId="5" borderId="0" xfId="0" applyFont="1" applyFill="1"/>
    <xf numFmtId="0" fontId="23" fillId="6" borderId="0" xfId="0" applyFont="1" applyFill="1" applyAlignment="1">
      <alignment horizontal="left" vertical="center" wrapText="1" indent="1"/>
    </xf>
    <xf numFmtId="0" fontId="24" fillId="5" borderId="0" xfId="0" applyFont="1" applyFill="1" applyAlignment="1">
      <alignment vertical="center" wrapText="1"/>
    </xf>
    <xf numFmtId="0" fontId="21" fillId="5" borderId="0" xfId="0" applyFont="1" applyFill="1" applyAlignment="1">
      <alignment vertical="center" wrapText="1"/>
    </xf>
    <xf numFmtId="0" fontId="24" fillId="5" borderId="0" xfId="0" applyFont="1" applyFill="1" applyAlignment="1">
      <alignment vertical="top" wrapText="1"/>
    </xf>
    <xf numFmtId="0" fontId="24" fillId="5" borderId="0" xfId="0" applyFont="1" applyFill="1" applyAlignment="1">
      <alignment horizontal="justify" vertical="center" wrapText="1"/>
    </xf>
    <xf numFmtId="0" fontId="21" fillId="5" borderId="0" xfId="0" applyFont="1" applyFill="1" applyAlignment="1">
      <alignment vertical="top" wrapText="1"/>
    </xf>
    <xf numFmtId="0" fontId="24" fillId="5" borderId="0" xfId="0" applyFont="1" applyFill="1" applyAlignment="1">
      <alignment horizontal="left" vertical="top" wrapText="1" indent="5"/>
    </xf>
    <xf numFmtId="0" fontId="24" fillId="5" borderId="0" xfId="0" applyFont="1" applyFill="1" applyAlignment="1">
      <alignment horizontal="left" vertical="top" wrapText="1"/>
    </xf>
    <xf numFmtId="0" fontId="24" fillId="5" borderId="0" xfId="0" applyFont="1" applyFill="1" applyAlignment="1">
      <alignment vertical="center"/>
    </xf>
    <xf numFmtId="0" fontId="21" fillId="5" borderId="0" xfId="0" applyFont="1" applyFill="1" applyAlignment="1">
      <alignment vertical="top"/>
    </xf>
    <xf numFmtId="0" fontId="21" fillId="5" borderId="0" xfId="0" applyFont="1" applyFill="1" applyAlignment="1">
      <alignment vertical="center"/>
    </xf>
    <xf numFmtId="0" fontId="24" fillId="5" borderId="0" xfId="0" applyFont="1" applyFill="1" applyAlignment="1">
      <alignment horizontal="left" vertical="center" wrapText="1" indent="5"/>
    </xf>
    <xf numFmtId="0" fontId="23" fillId="6" borderId="0" xfId="0" applyFont="1" applyFill="1" applyAlignment="1">
      <alignment vertical="center" wrapText="1"/>
    </xf>
    <xf numFmtId="0" fontId="24" fillId="6" borderId="0" xfId="0" applyFont="1" applyFill="1" applyAlignment="1">
      <alignment horizontal="justify" vertical="center" wrapText="1"/>
    </xf>
    <xf numFmtId="0" fontId="23" fillId="5" borderId="0" xfId="0" applyFont="1" applyFill="1" applyAlignment="1">
      <alignment horizontal="left" vertical="center" wrapText="1" indent="1"/>
    </xf>
    <xf numFmtId="0" fontId="23" fillId="5" borderId="0" xfId="0" applyFont="1" applyFill="1" applyAlignment="1">
      <alignment vertical="center" wrapText="1"/>
    </xf>
    <xf numFmtId="0" fontId="25" fillId="5" borderId="0" xfId="3" applyFont="1" applyFill="1" applyBorder="1" applyAlignment="1" applyProtection="1">
      <alignment horizontal="right"/>
    </xf>
    <xf numFmtId="0" fontId="21" fillId="3" borderId="0" xfId="0" applyFont="1" applyFill="1"/>
    <xf numFmtId="0" fontId="26" fillId="2" borderId="0" xfId="0" applyFont="1" applyFill="1"/>
    <xf numFmtId="0" fontId="21" fillId="2" borderId="0" xfId="0" applyFont="1" applyFill="1"/>
    <xf numFmtId="0" fontId="23" fillId="2" borderId="0" xfId="0" applyFont="1" applyFill="1" applyAlignment="1">
      <alignment horizontal="left" vertical="center" wrapText="1" indent="1"/>
    </xf>
    <xf numFmtId="0" fontId="23" fillId="2" borderId="0" xfId="0" applyFont="1" applyFill="1" applyAlignment="1">
      <alignment vertical="center" wrapText="1"/>
    </xf>
    <xf numFmtId="0" fontId="27" fillId="2" borderId="0" xfId="0" applyFont="1" applyFill="1" applyAlignment="1">
      <alignment horizontal="justify" vertical="center" wrapText="1"/>
    </xf>
    <xf numFmtId="0" fontId="23" fillId="3" borderId="0" xfId="0" applyFont="1" applyFill="1" applyAlignment="1">
      <alignment horizontal="left" vertical="center" wrapText="1" indent="1"/>
    </xf>
    <xf numFmtId="0" fontId="23" fillId="3" borderId="0" xfId="0" applyFont="1" applyFill="1" applyAlignment="1">
      <alignment vertical="center" wrapText="1"/>
    </xf>
    <xf numFmtId="0" fontId="27" fillId="3" borderId="0" xfId="0" applyFont="1" applyFill="1" applyAlignment="1">
      <alignment horizontal="justify" vertical="center" wrapText="1"/>
    </xf>
    <xf numFmtId="0" fontId="28" fillId="3" borderId="2" xfId="0" applyFont="1" applyFill="1" applyBorder="1"/>
    <xf numFmtId="0" fontId="21" fillId="3" borderId="2" xfId="0" applyFont="1" applyFill="1" applyBorder="1" applyAlignment="1">
      <alignment horizontal="right" wrapText="1"/>
    </xf>
    <xf numFmtId="0" fontId="24" fillId="3" borderId="0" xfId="0" applyFont="1" applyFill="1" applyAlignment="1">
      <alignment vertical="center" wrapText="1"/>
    </xf>
    <xf numFmtId="0" fontId="24" fillId="3" borderId="0" xfId="0" applyFont="1" applyFill="1" applyAlignment="1">
      <alignment vertical="center"/>
    </xf>
    <xf numFmtId="0" fontId="24" fillId="3" borderId="0" xfId="0" applyFont="1" applyFill="1" applyAlignment="1">
      <alignment horizontal="justify" vertical="top" wrapText="1"/>
    </xf>
    <xf numFmtId="0" fontId="24" fillId="3" borderId="0" xfId="0" applyFont="1" applyFill="1" applyAlignment="1">
      <alignment horizontal="justify" vertical="center" wrapText="1"/>
    </xf>
    <xf numFmtId="0" fontId="24" fillId="3" borderId="0" xfId="0" applyFont="1" applyFill="1" applyAlignment="1">
      <alignment vertical="top" wrapText="1"/>
    </xf>
    <xf numFmtId="0" fontId="24" fillId="3" borderId="0" xfId="0" applyFont="1" applyFill="1" applyAlignment="1">
      <alignment horizontal="left" vertical="center" wrapText="1" indent="5"/>
    </xf>
    <xf numFmtId="0" fontId="21" fillId="3" borderId="0" xfId="0" applyFont="1" applyFill="1" applyAlignment="1">
      <alignment vertical="top" wrapText="1"/>
    </xf>
    <xf numFmtId="0" fontId="21" fillId="3" borderId="2" xfId="0" applyFont="1" applyFill="1" applyBorder="1"/>
    <xf numFmtId="0" fontId="21" fillId="3" borderId="0" xfId="0" applyFont="1" applyFill="1" applyAlignment="1">
      <alignment vertical="center" wrapText="1"/>
    </xf>
    <xf numFmtId="0" fontId="29" fillId="2" borderId="0" xfId="0" applyFont="1" applyFill="1" applyAlignment="1">
      <alignment horizontal="left" vertical="center" wrapText="1" indent="1"/>
    </xf>
    <xf numFmtId="0" fontId="30" fillId="2" borderId="0" xfId="0" applyFont="1" applyFill="1" applyAlignment="1">
      <alignment horizontal="center" vertical="center" wrapText="1"/>
    </xf>
    <xf numFmtId="0" fontId="23" fillId="3" borderId="2" xfId="0" applyFont="1" applyFill="1" applyBorder="1" applyAlignment="1">
      <alignment vertical="center" wrapText="1"/>
    </xf>
    <xf numFmtId="0" fontId="33" fillId="3" borderId="0" xfId="0" applyFont="1" applyFill="1" applyAlignment="1">
      <alignment vertical="center"/>
    </xf>
    <xf numFmtId="0" fontId="32" fillId="3" borderId="0" xfId="0" applyFont="1" applyFill="1" applyAlignment="1">
      <alignment horizontal="left" vertical="top" wrapText="1"/>
    </xf>
    <xf numFmtId="0" fontId="21" fillId="3" borderId="0" xfId="0" applyFont="1" applyFill="1" applyAlignment="1">
      <alignment horizontal="left" vertical="top" wrapText="1"/>
    </xf>
    <xf numFmtId="0" fontId="31" fillId="3" borderId="0" xfId="3" applyFont="1" applyFill="1" applyAlignment="1" applyProtection="1">
      <alignment horizontal="right"/>
    </xf>
    <xf numFmtId="0" fontId="34" fillId="3" borderId="0" xfId="0" applyFont="1" applyFill="1" applyAlignment="1">
      <alignment horizontal="right"/>
    </xf>
    <xf numFmtId="14" fontId="34" fillId="3" borderId="0" xfId="0" applyNumberFormat="1" applyFont="1" applyFill="1" applyAlignment="1">
      <alignment horizontal="left"/>
    </xf>
    <xf numFmtId="0" fontId="26" fillId="3" borderId="0" xfId="0" applyFont="1" applyFill="1"/>
    <xf numFmtId="0" fontId="35" fillId="2" borderId="0" xfId="0" applyFont="1" applyFill="1" applyAlignment="1">
      <alignment horizontal="left"/>
    </xf>
    <xf numFmtId="0" fontId="28" fillId="2" borderId="0" xfId="0" applyFont="1" applyFill="1"/>
    <xf numFmtId="0" fontId="21" fillId="3" borderId="1" xfId="0" applyFont="1" applyFill="1" applyBorder="1"/>
    <xf numFmtId="0" fontId="21" fillId="3" borderId="1" xfId="0" applyFont="1" applyFill="1" applyBorder="1" applyAlignment="1">
      <alignment wrapText="1"/>
    </xf>
    <xf numFmtId="0" fontId="28" fillId="3" borderId="1" xfId="0" applyFont="1" applyFill="1" applyBorder="1" applyAlignment="1">
      <alignment wrapText="1"/>
    </xf>
    <xf numFmtId="166" fontId="21" fillId="3" borderId="0" xfId="1" applyNumberFormat="1" applyFont="1" applyFill="1"/>
    <xf numFmtId="166" fontId="28" fillId="3" borderId="2" xfId="1" applyNumberFormat="1" applyFont="1" applyFill="1" applyBorder="1"/>
    <xf numFmtId="164" fontId="21" fillId="3" borderId="0" xfId="1" applyFont="1" applyFill="1"/>
    <xf numFmtId="0" fontId="37" fillId="2" borderId="0" xfId="0" applyFont="1" applyFill="1" applyAlignment="1">
      <alignment horizontal="left"/>
    </xf>
    <xf numFmtId="164" fontId="21" fillId="3" borderId="2" xfId="1" applyFont="1" applyFill="1" applyBorder="1"/>
    <xf numFmtId="164" fontId="28" fillId="3" borderId="2" xfId="1" applyFont="1" applyFill="1" applyBorder="1"/>
    <xf numFmtId="0" fontId="34" fillId="3" borderId="0" xfId="0" applyFont="1" applyFill="1"/>
    <xf numFmtId="0" fontId="38" fillId="3" borderId="0" xfId="0" applyFont="1" applyFill="1"/>
    <xf numFmtId="164" fontId="21" fillId="3" borderId="2" xfId="1" applyFont="1" applyFill="1" applyBorder="1" applyAlignment="1">
      <alignment horizontal="right"/>
    </xf>
    <xf numFmtId="164" fontId="28" fillId="0" borderId="2" xfId="1" applyFont="1" applyFill="1" applyBorder="1" applyAlignment="1">
      <alignment horizontal="right"/>
    </xf>
    <xf numFmtId="164" fontId="21" fillId="3" borderId="0" xfId="0" applyNumberFormat="1" applyFont="1" applyFill="1"/>
    <xf numFmtId="0" fontId="21" fillId="3" borderId="0" xfId="0" applyFont="1" applyFill="1" applyAlignment="1">
      <alignment horizontal="right"/>
    </xf>
    <xf numFmtId="0" fontId="21" fillId="3" borderId="1" xfId="0" applyFont="1" applyFill="1" applyBorder="1" applyAlignment="1">
      <alignment horizontal="right"/>
    </xf>
    <xf numFmtId="166" fontId="21" fillId="3" borderId="1" xfId="1" applyNumberFormat="1" applyFont="1" applyFill="1" applyBorder="1"/>
    <xf numFmtId="166" fontId="39" fillId="3" borderId="2" xfId="1" applyNumberFormat="1" applyFont="1" applyFill="1" applyBorder="1" applyAlignment="1">
      <alignment horizontal="right"/>
    </xf>
    <xf numFmtId="0" fontId="34" fillId="0" borderId="0" xfId="0" applyFont="1"/>
    <xf numFmtId="0" fontId="21" fillId="0" borderId="0" xfId="0" applyFont="1"/>
    <xf numFmtId="0" fontId="40" fillId="3" borderId="0" xfId="0" applyFont="1" applyFill="1" applyAlignment="1">
      <alignment wrapText="1"/>
    </xf>
    <xf numFmtId="0" fontId="40" fillId="3" borderId="0" xfId="0" quotePrefix="1" applyFont="1" applyFill="1" applyAlignment="1">
      <alignment vertical="center"/>
    </xf>
    <xf numFmtId="0" fontId="40" fillId="3" borderId="0" xfId="0" quotePrefix="1" applyFont="1" applyFill="1"/>
    <xf numFmtId="0" fontId="21" fillId="3" borderId="0" xfId="0" quotePrefix="1" applyFont="1" applyFill="1"/>
    <xf numFmtId="0" fontId="40" fillId="3" borderId="0" xfId="0" applyFont="1" applyFill="1"/>
    <xf numFmtId="168" fontId="21" fillId="3" borderId="0" xfId="2" applyNumberFormat="1" applyFont="1" applyFill="1"/>
    <xf numFmtId="0" fontId="21" fillId="3" borderId="1" xfId="0" applyFont="1" applyFill="1" applyBorder="1" applyAlignment="1">
      <alignment horizontal="right" wrapText="1"/>
    </xf>
    <xf numFmtId="0" fontId="21" fillId="3" borderId="0" xfId="0" applyFont="1" applyFill="1" applyAlignment="1">
      <alignment wrapText="1"/>
    </xf>
    <xf numFmtId="0" fontId="35" fillId="2" borderId="0" xfId="0" applyFont="1" applyFill="1" applyAlignment="1">
      <alignment horizontal="right"/>
    </xf>
    <xf numFmtId="0" fontId="21" fillId="2" borderId="0" xfId="0" applyFont="1" applyFill="1" applyAlignment="1">
      <alignment horizontal="left"/>
    </xf>
    <xf numFmtId="0" fontId="21" fillId="3" borderId="0" xfId="0" applyFont="1" applyFill="1" applyAlignment="1">
      <alignment horizontal="right" wrapText="1"/>
    </xf>
    <xf numFmtId="0" fontId="21" fillId="3" borderId="0" xfId="0" applyFont="1" applyFill="1" applyAlignment="1">
      <alignment horizontal="center"/>
    </xf>
    <xf numFmtId="166" fontId="21" fillId="3" borderId="0" xfId="1" applyNumberFormat="1" applyFont="1" applyFill="1" applyAlignment="1">
      <alignment horizontal="center"/>
    </xf>
    <xf numFmtId="166" fontId="28" fillId="3" borderId="2" xfId="1" applyNumberFormat="1" applyFont="1" applyFill="1" applyBorder="1" applyAlignment="1">
      <alignment horizontal="center"/>
    </xf>
    <xf numFmtId="166" fontId="28" fillId="3" borderId="0" xfId="1" applyNumberFormat="1" applyFont="1" applyFill="1" applyBorder="1" applyAlignment="1">
      <alignment horizontal="center"/>
    </xf>
    <xf numFmtId="168" fontId="40" fillId="3" borderId="0" xfId="2" applyNumberFormat="1" applyFont="1" applyFill="1" applyAlignment="1">
      <alignment horizontal="right"/>
    </xf>
    <xf numFmtId="0" fontId="41" fillId="3" borderId="0" xfId="0" applyFont="1" applyFill="1"/>
    <xf numFmtId="167" fontId="21"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8" fillId="3" borderId="0" xfId="1" applyNumberFormat="1" applyFont="1" applyFill="1" applyBorder="1" applyAlignment="1">
      <alignment horizontal="right"/>
    </xf>
    <xf numFmtId="166" fontId="40" fillId="3" borderId="0" xfId="1" applyNumberFormat="1" applyFont="1" applyFill="1" applyAlignment="1">
      <alignment horizontal="right"/>
    </xf>
    <xf numFmtId="166" fontId="41" fillId="3" borderId="0" xfId="1" applyNumberFormat="1" applyFont="1" applyFill="1" applyAlignment="1">
      <alignment horizontal="right"/>
    </xf>
    <xf numFmtId="0" fontId="42" fillId="3" borderId="0" xfId="0" applyFont="1" applyFill="1" applyAlignment="1">
      <alignment horizontal="left" vertical="center"/>
    </xf>
    <xf numFmtId="0" fontId="35" fillId="2" borderId="1" xfId="0" applyFont="1" applyFill="1" applyBorder="1"/>
    <xf numFmtId="0" fontId="21" fillId="2" borderId="1" xfId="0" applyFont="1" applyFill="1" applyBorder="1"/>
    <xf numFmtId="165" fontId="40" fillId="3" borderId="2" xfId="1" applyNumberFormat="1" applyFont="1" applyFill="1" applyBorder="1"/>
    <xf numFmtId="165" fontId="28" fillId="3" borderId="2" xfId="1" applyNumberFormat="1" applyFont="1" applyFill="1" applyBorder="1"/>
    <xf numFmtId="0" fontId="43" fillId="3" borderId="2" xfId="0" applyFont="1" applyFill="1" applyBorder="1"/>
    <xf numFmtId="9" fontId="43" fillId="3" borderId="2" xfId="2" applyFont="1" applyFill="1" applyBorder="1"/>
    <xf numFmtId="166" fontId="21" fillId="3" borderId="2" xfId="1" applyNumberFormat="1" applyFont="1" applyFill="1" applyBorder="1"/>
    <xf numFmtId="0" fontId="35" fillId="3" borderId="0" xfId="0" applyFont="1" applyFill="1"/>
    <xf numFmtId="9" fontId="37" fillId="3" borderId="2" xfId="2" applyFont="1" applyFill="1" applyBorder="1"/>
    <xf numFmtId="0" fontId="42" fillId="3" borderId="0" xfId="0" applyFont="1" applyFill="1" applyAlignment="1">
      <alignment horizontal="justify" vertical="center" wrapText="1"/>
    </xf>
    <xf numFmtId="0" fontId="28" fillId="3" borderId="0" xfId="0" applyFont="1" applyFill="1" applyAlignment="1">
      <alignment vertical="center"/>
    </xf>
    <xf numFmtId="0" fontId="44" fillId="2" borderId="0" xfId="0" applyFont="1" applyFill="1" applyAlignment="1">
      <alignment horizontal="left" vertical="center" wrapText="1"/>
    </xf>
    <xf numFmtId="0" fontId="23" fillId="2" borderId="0" xfId="0" applyFont="1" applyFill="1" applyAlignment="1">
      <alignment horizontal="center" vertical="center" wrapText="1"/>
    </xf>
    <xf numFmtId="0" fontId="23" fillId="2" borderId="0" xfId="0" applyFont="1" applyFill="1" applyAlignment="1">
      <alignment horizontal="right" vertical="center" wrapText="1"/>
    </xf>
    <xf numFmtId="167" fontId="24" fillId="3" borderId="0" xfId="0" applyNumberFormat="1" applyFont="1" applyFill="1" applyAlignment="1">
      <alignment vertical="center" wrapText="1"/>
    </xf>
    <xf numFmtId="167" fontId="21" fillId="3" borderId="0" xfId="0" applyNumberFormat="1" applyFont="1" applyFill="1" applyAlignment="1">
      <alignment vertical="center" wrapText="1"/>
    </xf>
    <xf numFmtId="168" fontId="21" fillId="3" borderId="0" xfId="2" applyNumberFormat="1" applyFont="1" applyFill="1" applyBorder="1" applyAlignment="1">
      <alignment vertical="center"/>
    </xf>
    <xf numFmtId="0" fontId="24" fillId="3" borderId="1" xfId="0" applyFont="1" applyFill="1" applyBorder="1" applyAlignment="1">
      <alignment vertical="center"/>
    </xf>
    <xf numFmtId="168" fontId="21" fillId="3" borderId="1" xfId="2" applyNumberFormat="1" applyFont="1" applyFill="1" applyBorder="1" applyAlignment="1">
      <alignment vertical="center"/>
    </xf>
    <xf numFmtId="167" fontId="24" fillId="3" borderId="0" xfId="0" applyNumberFormat="1" applyFont="1" applyFill="1" applyAlignment="1">
      <alignment vertical="center"/>
    </xf>
    <xf numFmtId="165" fontId="21" fillId="3" borderId="0" xfId="1" applyNumberFormat="1" applyFont="1" applyFill="1" applyBorder="1" applyAlignment="1">
      <alignment horizontal="center" vertical="center"/>
    </xf>
    <xf numFmtId="0" fontId="40" fillId="3" borderId="0" xfId="0" applyFont="1" applyFill="1" applyAlignment="1">
      <alignment vertical="center"/>
    </xf>
    <xf numFmtId="167" fontId="40" fillId="3" borderId="0" xfId="0" applyNumberFormat="1" applyFont="1" applyFill="1" applyAlignment="1">
      <alignment horizontal="right" vertical="center"/>
    </xf>
    <xf numFmtId="0" fontId="40" fillId="3" borderId="0" xfId="0" applyFont="1" applyFill="1" applyAlignment="1">
      <alignment horizontal="left" vertical="center" indent="1"/>
    </xf>
    <xf numFmtId="1" fontId="40" fillId="3" borderId="0" xfId="0" applyNumberFormat="1" applyFont="1" applyFill="1" applyAlignment="1">
      <alignment horizontal="right" vertical="center"/>
    </xf>
    <xf numFmtId="0" fontId="40" fillId="0" borderId="1" xfId="0" applyFont="1" applyBorder="1" applyAlignment="1">
      <alignment horizontal="left" vertical="center"/>
    </xf>
    <xf numFmtId="0" fontId="41" fillId="0" borderId="1" xfId="0" applyFont="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1" fillId="0" borderId="0" xfId="0" applyFont="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1" fillId="0" borderId="0" xfId="0" applyFont="1" applyAlignment="1">
      <alignment horizontal="justify" vertical="center"/>
    </xf>
    <xf numFmtId="167" fontId="21" fillId="3" borderId="0" xfId="0" applyNumberFormat="1" applyFont="1" applyFill="1"/>
    <xf numFmtId="167" fontId="21" fillId="0" borderId="0" xfId="0" applyNumberFormat="1" applyFont="1"/>
    <xf numFmtId="0" fontId="21" fillId="3" borderId="0" xfId="0" applyFont="1" applyFill="1" applyAlignment="1">
      <alignment vertical="center"/>
    </xf>
    <xf numFmtId="166" fontId="21" fillId="3" borderId="0" xfId="1" applyNumberFormat="1" applyFont="1" applyFill="1" applyBorder="1" applyAlignment="1">
      <alignment horizontal="right"/>
    </xf>
    <xf numFmtId="166" fontId="21" fillId="3" borderId="0" xfId="1" applyNumberFormat="1" applyFont="1" applyFill="1" applyBorder="1"/>
    <xf numFmtId="168" fontId="21" fillId="3" borderId="0" xfId="2" applyNumberFormat="1" applyFont="1" applyFill="1" applyBorder="1" applyAlignment="1">
      <alignment horizontal="right" vertical="center"/>
    </xf>
    <xf numFmtId="0" fontId="24" fillId="0" borderId="0" xfId="0" applyFont="1" applyAlignment="1">
      <alignment vertical="center"/>
    </xf>
    <xf numFmtId="165" fontId="21" fillId="3" borderId="0" xfId="1" applyNumberFormat="1" applyFont="1" applyFill="1" applyBorder="1" applyAlignment="1">
      <alignment horizontal="right" vertical="center"/>
    </xf>
    <xf numFmtId="9" fontId="21" fillId="3" borderId="0" xfId="2" applyFont="1" applyFill="1" applyBorder="1" applyAlignment="1">
      <alignment horizontal="right" vertical="center"/>
    </xf>
    <xf numFmtId="165" fontId="21" fillId="3" borderId="0" xfId="1" applyNumberFormat="1" applyFont="1" applyFill="1" applyBorder="1" applyAlignment="1">
      <alignment vertical="center"/>
    </xf>
    <xf numFmtId="9" fontId="24" fillId="3" borderId="0" xfId="0" applyNumberFormat="1"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horizontal="right" vertical="center" wrapText="1"/>
    </xf>
    <xf numFmtId="0" fontId="24" fillId="3" borderId="1" xfId="0" applyFont="1" applyFill="1" applyBorder="1" applyAlignment="1">
      <alignment horizontal="right" vertical="center"/>
    </xf>
    <xf numFmtId="0" fontId="24" fillId="3" borderId="1" xfId="0" applyFont="1" applyFill="1" applyBorder="1" applyAlignment="1">
      <alignment horizontal="right" vertical="center" wrapText="1"/>
    </xf>
    <xf numFmtId="0" fontId="42" fillId="2" borderId="0" xfId="0" applyFont="1" applyFill="1" applyAlignment="1">
      <alignment horizontal="justify" vertical="center" wrapText="1"/>
    </xf>
    <xf numFmtId="0" fontId="28" fillId="3" borderId="0" xfId="0" applyFont="1" applyFill="1"/>
    <xf numFmtId="0" fontId="28" fillId="3" borderId="1" xfId="0" applyFont="1" applyFill="1" applyBorder="1"/>
    <xf numFmtId="164" fontId="21" fillId="3" borderId="0" xfId="1" applyFont="1" applyFill="1" applyBorder="1"/>
    <xf numFmtId="164" fontId="21" fillId="3" borderId="1" xfId="1" applyFont="1" applyFill="1" applyBorder="1"/>
    <xf numFmtId="165" fontId="21" fillId="3" borderId="2" xfId="1" applyNumberFormat="1" applyFont="1" applyFill="1" applyBorder="1" applyAlignment="1">
      <alignment vertical="center"/>
    </xf>
    <xf numFmtId="0" fontId="40" fillId="3" borderId="1" xfId="0" applyFont="1" applyFill="1" applyBorder="1"/>
    <xf numFmtId="164" fontId="21" fillId="3" borderId="1" xfId="1" applyFont="1" applyFill="1" applyBorder="1" applyAlignment="1">
      <alignment horizontal="right"/>
    </xf>
    <xf numFmtId="0" fontId="45" fillId="3" borderId="0" xfId="0" applyFont="1" applyFill="1"/>
    <xf numFmtId="0" fontId="21" fillId="3" borderId="0" xfId="0" applyFont="1" applyFill="1" applyAlignment="1">
      <alignment horizontal="left"/>
    </xf>
    <xf numFmtId="0" fontId="39"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44" fillId="2" borderId="0" xfId="0" applyFont="1" applyFill="1" applyAlignment="1">
      <alignment vertical="center" wrapText="1"/>
    </xf>
    <xf numFmtId="0" fontId="44" fillId="3" borderId="0" xfId="0" applyFont="1" applyFill="1" applyAlignment="1">
      <alignment vertical="center" wrapText="1"/>
    </xf>
    <xf numFmtId="0" fontId="21" fillId="3" borderId="1" xfId="0" applyFont="1" applyFill="1" applyBorder="1" applyAlignment="1">
      <alignment horizontal="center"/>
    </xf>
    <xf numFmtId="9" fontId="21" fillId="3" borderId="0" xfId="0" applyNumberFormat="1" applyFont="1" applyFill="1" applyAlignment="1">
      <alignment horizontal="right"/>
    </xf>
    <xf numFmtId="165" fontId="21" fillId="3" borderId="1" xfId="1" applyNumberFormat="1" applyFont="1" applyFill="1" applyBorder="1" applyAlignment="1">
      <alignment horizontal="center" vertical="center"/>
    </xf>
    <xf numFmtId="0" fontId="21" fillId="3" borderId="0" xfId="0" applyFont="1" applyFill="1" applyAlignment="1">
      <alignment horizontal="center" vertical="center"/>
    </xf>
    <xf numFmtId="0" fontId="21" fillId="3" borderId="1" xfId="0" applyFont="1" applyFill="1" applyBorder="1" applyAlignment="1">
      <alignment vertical="center"/>
    </xf>
    <xf numFmtId="0" fontId="34" fillId="3" borderId="0" xfId="0" applyFont="1" applyFill="1" applyAlignment="1">
      <alignment vertical="center"/>
    </xf>
    <xf numFmtId="0" fontId="44" fillId="3" borderId="0" xfId="0" applyFont="1" applyFill="1" applyAlignment="1">
      <alignment horizontal="justify" vertical="center" wrapText="1"/>
    </xf>
    <xf numFmtId="0" fontId="49" fillId="3" borderId="0" xfId="0" applyFont="1" applyFill="1"/>
    <xf numFmtId="0" fontId="37" fillId="3" borderId="0" xfId="0" applyFont="1" applyFill="1" applyAlignment="1">
      <alignment vertical="center"/>
    </xf>
    <xf numFmtId="0" fontId="22" fillId="3" borderId="0" xfId="0" applyFont="1" applyFill="1"/>
    <xf numFmtId="0" fontId="50" fillId="3" borderId="0" xfId="0" applyFont="1" applyFill="1" applyAlignment="1">
      <alignment horizontal="justify" vertical="center" wrapText="1"/>
    </xf>
    <xf numFmtId="0" fontId="23" fillId="3" borderId="0" xfId="0" applyFont="1" applyFill="1" applyAlignment="1">
      <alignment vertical="center"/>
    </xf>
    <xf numFmtId="0" fontId="50" fillId="2" borderId="0" xfId="0" applyFont="1" applyFill="1" applyAlignment="1">
      <alignment vertical="center"/>
    </xf>
    <xf numFmtId="0" fontId="24" fillId="3" borderId="1" xfId="0" applyFont="1" applyFill="1" applyBorder="1" applyAlignment="1">
      <alignment horizontal="left" vertical="center" wrapText="1" indent="3"/>
    </xf>
    <xf numFmtId="167" fontId="24" fillId="3" borderId="1" xfId="0" applyNumberFormat="1" applyFont="1" applyFill="1" applyBorder="1" applyAlignment="1">
      <alignment vertical="center" wrapText="1"/>
    </xf>
    <xf numFmtId="0" fontId="24" fillId="3" borderId="3" xfId="0" applyFont="1" applyFill="1" applyBorder="1" applyAlignment="1">
      <alignment vertical="center" wrapText="1"/>
    </xf>
    <xf numFmtId="168" fontId="24" fillId="3" borderId="3" xfId="2" applyNumberFormat="1" applyFont="1" applyFill="1" applyBorder="1" applyAlignment="1">
      <alignment vertical="center" wrapText="1"/>
    </xf>
    <xf numFmtId="168" fontId="21" fillId="3" borderId="0" xfId="2" applyNumberFormat="1" applyFont="1" applyFill="1" applyBorder="1" applyAlignment="1">
      <alignment vertical="top" wrapText="1"/>
    </xf>
    <xf numFmtId="0" fontId="24" fillId="0" borderId="0" xfId="0" applyFont="1" applyAlignment="1">
      <alignment vertical="center" wrapText="1"/>
    </xf>
    <xf numFmtId="0" fontId="24" fillId="3" borderId="1" xfId="0" applyFont="1" applyFill="1" applyBorder="1" applyAlignment="1">
      <alignment vertical="center" wrapText="1"/>
    </xf>
    <xf numFmtId="0" fontId="51" fillId="3" borderId="0" xfId="0" applyFont="1" applyFill="1" applyAlignment="1">
      <alignment horizontal="justify" vertical="center" wrapText="1"/>
    </xf>
    <xf numFmtId="0" fontId="44" fillId="2" borderId="0" xfId="0" applyFont="1" applyFill="1" applyAlignment="1">
      <alignment horizontal="justify" vertical="center" wrapText="1"/>
    </xf>
    <xf numFmtId="0" fontId="24" fillId="2" borderId="0" xfId="0" applyFont="1" applyFill="1" applyAlignment="1">
      <alignment vertical="center" wrapText="1"/>
    </xf>
    <xf numFmtId="167" fontId="21" fillId="3" borderId="0" xfId="0" applyNumberFormat="1" applyFont="1" applyFill="1" applyAlignment="1">
      <alignment vertical="top" wrapText="1"/>
    </xf>
    <xf numFmtId="0" fontId="23" fillId="2" borderId="0" xfId="0" applyFont="1" applyFill="1" applyAlignment="1">
      <alignment horizontal="justify" vertical="center" wrapText="1"/>
    </xf>
    <xf numFmtId="0" fontId="24" fillId="3" borderId="0" xfId="0" applyFont="1" applyFill="1" applyAlignment="1">
      <alignment horizontal="left" vertical="center" wrapText="1" indent="6"/>
    </xf>
    <xf numFmtId="166" fontId="21" fillId="3" borderId="0" xfId="1" applyNumberFormat="1" applyFont="1" applyFill="1" applyBorder="1" applyAlignment="1">
      <alignment vertical="top" wrapText="1"/>
    </xf>
    <xf numFmtId="165" fontId="24" fillId="3" borderId="1" xfId="0" applyNumberFormat="1" applyFont="1" applyFill="1" applyBorder="1" applyAlignment="1">
      <alignment vertical="center" wrapText="1"/>
    </xf>
    <xf numFmtId="165" fontId="21" fillId="3" borderId="0" xfId="1" applyNumberFormat="1" applyFont="1" applyFill="1" applyBorder="1" applyAlignment="1">
      <alignment horizontal="right" vertical="top" wrapText="1"/>
    </xf>
    <xf numFmtId="166" fontId="21" fillId="3" borderId="0" xfId="1" applyNumberFormat="1" applyFont="1" applyFill="1" applyBorder="1" applyAlignment="1">
      <alignment wrapText="1"/>
    </xf>
    <xf numFmtId="166" fontId="21" fillId="3" borderId="1" xfId="1" applyNumberFormat="1" applyFont="1" applyFill="1" applyBorder="1" applyAlignment="1">
      <alignment wrapText="1"/>
    </xf>
    <xf numFmtId="166" fontId="24" fillId="3" borderId="0" xfId="0" applyNumberFormat="1" applyFont="1" applyFill="1" applyAlignment="1">
      <alignment vertical="center" wrapText="1"/>
    </xf>
    <xf numFmtId="166" fontId="24" fillId="3" borderId="1" xfId="0" applyNumberFormat="1" applyFont="1" applyFill="1" applyBorder="1" applyAlignment="1">
      <alignment vertical="center" wrapText="1"/>
    </xf>
    <xf numFmtId="169" fontId="28" fillId="3" borderId="0" xfId="0" quotePrefix="1" applyNumberFormat="1" applyFont="1" applyFill="1" applyAlignment="1">
      <alignment horizontal="left"/>
    </xf>
    <xf numFmtId="0" fontId="33" fillId="3" borderId="0" xfId="0" applyFont="1" applyFill="1"/>
    <xf numFmtId="0" fontId="52" fillId="3" borderId="0" xfId="0" applyFont="1" applyFill="1" applyAlignment="1">
      <alignment horizontal="left"/>
    </xf>
    <xf numFmtId="0" fontId="26" fillId="3" borderId="0" xfId="0" applyFont="1" applyFill="1" applyAlignment="1">
      <alignment horizontal="left"/>
    </xf>
    <xf numFmtId="0" fontId="53" fillId="3" borderId="0" xfId="3" applyFont="1" applyFill="1" applyBorder="1" applyAlignment="1" applyProtection="1"/>
    <xf numFmtId="0" fontId="42" fillId="3" borderId="0" xfId="0" applyFont="1" applyFill="1" applyAlignment="1">
      <alignment horizontal="justify" vertical="center"/>
    </xf>
    <xf numFmtId="0" fontId="55" fillId="4" borderId="0" xfId="6" applyFont="1" applyFill="1"/>
    <xf numFmtId="169" fontId="57" fillId="4" borderId="0" xfId="6" applyNumberFormat="1" applyFont="1" applyFill="1" applyAlignment="1">
      <alignment horizontal="center"/>
    </xf>
    <xf numFmtId="169" fontId="56" fillId="4" borderId="0" xfId="6" applyNumberFormat="1" applyFont="1" applyFill="1" applyAlignment="1">
      <alignment horizontal="center"/>
    </xf>
    <xf numFmtId="0" fontId="58" fillId="3" borderId="0" xfId="0" applyFont="1" applyFill="1" applyAlignment="1">
      <alignment horizontal="left" vertical="top"/>
    </xf>
    <xf numFmtId="0" fontId="59" fillId="3" borderId="0" xfId="0" applyFont="1" applyFill="1" applyAlignment="1">
      <alignment horizontal="center" vertical="center"/>
    </xf>
    <xf numFmtId="0" fontId="60" fillId="3" borderId="0" xfId="0" applyFont="1" applyFill="1" applyAlignment="1">
      <alignment horizontal="center" vertical="center"/>
    </xf>
    <xf numFmtId="169" fontId="61" fillId="4" borderId="0" xfId="6" applyNumberFormat="1" applyFont="1" applyFill="1" applyAlignment="1">
      <alignment horizontal="center" vertical="center"/>
    </xf>
    <xf numFmtId="0" fontId="62" fillId="3" borderId="0" xfId="0" applyFont="1" applyFill="1" applyAlignment="1">
      <alignment horizontal="center" vertical="center"/>
    </xf>
    <xf numFmtId="10" fontId="21" fillId="3" borderId="0" xfId="0" applyNumberFormat="1" applyFont="1" applyFill="1" applyAlignment="1">
      <alignment horizontal="right"/>
    </xf>
    <xf numFmtId="10" fontId="21" fillId="3" borderId="1" xfId="0" applyNumberFormat="1" applyFont="1" applyFill="1" applyBorder="1" applyAlignment="1">
      <alignment horizontal="right"/>
    </xf>
    <xf numFmtId="167" fontId="24" fillId="3" borderId="3" xfId="0" applyNumberFormat="1" applyFont="1" applyFill="1" applyBorder="1" applyAlignment="1">
      <alignment horizontal="right" vertical="center" wrapText="1"/>
    </xf>
    <xf numFmtId="168" fontId="21" fillId="3" borderId="2" xfId="2" applyNumberFormat="1" applyFont="1" applyFill="1" applyBorder="1" applyAlignment="1">
      <alignment horizontal="right"/>
    </xf>
    <xf numFmtId="168" fontId="21" fillId="3" borderId="2" xfId="1" applyNumberFormat="1" applyFont="1" applyFill="1" applyBorder="1" applyAlignment="1">
      <alignment horizontal="right"/>
    </xf>
    <xf numFmtId="169" fontId="56" fillId="4" borderId="0" xfId="6" applyNumberFormat="1" applyFont="1" applyFill="1" applyAlignment="1">
      <alignment horizontal="center"/>
    </xf>
    <xf numFmtId="0" fontId="54" fillId="3" borderId="0" xfId="0" applyFont="1" applyFill="1" applyAlignment="1">
      <alignment horizontal="left" wrapText="1"/>
    </xf>
    <xf numFmtId="0" fontId="42" fillId="0" borderId="0" xfId="0" applyFont="1" applyAlignment="1">
      <alignment horizontal="center" vertical="center" wrapText="1"/>
    </xf>
    <xf numFmtId="0" fontId="42" fillId="3" borderId="0" xfId="0" applyFont="1" applyFill="1" applyAlignment="1">
      <alignment horizontal="justify" vertical="center"/>
    </xf>
    <xf numFmtId="0" fontId="21" fillId="0" borderId="0" xfId="0" applyFont="1" applyAlignment="1">
      <alignment horizontal="justify" vertical="center"/>
    </xf>
    <xf numFmtId="0" fontId="21" fillId="3" borderId="0" xfId="0" applyFont="1" applyFill="1" applyAlignment="1">
      <alignment horizontal="center" vertical="center"/>
    </xf>
    <xf numFmtId="0" fontId="42" fillId="3" borderId="0" xfId="0" applyFont="1" applyFill="1" applyAlignment="1">
      <alignment horizontal="left" vertical="center"/>
    </xf>
    <xf numFmtId="0" fontId="28" fillId="3" borderId="0" xfId="0" applyFont="1" applyFill="1" applyAlignment="1">
      <alignment vertical="center"/>
    </xf>
    <xf numFmtId="0" fontId="44" fillId="2" borderId="0" xfId="0" applyFont="1" applyFill="1" applyAlignment="1">
      <alignment horizontal="center" vertical="center" wrapText="1"/>
    </xf>
    <xf numFmtId="0" fontId="42" fillId="3" borderId="0" xfId="0" applyFont="1" applyFill="1" applyAlignment="1">
      <alignment horizontal="left" vertical="center" wrapText="1"/>
    </xf>
    <xf numFmtId="0" fontId="21" fillId="3" borderId="2" xfId="0" applyFont="1" applyFill="1" applyBorder="1" applyAlignment="1">
      <alignment horizontal="left"/>
    </xf>
    <xf numFmtId="0" fontId="21" fillId="3" borderId="1" xfId="0" applyFont="1" applyFill="1" applyBorder="1" applyAlignment="1">
      <alignment horizontal="center" vertical="center"/>
    </xf>
    <xf numFmtId="0" fontId="23" fillId="3" borderId="0" xfId="0" applyFont="1" applyFill="1" applyAlignment="1">
      <alignment horizontal="center" vertical="center" wrapText="1"/>
    </xf>
    <xf numFmtId="0" fontId="34" fillId="3" borderId="1" xfId="0" applyFont="1" applyFill="1" applyBorder="1" applyAlignment="1">
      <alignment horizontal="center"/>
    </xf>
    <xf numFmtId="0" fontId="21" fillId="3" borderId="0" xfId="0" applyFont="1" applyFill="1" applyAlignment="1">
      <alignment horizontal="left" vertical="top" wrapText="1"/>
    </xf>
    <xf numFmtId="0" fontId="21" fillId="3" borderId="0" xfId="0" applyFont="1" applyFill="1" applyAlignment="1">
      <alignment horizontal="left" wrapText="1"/>
    </xf>
    <xf numFmtId="0" fontId="24" fillId="3" borderId="0" xfId="0" applyFont="1" applyFill="1" applyAlignment="1">
      <alignment horizontal="justify" vertical="top" wrapText="1"/>
    </xf>
    <xf numFmtId="0" fontId="24" fillId="3" borderId="0" xfId="0" applyFont="1" applyFill="1" applyAlignment="1">
      <alignment vertical="center" wrapText="1"/>
    </xf>
    <xf numFmtId="0" fontId="31" fillId="3" borderId="2" xfId="3" applyFont="1" applyFill="1" applyBorder="1" applyAlignment="1" applyProtection="1">
      <alignment horizontal="left" vertical="center" wrapText="1"/>
    </xf>
    <xf numFmtId="0" fontId="29" fillId="2" borderId="0" xfId="0" applyFont="1" applyFill="1" applyAlignment="1">
      <alignment horizontal="left" vertical="center" wrapText="1" indent="1"/>
    </xf>
    <xf numFmtId="0" fontId="29" fillId="2" borderId="0" xfId="0" applyFont="1" applyFill="1" applyAlignment="1">
      <alignment horizontal="center" vertical="center" wrapText="1"/>
    </xf>
    <xf numFmtId="0" fontId="30" fillId="2" borderId="0" xfId="0" applyFont="1" applyFill="1" applyAlignment="1">
      <alignment horizontal="center" vertical="center" wrapText="1"/>
    </xf>
    <xf numFmtId="0" fontId="24" fillId="3" borderId="2" xfId="0" applyFont="1" applyFill="1" applyBorder="1" applyAlignment="1">
      <alignment horizontal="center" vertical="center" wrapText="1"/>
    </xf>
    <xf numFmtId="0" fontId="21" fillId="3" borderId="3" xfId="0" applyFont="1" applyFill="1" applyBorder="1" applyAlignment="1">
      <alignment horizontal="left" vertical="top" wrapText="1"/>
    </xf>
    <xf numFmtId="0" fontId="21" fillId="3" borderId="1" xfId="0" applyFont="1" applyFill="1" applyBorder="1" applyAlignment="1">
      <alignment horizontal="left" vertical="top" wrapText="1"/>
    </xf>
    <xf numFmtId="0" fontId="24" fillId="3" borderId="3" xfId="0" applyFont="1" applyFill="1" applyBorder="1" applyAlignment="1">
      <alignment horizontal="justify" vertical="top" wrapText="1"/>
    </xf>
    <xf numFmtId="0" fontId="24" fillId="3" borderId="0" xfId="0" applyFont="1" applyFill="1" applyAlignment="1">
      <alignment horizontal="left" vertical="top" wrapText="1"/>
    </xf>
    <xf numFmtId="0" fontId="24" fillId="7" borderId="0" xfId="0" applyFont="1" applyFill="1" applyAlignment="1">
      <alignment horizontal="left" vertical="top"/>
    </xf>
    <xf numFmtId="0" fontId="24" fillId="5" borderId="0" xfId="0" applyFont="1" applyFill="1" applyAlignment="1">
      <alignment horizontal="left" vertical="top"/>
    </xf>
    <xf numFmtId="0" fontId="24" fillId="5" borderId="0" xfId="0" applyFont="1" applyFill="1" applyAlignment="1">
      <alignment horizontal="left" vertical="top" wrapText="1"/>
    </xf>
    <xf numFmtId="0" fontId="23" fillId="6" borderId="0" xfId="0" applyFont="1" applyFill="1" applyAlignment="1">
      <alignment horizontal="left" vertical="center" wrapText="1"/>
    </xf>
    <xf numFmtId="0" fontId="23" fillId="6" borderId="0" xfId="0" applyFont="1" applyFill="1" applyAlignment="1">
      <alignment horizontal="left" vertical="top" wrapText="1"/>
    </xf>
    <xf numFmtId="0" fontId="24" fillId="7" borderId="0" xfId="0" applyFont="1" applyFill="1" applyAlignment="1">
      <alignment horizontal="left" vertical="top" wrapText="1"/>
    </xf>
    <xf numFmtId="0" fontId="24" fillId="5" borderId="0" xfId="0" applyFont="1" applyFill="1" applyAlignment="1">
      <alignment horizontal="left" vertical="center" wrapText="1"/>
    </xf>
    <xf numFmtId="2" fontId="21" fillId="3" borderId="0" xfId="0" applyNumberFormat="1" applyFont="1" applyFill="1"/>
    <xf numFmtId="2" fontId="21" fillId="3" borderId="0" xfId="1" applyNumberFormat="1" applyFont="1" applyFill="1" applyBorder="1" applyAlignment="1">
      <alignment vertical="center"/>
    </xf>
    <xf numFmtId="2" fontId="21" fillId="3" borderId="0" xfId="1" applyNumberFormat="1" applyFont="1" applyFill="1" applyBorder="1"/>
    <xf numFmtId="2" fontId="21" fillId="3" borderId="1" xfId="1" applyNumberFormat="1" applyFont="1" applyFill="1" applyBorder="1"/>
    <xf numFmtId="2" fontId="21" fillId="3" borderId="1" xfId="0" applyNumberFormat="1" applyFont="1" applyFill="1" applyBorder="1"/>
    <xf numFmtId="9" fontId="21" fillId="3" borderId="0" xfId="2" applyFont="1" applyFill="1" applyAlignment="1">
      <alignment horizontal="right"/>
    </xf>
    <xf numFmtId="9" fontId="28" fillId="3" borderId="2" xfId="2" applyFont="1" applyFill="1" applyBorder="1" applyAlignment="1">
      <alignment horizontal="right"/>
    </xf>
    <xf numFmtId="9" fontId="28" fillId="3" borderId="2" xfId="2" applyFont="1" applyFill="1" applyBorder="1" applyAlignment="1">
      <alignment horizontal="center"/>
    </xf>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1171574</xdr:colOff>
      <xdr:row>27</xdr:row>
      <xdr:rowOff>1152525</xdr:rowOff>
    </xdr:from>
    <xdr:to>
      <xdr:col>2</xdr:col>
      <xdr:colOff>5972174</xdr:colOff>
      <xdr:row>27</xdr:row>
      <xdr:rowOff>1409700</xdr:rowOff>
    </xdr:to>
    <xdr:sp macro="" textlink="">
      <xdr:nvSpPr>
        <xdr:cNvPr id="3" name="TextBox 33">
          <a:extLst>
            <a:ext uri="{FF2B5EF4-FFF2-40B4-BE49-F238E27FC236}">
              <a16:creationId xmlns:a16="http://schemas.microsoft.com/office/drawing/2014/main" id="{00000000-0008-0000-0000-000003000000}"/>
            </a:ext>
          </a:extLst>
        </xdr:cNvPr>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[date] </a:t>
          </a:r>
          <a:r>
            <a:rPr lang="da-DK" sz="1100" b="1">
              <a:latin typeface="Arial"/>
              <a:cs typeface="Arial"/>
            </a:rPr>
            <a:t>●</a:t>
          </a:r>
          <a:r>
            <a:rPr lang="da-DK" sz="1600" b="1">
              <a:latin typeface="Arial"/>
              <a:cs typeface="Arial"/>
            </a:rPr>
            <a:t>  Data per [date]</a:t>
          </a:r>
          <a:endParaRPr lang="da-DK" sz="1600" b="1">
            <a:latin typeface="Arial" pitchFamily="34" charset="0"/>
            <a:cs typeface="Arial" pitchFamily="34" charset="0"/>
          </a:endParaRPr>
        </a:p>
      </xdr:txBody>
    </xdr:sp>
    <xdr:clientData/>
  </xdr:twoCellAnchor>
  <xdr:twoCellAnchor>
    <xdr:from>
      <xdr:col>0</xdr:col>
      <xdr:colOff>0</xdr:colOff>
      <xdr:row>38</xdr:row>
      <xdr:rowOff>95249</xdr:rowOff>
    </xdr:from>
    <xdr:to>
      <xdr:col>2</xdr:col>
      <xdr:colOff>3413312</xdr:colOff>
      <xdr:row>42</xdr:row>
      <xdr:rowOff>30449</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829674"/>
          <a:ext cx="4889687" cy="1764000"/>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Capital Centre B, SDO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885825</xdr:colOff>
      <xdr:row>14</xdr:row>
      <xdr:rowOff>169136</xdr:rowOff>
    </xdr:to>
    <xdr:pic>
      <xdr:nvPicPr>
        <xdr:cNvPr id="9" name="Billede 8">
          <a:extLst>
            <a:ext uri="{FF2B5EF4-FFF2-40B4-BE49-F238E27FC236}">
              <a16:creationId xmlns:a16="http://schemas.microsoft.com/office/drawing/2014/main" id="{86FA8CDB-ACA8-43B3-B6C1-EF49C352A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104775</xdr:colOff>
      <xdr:row>0</xdr:row>
      <xdr:rowOff>161926</xdr:rowOff>
    </xdr:from>
    <xdr:to>
      <xdr:col>2</xdr:col>
      <xdr:colOff>257175</xdr:colOff>
      <xdr:row>2</xdr:row>
      <xdr:rowOff>24244</xdr:rowOff>
    </xdr:to>
    <xdr:pic>
      <xdr:nvPicPr>
        <xdr:cNvPr id="6" name="Billede 5">
          <a:extLst>
            <a:ext uri="{FF2B5EF4-FFF2-40B4-BE49-F238E27FC236}">
              <a16:creationId xmlns:a16="http://schemas.microsoft.com/office/drawing/2014/main" id="{085AD7D2-96F9-461E-B5C6-7C086DE46F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61926"/>
          <a:ext cx="1628775" cy="281418"/>
        </a:xfrm>
        <a:prstGeom prst="rect">
          <a:avLst/>
        </a:prstGeom>
      </xdr:spPr>
    </xdr:pic>
    <xdr:clientData/>
  </xdr:twoCellAnchor>
  <xdr:twoCellAnchor>
    <xdr:from>
      <xdr:col>2</xdr:col>
      <xdr:colOff>3409950</xdr:colOff>
      <xdr:row>38</xdr:row>
      <xdr:rowOff>95250</xdr:rowOff>
    </xdr:from>
    <xdr:to>
      <xdr:col>2</xdr:col>
      <xdr:colOff>6276975</xdr:colOff>
      <xdr:row>42</xdr:row>
      <xdr:rowOff>28575</xdr:rowOff>
    </xdr:to>
    <xdr:sp macro="" textlink="">
      <xdr:nvSpPr>
        <xdr:cNvPr id="15" name="Tekstboks 4">
          <a:extLst>
            <a:ext uri="{FF2B5EF4-FFF2-40B4-BE49-F238E27FC236}">
              <a16:creationId xmlns:a16="http://schemas.microsoft.com/office/drawing/2014/main" id="{C6A53539-2B04-44E7-833A-07FC773F6B23}"/>
            </a:ext>
          </a:extLst>
        </xdr:cNvPr>
        <xdr:cNvSpPr txBox="1"/>
      </xdr:nvSpPr>
      <xdr:spPr>
        <a:xfrm>
          <a:off x="4886325" y="8829675"/>
          <a:ext cx="2867025" cy="1762125"/>
        </a:xfrm>
        <a:prstGeom prst="rect">
          <a:avLst/>
        </a:prstGeom>
        <a:solidFill>
          <a:srgbClr val="387D6B"/>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a-DK" sz="1800" b="0" i="0" u="none" strike="noStrike" kern="0" cap="none" spc="0" normalizeH="0" baseline="0" noProof="0">
            <a:ln>
              <a:noFill/>
            </a:ln>
            <a:solidFill>
              <a:sysClr val="window" lastClr="FFFFFF"/>
            </a:solidFill>
            <a:effectLst/>
            <a:uLnTx/>
            <a:uFillTx/>
            <a:latin typeface="Century Gothic" panose="020B0502020202020204" pitchFamily="34" charset="0"/>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38659</xdr:colOff>
      <xdr:row>46</xdr:row>
      <xdr:rowOff>1539687</xdr:rowOff>
    </xdr:from>
    <xdr:to>
      <xdr:col>3</xdr:col>
      <xdr:colOff>4419356</xdr:colOff>
      <xdr:row>46</xdr:row>
      <xdr:rowOff>2211479</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204571" y="15154834"/>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1972234</xdr:colOff>
      <xdr:row>2</xdr:row>
      <xdr:rowOff>100853</xdr:rowOff>
    </xdr:from>
    <xdr:to>
      <xdr:col>4</xdr:col>
      <xdr:colOff>3295304</xdr:colOff>
      <xdr:row>3</xdr:row>
      <xdr:rowOff>116541</xdr:rowOff>
    </xdr:to>
    <xdr:pic>
      <xdr:nvPicPr>
        <xdr:cNvPr id="6" name="Billede 5">
          <a:extLst>
            <a:ext uri="{FF2B5EF4-FFF2-40B4-BE49-F238E27FC236}">
              <a16:creationId xmlns:a16="http://schemas.microsoft.com/office/drawing/2014/main" id="{5879E1AB-4E00-46D7-AB8E-D1034F33CD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7558" y="481853"/>
          <a:ext cx="1323070" cy="228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4034118</xdr:colOff>
      <xdr:row>2</xdr:row>
      <xdr:rowOff>156883</xdr:rowOff>
    </xdr:from>
    <xdr:to>
      <xdr:col>4</xdr:col>
      <xdr:colOff>776</xdr:colOff>
      <xdr:row>3</xdr:row>
      <xdr:rowOff>172571</xdr:rowOff>
    </xdr:to>
    <xdr:pic>
      <xdr:nvPicPr>
        <xdr:cNvPr id="5" name="Billede 4">
          <a:extLst>
            <a:ext uri="{FF2B5EF4-FFF2-40B4-BE49-F238E27FC236}">
              <a16:creationId xmlns:a16="http://schemas.microsoft.com/office/drawing/2014/main" id="{55B48B0E-B14F-4CFD-9FEA-6694C0FEC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26353" y="537883"/>
          <a:ext cx="1323070"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5</xdr:col>
      <xdr:colOff>840441</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9536206"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168088</xdr:rowOff>
    </xdr:from>
    <xdr:to>
      <xdr:col>3</xdr:col>
      <xdr:colOff>4549588</xdr:colOff>
      <xdr:row>47</xdr:row>
      <xdr:rowOff>179293</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24118" y="8830235"/>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4</xdr:col>
      <xdr:colOff>1203738</xdr:colOff>
      <xdr:row>3</xdr:row>
      <xdr:rowOff>19050</xdr:rowOff>
    </xdr:from>
    <xdr:to>
      <xdr:col>5</xdr:col>
      <xdr:colOff>840883</xdr:colOff>
      <xdr:row>4</xdr:row>
      <xdr:rowOff>47624</xdr:rowOff>
    </xdr:to>
    <xdr:pic>
      <xdr:nvPicPr>
        <xdr:cNvPr id="3" name="Billede 2">
          <a:extLst>
            <a:ext uri="{FF2B5EF4-FFF2-40B4-BE49-F238E27FC236}">
              <a16:creationId xmlns:a16="http://schemas.microsoft.com/office/drawing/2014/main" id="{80DB38B9-0C7B-4784-968F-F2880B1B14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388" y="476250"/>
          <a:ext cx="1323070" cy="228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773206</xdr:colOff>
      <xdr:row>3</xdr:row>
      <xdr:rowOff>179294</xdr:rowOff>
    </xdr:from>
    <xdr:to>
      <xdr:col>5</xdr:col>
      <xdr:colOff>1042923</xdr:colOff>
      <xdr:row>3</xdr:row>
      <xdr:rowOff>407893</xdr:rowOff>
    </xdr:to>
    <xdr:pic>
      <xdr:nvPicPr>
        <xdr:cNvPr id="5" name="Billede 4">
          <a:extLst>
            <a:ext uri="{FF2B5EF4-FFF2-40B4-BE49-F238E27FC236}">
              <a16:creationId xmlns:a16="http://schemas.microsoft.com/office/drawing/2014/main" id="{CA5EAAEF-2D65-4589-9300-573B5C05A6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4824" y="649941"/>
          <a:ext cx="1323070" cy="2285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112059</xdr:rowOff>
    </xdr:from>
    <xdr:to>
      <xdr:col>10</xdr:col>
      <xdr:colOff>29999</xdr:colOff>
      <xdr:row>1</xdr:row>
      <xdr:rowOff>112061</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302559"/>
          <a:ext cx="9936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156882</xdr:colOff>
      <xdr:row>2</xdr:row>
      <xdr:rowOff>112059</xdr:rowOff>
    </xdr:from>
    <xdr:to>
      <xdr:col>10</xdr:col>
      <xdr:colOff>34393</xdr:colOff>
      <xdr:row>3</xdr:row>
      <xdr:rowOff>183776</xdr:rowOff>
    </xdr:to>
    <xdr:pic>
      <xdr:nvPicPr>
        <xdr:cNvPr id="5" name="Billede 4">
          <a:extLst>
            <a:ext uri="{FF2B5EF4-FFF2-40B4-BE49-F238E27FC236}">
              <a16:creationId xmlns:a16="http://schemas.microsoft.com/office/drawing/2014/main" id="{887E2721-783D-4208-9D4F-2A0748D13B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0235" y="493059"/>
          <a:ext cx="1323070" cy="2285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302558</xdr:colOff>
      <xdr:row>1</xdr:row>
      <xdr:rowOff>112058</xdr:rowOff>
    </xdr:from>
    <xdr:to>
      <xdr:col>12</xdr:col>
      <xdr:colOff>1272383</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8" y="321608"/>
          <a:ext cx="12276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1028700</xdr:colOff>
      <xdr:row>2</xdr:row>
      <xdr:rowOff>180975</xdr:rowOff>
    </xdr:from>
    <xdr:to>
      <xdr:col>13</xdr:col>
      <xdr:colOff>18145</xdr:colOff>
      <xdr:row>3</xdr:row>
      <xdr:rowOff>200024</xdr:rowOff>
    </xdr:to>
    <xdr:pic>
      <xdr:nvPicPr>
        <xdr:cNvPr id="5" name="Billede 4">
          <a:extLst>
            <a:ext uri="{FF2B5EF4-FFF2-40B4-BE49-F238E27FC236}">
              <a16:creationId xmlns:a16="http://schemas.microsoft.com/office/drawing/2014/main" id="{E17B6722-56BC-4B12-90F7-E96ED6E525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600075"/>
          <a:ext cx="1323070" cy="228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13607</xdr:colOff>
      <xdr:row>1</xdr:row>
      <xdr:rowOff>139276</xdr:rowOff>
    </xdr:from>
    <xdr:to>
      <xdr:col>13</xdr:col>
      <xdr:colOff>593892</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1" y="343383"/>
          <a:ext cx="13752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517072</xdr:colOff>
      <xdr:row>2</xdr:row>
      <xdr:rowOff>149679</xdr:rowOff>
    </xdr:from>
    <xdr:to>
      <xdr:col>13</xdr:col>
      <xdr:colOff>561070</xdr:colOff>
      <xdr:row>3</xdr:row>
      <xdr:rowOff>174171</xdr:rowOff>
    </xdr:to>
    <xdr:pic>
      <xdr:nvPicPr>
        <xdr:cNvPr id="5" name="Billede 4">
          <a:extLst>
            <a:ext uri="{FF2B5EF4-FFF2-40B4-BE49-F238E27FC236}">
              <a16:creationId xmlns:a16="http://schemas.microsoft.com/office/drawing/2014/main" id="{3BC2C9FC-93A3-43C2-BDA5-538663A88A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22679" y="557893"/>
          <a:ext cx="1323070" cy="228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358588</xdr:colOff>
      <xdr:row>2</xdr:row>
      <xdr:rowOff>179294</xdr:rowOff>
    </xdr:from>
    <xdr:to>
      <xdr:col>8</xdr:col>
      <xdr:colOff>1681658</xdr:colOff>
      <xdr:row>3</xdr:row>
      <xdr:rowOff>194982</xdr:rowOff>
    </xdr:to>
    <xdr:pic>
      <xdr:nvPicPr>
        <xdr:cNvPr id="5" name="Billede 4">
          <a:extLst>
            <a:ext uri="{FF2B5EF4-FFF2-40B4-BE49-F238E27FC236}">
              <a16:creationId xmlns:a16="http://schemas.microsoft.com/office/drawing/2014/main" id="{D695F2A1-BFF7-4BAE-BB44-A42897A1E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8764" y="560294"/>
          <a:ext cx="1323070" cy="228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1034142</xdr:colOff>
      <xdr:row>2</xdr:row>
      <xdr:rowOff>136072</xdr:rowOff>
    </xdr:from>
    <xdr:to>
      <xdr:col>12</xdr:col>
      <xdr:colOff>1173391</xdr:colOff>
      <xdr:row>3</xdr:row>
      <xdr:rowOff>160564</xdr:rowOff>
    </xdr:to>
    <xdr:pic>
      <xdr:nvPicPr>
        <xdr:cNvPr id="5" name="Billede 4">
          <a:extLst>
            <a:ext uri="{FF2B5EF4-FFF2-40B4-BE49-F238E27FC236}">
              <a16:creationId xmlns:a16="http://schemas.microsoft.com/office/drawing/2014/main" id="{7D59136C-0649-454F-B7A9-CBC228CFBB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6821" y="517072"/>
          <a:ext cx="1323070" cy="228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1200150</xdr:colOff>
      <xdr:row>3</xdr:row>
      <xdr:rowOff>19050</xdr:rowOff>
    </xdr:from>
    <xdr:to>
      <xdr:col>12</xdr:col>
      <xdr:colOff>1237345</xdr:colOff>
      <xdr:row>4</xdr:row>
      <xdr:rowOff>34737</xdr:rowOff>
    </xdr:to>
    <xdr:pic>
      <xdr:nvPicPr>
        <xdr:cNvPr id="5" name="Billede 4">
          <a:extLst>
            <a:ext uri="{FF2B5EF4-FFF2-40B4-BE49-F238E27FC236}">
              <a16:creationId xmlns:a16="http://schemas.microsoft.com/office/drawing/2014/main" id="{55BA282D-4A7C-4F09-893C-D9782DAED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5175" y="590550"/>
          <a:ext cx="1323070" cy="2285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7:D59"/>
  <sheetViews>
    <sheetView tabSelected="1" zoomScaleNormal="100" zoomScaleSheetLayoutView="90" workbookViewId="0">
      <selection activeCell="C17" sqref="C17"/>
    </sheetView>
  </sheetViews>
  <sheetFormatPr defaultColWidth="15.85546875" defaultRowHeight="16.5" x14ac:dyDescent="0.3"/>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7" spans="2:4" ht="20.25" x14ac:dyDescent="0.3">
      <c r="C17" s="206" t="str">
        <f>"Published "&amp;TEXT(Contents!D7,"dd-mmm-åååå")&amp;" ●  Data  "&amp;TEXT(Contents!D7,"dd-mmm-åååå")</f>
        <v>Published 31-mar-2024 ●  Data  31-mar-2024</v>
      </c>
    </row>
    <row r="18" spans="2:4" ht="20.25" x14ac:dyDescent="0.3">
      <c r="C18" s="206"/>
    </row>
    <row r="20" spans="2:4" ht="37.5" x14ac:dyDescent="0.3">
      <c r="C20" s="207" t="s">
        <v>419</v>
      </c>
    </row>
    <row r="21" spans="2:4" ht="37.5" x14ac:dyDescent="0.3">
      <c r="C21" s="207" t="s">
        <v>420</v>
      </c>
    </row>
    <row r="22" spans="2:4" ht="37.5" x14ac:dyDescent="0.3">
      <c r="C22" s="207">
        <v>2019</v>
      </c>
    </row>
    <row r="23" spans="2:4" ht="12" customHeight="1" x14ac:dyDescent="0.3"/>
    <row r="24" spans="2:4" ht="12" customHeight="1" x14ac:dyDescent="0.3"/>
    <row r="25" spans="2:4" ht="30" customHeight="1" x14ac:dyDescent="0.3">
      <c r="C25" s="205" t="str">
        <f>"DLR General Capital Centre B, " &amp; 'Tabel A - General Issuer Detail'!C9</f>
        <v>DLR General Capital Centre B, Q1 2024</v>
      </c>
    </row>
    <row r="26" spans="2:4" ht="15.75" customHeight="1" x14ac:dyDescent="0.3">
      <c r="B26" s="94"/>
      <c r="C26" s="199"/>
    </row>
    <row r="27" spans="2:4" x14ac:dyDescent="0.3">
      <c r="B27" s="200"/>
      <c r="C27" s="213"/>
      <c r="D27" s="213"/>
    </row>
    <row r="28" spans="2:4" ht="18" customHeight="1" x14ac:dyDescent="0.3">
      <c r="B28" s="200"/>
      <c r="C28" s="201"/>
      <c r="D28" s="202"/>
    </row>
    <row r="29" spans="2:4" ht="25.5" customHeight="1" x14ac:dyDescent="0.3"/>
    <row r="30" spans="2:4" ht="14.25" customHeight="1" x14ac:dyDescent="0.3">
      <c r="B30" s="203"/>
      <c r="C30" s="204"/>
    </row>
    <row r="31" spans="2:4" ht="18.75" customHeight="1" x14ac:dyDescent="0.3">
      <c r="C31" s="204"/>
    </row>
    <row r="42" ht="94.5" customHeight="1" x14ac:dyDescent="0.3"/>
    <row r="43" ht="39" customHeight="1" x14ac:dyDescent="0.3"/>
    <row r="59" ht="2.25" customHeight="1" x14ac:dyDescent="0.3"/>
  </sheetData>
  <mergeCells count="1">
    <mergeCell ref="C27:D27"/>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2"/>
  <sheetViews>
    <sheetView zoomScale="85" zoomScaleNormal="85" workbookViewId="0"/>
  </sheetViews>
  <sheetFormatPr defaultRowHeight="16.5" x14ac:dyDescent="0.3"/>
  <cols>
    <col min="1" max="1" width="4.7109375" style="20" customWidth="1"/>
    <col min="2" max="2" width="71.140625" style="20" customWidth="1"/>
    <col min="3" max="3" width="1.7109375" style="20" customWidth="1"/>
    <col min="4" max="4" width="97.42578125" style="20" customWidth="1"/>
    <col min="5" max="5" width="49.5703125" style="20" customWidth="1"/>
    <col min="6" max="16384" width="9.140625" style="20"/>
  </cols>
  <sheetData>
    <row r="5" spans="2:5" x14ac:dyDescent="0.3">
      <c r="B5" s="21" t="s">
        <v>137</v>
      </c>
      <c r="C5" s="21"/>
      <c r="D5" s="22"/>
      <c r="E5" s="22"/>
    </row>
    <row r="6" spans="2:5" ht="25.5" customHeight="1" x14ac:dyDescent="0.3">
      <c r="B6" s="23" t="s">
        <v>138</v>
      </c>
      <c r="C6" s="23"/>
      <c r="D6" s="24" t="s">
        <v>139</v>
      </c>
      <c r="E6" s="25" t="s">
        <v>140</v>
      </c>
    </row>
    <row r="7" spans="2:5" x14ac:dyDescent="0.3">
      <c r="B7" s="26"/>
      <c r="C7" s="26"/>
      <c r="D7" s="27"/>
      <c r="E7" s="28"/>
    </row>
    <row r="8" spans="2:5" x14ac:dyDescent="0.3">
      <c r="B8" s="29" t="s">
        <v>141</v>
      </c>
      <c r="C8" s="29"/>
      <c r="D8" s="30"/>
      <c r="E8" s="30"/>
    </row>
    <row r="9" spans="2:5" ht="33" x14ac:dyDescent="0.3">
      <c r="B9" s="31" t="s">
        <v>142</v>
      </c>
      <c r="C9" s="31"/>
      <c r="D9" s="31" t="s">
        <v>143</v>
      </c>
      <c r="E9" s="230"/>
    </row>
    <row r="10" spans="2:5" ht="6" customHeight="1" x14ac:dyDescent="0.3">
      <c r="B10" s="32"/>
      <c r="C10" s="32"/>
      <c r="D10" s="31"/>
      <c r="E10" s="230"/>
    </row>
    <row r="11" spans="2:5" ht="59.25" customHeight="1" x14ac:dyDescent="0.3">
      <c r="B11" s="32"/>
      <c r="C11" s="32"/>
      <c r="D11" s="31" t="s">
        <v>144</v>
      </c>
      <c r="E11" s="230"/>
    </row>
    <row r="12" spans="2:5" ht="33" x14ac:dyDescent="0.3">
      <c r="B12" s="33" t="s">
        <v>145</v>
      </c>
      <c r="C12" s="34"/>
      <c r="D12" s="35" t="s">
        <v>146</v>
      </c>
      <c r="E12" s="230"/>
    </row>
    <row r="13" spans="2:5" ht="15" customHeight="1" x14ac:dyDescent="0.3">
      <c r="B13" s="239" t="s">
        <v>147</v>
      </c>
      <c r="C13" s="34"/>
      <c r="D13" s="36" t="s">
        <v>260</v>
      </c>
      <c r="E13" s="230"/>
    </row>
    <row r="14" spans="2:5" x14ac:dyDescent="0.3">
      <c r="B14" s="239"/>
      <c r="C14" s="34"/>
      <c r="D14" s="36" t="s">
        <v>261</v>
      </c>
      <c r="E14" s="230"/>
    </row>
    <row r="15" spans="2:5" x14ac:dyDescent="0.3">
      <c r="B15" s="37"/>
      <c r="C15" s="37"/>
      <c r="D15" s="36" t="s">
        <v>392</v>
      </c>
      <c r="E15" s="230"/>
    </row>
    <row r="16" spans="2:5" x14ac:dyDescent="0.3">
      <c r="B16" s="37"/>
      <c r="C16" s="37"/>
      <c r="D16" s="36" t="s">
        <v>393</v>
      </c>
      <c r="E16" s="230"/>
    </row>
    <row r="17" spans="2:5" x14ac:dyDescent="0.3">
      <c r="B17" s="37"/>
      <c r="C17" s="37"/>
      <c r="D17" s="36" t="s">
        <v>394</v>
      </c>
      <c r="E17" s="230"/>
    </row>
    <row r="18" spans="2:5" x14ac:dyDescent="0.3">
      <c r="B18" s="37"/>
      <c r="C18" s="37"/>
      <c r="D18" s="36" t="s">
        <v>395</v>
      </c>
      <c r="E18" s="230"/>
    </row>
    <row r="19" spans="2:5" x14ac:dyDescent="0.3">
      <c r="B19" s="37"/>
      <c r="C19" s="37"/>
      <c r="D19" s="36" t="s">
        <v>396</v>
      </c>
      <c r="E19" s="230"/>
    </row>
    <row r="20" spans="2:5" x14ac:dyDescent="0.3">
      <c r="B20" s="37"/>
      <c r="C20" s="37"/>
      <c r="D20" s="36" t="s">
        <v>397</v>
      </c>
      <c r="E20" s="230"/>
    </row>
    <row r="21" spans="2:5" x14ac:dyDescent="0.3">
      <c r="B21" s="37"/>
      <c r="C21" s="37"/>
      <c r="D21" s="36" t="s">
        <v>398</v>
      </c>
      <c r="E21" s="230"/>
    </row>
    <row r="22" spans="2:5" x14ac:dyDescent="0.3">
      <c r="B22" s="37"/>
      <c r="C22" s="37"/>
      <c r="D22" s="36"/>
      <c r="E22" s="31"/>
    </row>
    <row r="23" spans="2:5" x14ac:dyDescent="0.3">
      <c r="B23" s="29" t="s">
        <v>148</v>
      </c>
      <c r="C23" s="29"/>
      <c r="D23" s="38"/>
      <c r="E23" s="38"/>
    </row>
    <row r="24" spans="2:5" ht="33" x14ac:dyDescent="0.3">
      <c r="B24" s="238" t="s">
        <v>149</v>
      </c>
      <c r="C24" s="33"/>
      <c r="D24" s="31" t="s">
        <v>150</v>
      </c>
      <c r="E24" s="230"/>
    </row>
    <row r="25" spans="2:5" x14ac:dyDescent="0.3">
      <c r="B25" s="229"/>
      <c r="C25" s="33"/>
      <c r="D25" s="31"/>
      <c r="E25" s="230"/>
    </row>
    <row r="26" spans="2:5" ht="33" x14ac:dyDescent="0.3">
      <c r="B26" s="229"/>
      <c r="C26" s="33"/>
      <c r="D26" s="31" t="s">
        <v>151</v>
      </c>
      <c r="E26" s="230"/>
    </row>
    <row r="27" spans="2:5" x14ac:dyDescent="0.3">
      <c r="B27" s="229"/>
      <c r="C27" s="33"/>
      <c r="D27" s="39"/>
      <c r="E27" s="230"/>
    </row>
    <row r="28" spans="2:5" x14ac:dyDescent="0.3">
      <c r="B28" s="229" t="s">
        <v>152</v>
      </c>
      <c r="C28" s="33"/>
      <c r="D28" s="31" t="s">
        <v>259</v>
      </c>
      <c r="E28" s="230"/>
    </row>
    <row r="29" spans="2:5" x14ac:dyDescent="0.3">
      <c r="B29" s="229"/>
      <c r="C29" s="33"/>
      <c r="D29" s="31"/>
      <c r="E29" s="230"/>
    </row>
    <row r="30" spans="2:5" ht="33" x14ac:dyDescent="0.3">
      <c r="B30" s="229" t="s">
        <v>153</v>
      </c>
      <c r="C30" s="33"/>
      <c r="D30" s="31" t="s">
        <v>282</v>
      </c>
      <c r="E30" s="230"/>
    </row>
    <row r="31" spans="2:5" x14ac:dyDescent="0.3">
      <c r="B31" s="229"/>
      <c r="C31" s="33"/>
      <c r="D31" s="31"/>
      <c r="E31" s="230"/>
    </row>
    <row r="32" spans="2:5" ht="33" x14ac:dyDescent="0.3">
      <c r="B32" s="229" t="s">
        <v>154</v>
      </c>
      <c r="C32" s="33"/>
      <c r="D32" s="31" t="s">
        <v>283</v>
      </c>
      <c r="E32" s="230"/>
    </row>
    <row r="33" spans="2:5" x14ac:dyDescent="0.3">
      <c r="B33" s="229"/>
      <c r="C33" s="33"/>
      <c r="D33" s="31"/>
      <c r="E33" s="230"/>
    </row>
    <row r="34" spans="2:5" ht="49.5" x14ac:dyDescent="0.3">
      <c r="B34" s="34" t="s">
        <v>155</v>
      </c>
      <c r="C34" s="34"/>
      <c r="D34" s="35" t="s">
        <v>399</v>
      </c>
      <c r="E34" s="31"/>
    </row>
    <row r="37" spans="2:5" x14ac:dyDescent="0.3">
      <c r="B37" s="21" t="s">
        <v>205</v>
      </c>
      <c r="C37" s="21"/>
      <c r="D37" s="22"/>
      <c r="E37" s="22"/>
    </row>
    <row r="38" spans="2:5" x14ac:dyDescent="0.3">
      <c r="B38" s="232" t="s">
        <v>206</v>
      </c>
      <c r="C38" s="40"/>
      <c r="D38" s="233" t="s">
        <v>207</v>
      </c>
      <c r="E38" s="233"/>
    </row>
    <row r="39" spans="2:5" x14ac:dyDescent="0.3">
      <c r="B39" s="232"/>
      <c r="C39" s="40"/>
      <c r="D39" s="234" t="s">
        <v>208</v>
      </c>
      <c r="E39" s="234"/>
    </row>
    <row r="40" spans="2:5" x14ac:dyDescent="0.3">
      <c r="B40" s="40"/>
      <c r="C40" s="40"/>
      <c r="D40" s="41"/>
      <c r="E40" s="41"/>
    </row>
    <row r="41" spans="2:5" x14ac:dyDescent="0.3">
      <c r="B41" s="42" t="s">
        <v>209</v>
      </c>
      <c r="C41" s="42"/>
      <c r="D41" s="235"/>
      <c r="E41" s="235"/>
    </row>
    <row r="42" spans="2:5" ht="64.5" customHeight="1" x14ac:dyDescent="0.3">
      <c r="B42" s="31" t="s">
        <v>210</v>
      </c>
      <c r="C42" s="31"/>
      <c r="D42" s="236" t="s">
        <v>356</v>
      </c>
      <c r="E42" s="236"/>
    </row>
    <row r="43" spans="2:5" ht="85.5" customHeight="1" x14ac:dyDescent="0.3">
      <c r="B43" s="34" t="s">
        <v>211</v>
      </c>
      <c r="C43" s="34"/>
      <c r="D43" s="227" t="s">
        <v>357</v>
      </c>
      <c r="E43" s="227"/>
    </row>
    <row r="44" spans="2:5" x14ac:dyDescent="0.3">
      <c r="B44" s="34"/>
      <c r="C44" s="34"/>
      <c r="D44" s="237" t="s">
        <v>331</v>
      </c>
      <c r="E44" s="237"/>
    </row>
    <row r="45" spans="2:5" ht="15" customHeight="1" x14ac:dyDescent="0.3">
      <c r="B45" s="42" t="s">
        <v>156</v>
      </c>
      <c r="C45" s="42"/>
      <c r="D45" s="231" t="s">
        <v>157</v>
      </c>
      <c r="E45" s="231"/>
    </row>
    <row r="46" spans="2:5" ht="36" customHeight="1" x14ac:dyDescent="0.3">
      <c r="B46" s="33" t="s">
        <v>158</v>
      </c>
      <c r="C46" s="34"/>
      <c r="D46" s="227" t="s">
        <v>279</v>
      </c>
      <c r="E46" s="227"/>
    </row>
    <row r="47" spans="2:5" ht="179.25" customHeight="1" x14ac:dyDescent="0.3">
      <c r="C47" s="34"/>
      <c r="D47" s="227" t="s">
        <v>400</v>
      </c>
      <c r="E47" s="227"/>
    </row>
    <row r="48" spans="2:5" ht="17.25" x14ac:dyDescent="0.3">
      <c r="B48" s="43"/>
      <c r="C48" s="43"/>
      <c r="D48" s="44" t="s">
        <v>280</v>
      </c>
      <c r="E48" s="45"/>
    </row>
    <row r="49" spans="2:5" x14ac:dyDescent="0.3">
      <c r="D49" s="20" t="s">
        <v>281</v>
      </c>
    </row>
    <row r="50" spans="2:5" ht="13.5" customHeight="1" x14ac:dyDescent="0.3">
      <c r="E50" s="46" t="s">
        <v>244</v>
      </c>
    </row>
    <row r="51" spans="2:5" ht="69" customHeight="1" x14ac:dyDescent="0.3">
      <c r="B51" s="33" t="s">
        <v>159</v>
      </c>
      <c r="D51" s="227" t="s">
        <v>284</v>
      </c>
      <c r="E51" s="227"/>
    </row>
    <row r="52" spans="2:5" ht="33.75" customHeight="1" x14ac:dyDescent="0.3">
      <c r="D52" s="228" t="s">
        <v>285</v>
      </c>
      <c r="E52" s="228"/>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xr:uid="{00000000-0004-0000-0900-000000000000}"/>
    <hyperlink ref="E50" location="Contents!A1" display="To Frontpage" xr:uid="{00000000-0004-0000-0900-000001000000}"/>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74"/>
  <sheetViews>
    <sheetView zoomScale="85" zoomScaleNormal="85" workbookViewId="0"/>
  </sheetViews>
  <sheetFormatPr defaultRowHeight="16.5" x14ac:dyDescent="0.3"/>
  <cols>
    <col min="1" max="1" width="4.7109375" style="20" customWidth="1"/>
    <col min="2" max="2" width="71.140625" style="20" customWidth="1"/>
    <col min="3" max="3" width="68.140625" style="20" customWidth="1"/>
    <col min="4" max="4" width="80.28515625" style="20" customWidth="1"/>
    <col min="5" max="16384" width="9.140625" style="20"/>
  </cols>
  <sheetData>
    <row r="1" spans="2:4" s="1" customFormat="1" x14ac:dyDescent="0.3"/>
    <row r="2" spans="2:4" s="1" customFormat="1" x14ac:dyDescent="0.3"/>
    <row r="3" spans="2:4" s="1" customFormat="1" x14ac:dyDescent="0.3"/>
    <row r="4" spans="2:4" s="1" customFormat="1" x14ac:dyDescent="0.3"/>
    <row r="5" spans="2:4" s="1" customFormat="1" x14ac:dyDescent="0.3">
      <c r="B5" s="2" t="s">
        <v>190</v>
      </c>
    </row>
    <row r="6" spans="2:4" s="1" customFormat="1" x14ac:dyDescent="0.3">
      <c r="B6" s="3" t="s">
        <v>191</v>
      </c>
      <c r="C6" s="243" t="s">
        <v>139</v>
      </c>
      <c r="D6" s="243"/>
    </row>
    <row r="7" spans="2:4" s="1" customFormat="1" x14ac:dyDescent="0.3">
      <c r="B7" s="3" t="s">
        <v>192</v>
      </c>
      <c r="C7" s="243"/>
      <c r="D7" s="243"/>
    </row>
    <row r="8" spans="2:4" s="1" customFormat="1" x14ac:dyDescent="0.3">
      <c r="B8" s="4" t="s">
        <v>54</v>
      </c>
      <c r="C8" s="241" t="s">
        <v>218</v>
      </c>
      <c r="D8" s="241"/>
    </row>
    <row r="9" spans="2:4" s="1" customFormat="1" x14ac:dyDescent="0.3">
      <c r="B9" s="4" t="s">
        <v>120</v>
      </c>
      <c r="C9" s="240" t="s">
        <v>286</v>
      </c>
      <c r="D9" s="240"/>
    </row>
    <row r="10" spans="2:4" s="1" customFormat="1" x14ac:dyDescent="0.3">
      <c r="B10" s="4" t="s">
        <v>56</v>
      </c>
      <c r="C10" s="241" t="s">
        <v>219</v>
      </c>
      <c r="D10" s="241"/>
    </row>
    <row r="11" spans="2:4" s="1" customFormat="1" x14ac:dyDescent="0.3">
      <c r="B11" s="4" t="s">
        <v>57</v>
      </c>
      <c r="C11" s="241" t="s">
        <v>220</v>
      </c>
      <c r="D11" s="241"/>
    </row>
    <row r="12" spans="2:4" s="1" customFormat="1" x14ac:dyDescent="0.3">
      <c r="B12" s="4" t="s">
        <v>121</v>
      </c>
      <c r="C12" s="241" t="s">
        <v>221</v>
      </c>
      <c r="D12" s="241"/>
    </row>
    <row r="13" spans="2:4" s="1" customFormat="1" x14ac:dyDescent="0.3">
      <c r="B13" s="4" t="s">
        <v>58</v>
      </c>
      <c r="C13" s="241" t="s">
        <v>222</v>
      </c>
      <c r="D13" s="241"/>
    </row>
    <row r="14" spans="2:4" s="1" customFormat="1" x14ac:dyDescent="0.3">
      <c r="B14" s="4" t="s">
        <v>193</v>
      </c>
      <c r="C14" s="241" t="s">
        <v>287</v>
      </c>
      <c r="D14" s="241"/>
    </row>
    <row r="15" spans="2:4" s="1" customFormat="1" x14ac:dyDescent="0.3">
      <c r="B15" s="4" t="s">
        <v>122</v>
      </c>
      <c r="C15" s="241" t="s">
        <v>223</v>
      </c>
      <c r="D15" s="241"/>
    </row>
    <row r="16" spans="2:4" s="1" customFormat="1" x14ac:dyDescent="0.3">
      <c r="B16" s="5" t="s">
        <v>123</v>
      </c>
      <c r="C16" s="241" t="s">
        <v>224</v>
      </c>
      <c r="D16" s="241"/>
    </row>
    <row r="17" spans="2:4" s="1" customFormat="1" ht="30" customHeight="1" x14ac:dyDescent="0.3">
      <c r="B17" s="6" t="s">
        <v>124</v>
      </c>
      <c r="C17" s="242" t="s">
        <v>225</v>
      </c>
      <c r="D17" s="242"/>
    </row>
    <row r="18" spans="2:4" s="1" customFormat="1" x14ac:dyDescent="0.3">
      <c r="B18" s="7" t="s">
        <v>125</v>
      </c>
      <c r="C18" s="240" t="s">
        <v>288</v>
      </c>
      <c r="D18" s="240"/>
    </row>
    <row r="19" spans="2:4" s="1" customFormat="1" x14ac:dyDescent="0.3">
      <c r="B19" s="4" t="s">
        <v>61</v>
      </c>
      <c r="C19" s="241" t="s">
        <v>226</v>
      </c>
      <c r="D19" s="241"/>
    </row>
    <row r="20" spans="2:4" s="1" customFormat="1" x14ac:dyDescent="0.3">
      <c r="B20" s="4" t="s">
        <v>127</v>
      </c>
      <c r="C20" s="241" t="s">
        <v>227</v>
      </c>
      <c r="D20" s="241"/>
    </row>
    <row r="21" spans="2:4" s="1" customFormat="1" ht="33" x14ac:dyDescent="0.3">
      <c r="B21" s="4" t="s">
        <v>128</v>
      </c>
      <c r="C21" s="241" t="s">
        <v>289</v>
      </c>
      <c r="D21" s="241"/>
    </row>
    <row r="22" spans="2:4" s="1" customFormat="1" x14ac:dyDescent="0.3">
      <c r="B22" s="8"/>
      <c r="C22" s="9"/>
      <c r="D22" s="10"/>
    </row>
    <row r="23" spans="2:4" s="1" customFormat="1" x14ac:dyDescent="0.3">
      <c r="B23" s="3" t="s">
        <v>191</v>
      </c>
      <c r="C23" s="244" t="s">
        <v>139</v>
      </c>
      <c r="D23" s="244"/>
    </row>
    <row r="24" spans="2:4" s="1" customFormat="1" x14ac:dyDescent="0.3">
      <c r="B24" s="3" t="s">
        <v>194</v>
      </c>
      <c r="C24" s="244"/>
      <c r="D24" s="244"/>
    </row>
    <row r="25" spans="2:4" s="1" customFormat="1" x14ac:dyDescent="0.3">
      <c r="B25" s="11" t="s">
        <v>129</v>
      </c>
      <c r="C25" s="242" t="s">
        <v>228</v>
      </c>
      <c r="D25" s="242"/>
    </row>
    <row r="26" spans="2:4" s="1" customFormat="1" ht="36" customHeight="1" x14ac:dyDescent="0.3">
      <c r="B26" s="4" t="s">
        <v>130</v>
      </c>
      <c r="C26" s="245" t="s">
        <v>248</v>
      </c>
      <c r="D26" s="245"/>
    </row>
    <row r="27" spans="2:4" s="1" customFormat="1" x14ac:dyDescent="0.3">
      <c r="B27" s="11" t="s">
        <v>65</v>
      </c>
      <c r="C27" s="242" t="s">
        <v>290</v>
      </c>
      <c r="D27" s="242"/>
    </row>
    <row r="28" spans="2:4" s="1" customFormat="1" x14ac:dyDescent="0.3">
      <c r="B28" s="11" t="s">
        <v>195</v>
      </c>
      <c r="C28" s="242" t="s">
        <v>234</v>
      </c>
      <c r="D28" s="242"/>
    </row>
    <row r="29" spans="2:4" s="1" customFormat="1" x14ac:dyDescent="0.3">
      <c r="B29" s="11" t="s">
        <v>196</v>
      </c>
      <c r="C29" s="240" t="s">
        <v>291</v>
      </c>
      <c r="D29" s="240"/>
    </row>
    <row r="30" spans="2:4" s="1" customFormat="1" x14ac:dyDescent="0.3">
      <c r="B30" s="11" t="s">
        <v>68</v>
      </c>
      <c r="C30" s="245" t="s">
        <v>235</v>
      </c>
      <c r="D30" s="245"/>
    </row>
    <row r="31" spans="2:4" s="1" customFormat="1" x14ac:dyDescent="0.3">
      <c r="B31" s="11" t="s">
        <v>131</v>
      </c>
      <c r="C31" s="242" t="s">
        <v>229</v>
      </c>
      <c r="D31" s="242"/>
    </row>
    <row r="32" spans="2:4" s="1" customFormat="1" x14ac:dyDescent="0.3">
      <c r="B32" s="11" t="s">
        <v>69</v>
      </c>
      <c r="C32" s="242" t="s">
        <v>230</v>
      </c>
      <c r="D32" s="242"/>
    </row>
    <row r="33" spans="2:4" s="1" customFormat="1" x14ac:dyDescent="0.3">
      <c r="B33" s="7"/>
      <c r="C33" s="5"/>
      <c r="D33" s="4"/>
    </row>
    <row r="34" spans="2:4" s="1" customFormat="1" x14ac:dyDescent="0.3">
      <c r="B34" s="3" t="s">
        <v>191</v>
      </c>
      <c r="C34" s="243" t="s">
        <v>139</v>
      </c>
      <c r="D34" s="243"/>
    </row>
    <row r="35" spans="2:4" s="1" customFormat="1" x14ac:dyDescent="0.3">
      <c r="B35" s="3" t="s">
        <v>197</v>
      </c>
      <c r="C35" s="243"/>
      <c r="D35" s="243"/>
    </row>
    <row r="36" spans="2:4" s="1" customFormat="1" ht="52.5" customHeight="1" x14ac:dyDescent="0.3">
      <c r="B36" s="12" t="s">
        <v>93</v>
      </c>
      <c r="C36" s="242" t="s">
        <v>231</v>
      </c>
      <c r="D36" s="242"/>
    </row>
    <row r="37" spans="2:4" s="1" customFormat="1" ht="169.5" customHeight="1" x14ac:dyDescent="0.3">
      <c r="B37" s="12" t="s">
        <v>95</v>
      </c>
      <c r="C37" s="242" t="s">
        <v>232</v>
      </c>
      <c r="D37" s="242"/>
    </row>
    <row r="38" spans="2:4" s="1" customFormat="1" x14ac:dyDescent="0.3">
      <c r="B38" s="11"/>
      <c r="C38" s="4"/>
      <c r="D38" s="4"/>
    </row>
    <row r="39" spans="2:4" s="1" customFormat="1" x14ac:dyDescent="0.3">
      <c r="B39" s="3" t="s">
        <v>191</v>
      </c>
      <c r="C39" s="243" t="s">
        <v>139</v>
      </c>
      <c r="D39" s="243"/>
    </row>
    <row r="40" spans="2:4" s="1" customFormat="1" x14ac:dyDescent="0.3">
      <c r="B40" s="3" t="s">
        <v>198</v>
      </c>
      <c r="C40" s="243"/>
      <c r="D40" s="243"/>
    </row>
    <row r="41" spans="2:4" s="1" customFormat="1" ht="75" customHeight="1" x14ac:dyDescent="0.3">
      <c r="B41" s="8" t="s">
        <v>98</v>
      </c>
      <c r="C41" s="242" t="s">
        <v>292</v>
      </c>
      <c r="D41" s="242"/>
    </row>
    <row r="42" spans="2:4" s="1" customFormat="1" ht="32.25" customHeight="1" x14ac:dyDescent="0.3">
      <c r="B42" s="12" t="s">
        <v>99</v>
      </c>
      <c r="C42" s="242" t="s">
        <v>214</v>
      </c>
      <c r="D42" s="242"/>
    </row>
    <row r="43" spans="2:4" s="1" customFormat="1" x14ac:dyDescent="0.3">
      <c r="B43" s="12" t="s">
        <v>100</v>
      </c>
      <c r="C43" s="242" t="s">
        <v>213</v>
      </c>
      <c r="D43" s="242"/>
    </row>
    <row r="44" spans="2:4" s="1" customFormat="1" x14ac:dyDescent="0.3">
      <c r="B44" s="13"/>
      <c r="C44" s="14"/>
      <c r="D44" s="4"/>
    </row>
    <row r="45" spans="2:4" s="1" customFormat="1" x14ac:dyDescent="0.3">
      <c r="B45" s="3" t="s">
        <v>191</v>
      </c>
      <c r="C45" s="243" t="s">
        <v>139</v>
      </c>
      <c r="D45" s="243"/>
    </row>
    <row r="46" spans="2:4" s="1" customFormat="1" x14ac:dyDescent="0.3">
      <c r="B46" s="3" t="s">
        <v>199</v>
      </c>
      <c r="C46" s="243"/>
      <c r="D46" s="243"/>
    </row>
    <row r="47" spans="2:4" s="1" customFormat="1" x14ac:dyDescent="0.3">
      <c r="B47" s="5" t="s">
        <v>1</v>
      </c>
      <c r="C47" s="246" t="s">
        <v>295</v>
      </c>
      <c r="D47" s="246"/>
    </row>
    <row r="48" spans="2:4" s="1" customFormat="1" x14ac:dyDescent="0.3">
      <c r="B48" s="13" t="s">
        <v>2</v>
      </c>
      <c r="C48" s="246" t="s">
        <v>294</v>
      </c>
      <c r="D48" s="246"/>
    </row>
    <row r="49" spans="2:4" s="1" customFormat="1" ht="15.75" customHeight="1" x14ac:dyDescent="0.3">
      <c r="B49" s="13" t="s">
        <v>3</v>
      </c>
      <c r="C49" s="246" t="s">
        <v>296</v>
      </c>
      <c r="D49" s="246"/>
    </row>
    <row r="50" spans="2:4" s="1" customFormat="1" ht="14.25" customHeight="1" x14ac:dyDescent="0.3">
      <c r="B50" s="13" t="s">
        <v>4</v>
      </c>
      <c r="C50" s="246" t="s">
        <v>293</v>
      </c>
      <c r="D50" s="246"/>
    </row>
    <row r="51" spans="2:4" s="1" customFormat="1" x14ac:dyDescent="0.3">
      <c r="B51" s="13" t="s">
        <v>5</v>
      </c>
      <c r="C51" s="246" t="s">
        <v>297</v>
      </c>
      <c r="D51" s="246"/>
    </row>
    <row r="52" spans="2:4" s="1" customFormat="1" x14ac:dyDescent="0.3">
      <c r="B52" s="13" t="s">
        <v>6</v>
      </c>
      <c r="C52" s="246" t="s">
        <v>298</v>
      </c>
      <c r="D52" s="246"/>
    </row>
    <row r="53" spans="2:4" s="1" customFormat="1" x14ac:dyDescent="0.3">
      <c r="B53" s="13" t="s">
        <v>7</v>
      </c>
      <c r="C53" s="246" t="s">
        <v>299</v>
      </c>
      <c r="D53" s="246"/>
    </row>
    <row r="54" spans="2:4" s="1" customFormat="1" x14ac:dyDescent="0.3">
      <c r="B54" s="13" t="s">
        <v>52</v>
      </c>
      <c r="C54" s="246" t="s">
        <v>300</v>
      </c>
      <c r="D54" s="246"/>
    </row>
    <row r="55" spans="2:4" s="1" customFormat="1" x14ac:dyDescent="0.3">
      <c r="B55" s="13" t="s">
        <v>8</v>
      </c>
      <c r="C55" s="246" t="s">
        <v>301</v>
      </c>
      <c r="D55" s="246"/>
    </row>
    <row r="56" spans="2:4" s="1" customFormat="1" x14ac:dyDescent="0.3">
      <c r="B56" s="1" t="s">
        <v>9</v>
      </c>
      <c r="C56" s="246" t="s">
        <v>302</v>
      </c>
      <c r="D56" s="246"/>
    </row>
    <row r="57" spans="2:4" s="1" customFormat="1" x14ac:dyDescent="0.3"/>
    <row r="58" spans="2:4" s="1" customFormat="1" x14ac:dyDescent="0.3">
      <c r="B58" s="3" t="s">
        <v>191</v>
      </c>
      <c r="C58" s="15" t="s">
        <v>139</v>
      </c>
      <c r="D58" s="16"/>
    </row>
    <row r="59" spans="2:4" s="1" customFormat="1" x14ac:dyDescent="0.3">
      <c r="B59" s="3" t="s">
        <v>200</v>
      </c>
      <c r="C59" s="15"/>
      <c r="D59" s="16"/>
    </row>
    <row r="60" spans="2:4" s="1" customFormat="1" ht="68.25" customHeight="1" x14ac:dyDescent="0.3">
      <c r="B60" s="12" t="s">
        <v>36</v>
      </c>
      <c r="C60" s="246" t="s">
        <v>304</v>
      </c>
      <c r="D60" s="246"/>
    </row>
    <row r="61" spans="2:4" s="1" customFormat="1" ht="64.5" customHeight="1" x14ac:dyDescent="0.3">
      <c r="B61" s="12" t="s">
        <v>37</v>
      </c>
      <c r="C61" s="246" t="s">
        <v>305</v>
      </c>
      <c r="D61" s="246"/>
    </row>
    <row r="62" spans="2:4" s="1" customFormat="1" ht="101.25" customHeight="1" x14ac:dyDescent="0.3">
      <c r="B62" s="12" t="s">
        <v>233</v>
      </c>
      <c r="C62" s="246" t="s">
        <v>306</v>
      </c>
      <c r="D62" s="246"/>
    </row>
    <row r="63" spans="2:4" s="1" customFormat="1" ht="49.5" customHeight="1" x14ac:dyDescent="0.3">
      <c r="B63" s="12" t="s">
        <v>38</v>
      </c>
      <c r="C63" s="246" t="s">
        <v>307</v>
      </c>
      <c r="D63" s="246"/>
    </row>
    <row r="64" spans="2:4" s="1" customFormat="1" ht="15" customHeight="1" x14ac:dyDescent="0.3">
      <c r="B64" s="12" t="s">
        <v>39</v>
      </c>
      <c r="C64" s="246" t="s">
        <v>215</v>
      </c>
      <c r="D64" s="246"/>
    </row>
    <row r="65" spans="2:4" s="1" customFormat="1" x14ac:dyDescent="0.3">
      <c r="B65" s="12" t="s">
        <v>40</v>
      </c>
      <c r="C65" s="246" t="s">
        <v>216</v>
      </c>
      <c r="D65" s="246"/>
    </row>
    <row r="66" spans="2:4" s="1" customFormat="1" x14ac:dyDescent="0.3">
      <c r="B66" s="12" t="s">
        <v>9</v>
      </c>
      <c r="C66" s="246" t="s">
        <v>212</v>
      </c>
      <c r="D66" s="246"/>
    </row>
    <row r="67" spans="2:4" s="1" customFormat="1" x14ac:dyDescent="0.3"/>
    <row r="68" spans="2:4" s="1" customFormat="1" x14ac:dyDescent="0.3">
      <c r="B68" s="3" t="s">
        <v>191</v>
      </c>
      <c r="C68" s="243" t="s">
        <v>139</v>
      </c>
      <c r="D68" s="243"/>
    </row>
    <row r="69" spans="2:4" s="1" customFormat="1" x14ac:dyDescent="0.3">
      <c r="B69" s="3" t="s">
        <v>201</v>
      </c>
      <c r="C69" s="243"/>
      <c r="D69" s="243"/>
    </row>
    <row r="70" spans="2:4" s="1" customFormat="1" x14ac:dyDescent="0.3">
      <c r="B70" s="13" t="s">
        <v>202</v>
      </c>
      <c r="C70" s="246" t="s">
        <v>239</v>
      </c>
      <c r="D70" s="246"/>
    </row>
    <row r="71" spans="2:4" s="1" customFormat="1" x14ac:dyDescent="0.3">
      <c r="B71" s="13"/>
      <c r="C71" s="4"/>
      <c r="D71" s="4"/>
    </row>
    <row r="72" spans="2:4" s="1" customFormat="1" x14ac:dyDescent="0.3">
      <c r="B72" s="17"/>
      <c r="C72" s="18"/>
      <c r="D72" s="18"/>
    </row>
    <row r="73" spans="2:4" s="1" customFormat="1" x14ac:dyDescent="0.3">
      <c r="B73" s="17"/>
      <c r="C73" s="18"/>
      <c r="D73" s="19" t="s">
        <v>160</v>
      </c>
    </row>
    <row r="74" spans="2:4" s="1" customFormat="1" x14ac:dyDescent="0.3">
      <c r="B74" s="13"/>
      <c r="C74" s="18"/>
      <c r="D74" s="18"/>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xr:uid="{00000000-0004-0000-0A00-000000000000}"/>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zoomScale="85" zoomScaleNormal="85" workbookViewId="0">
      <selection activeCell="D7" sqref="D7"/>
    </sheetView>
  </sheetViews>
  <sheetFormatPr defaultColWidth="15.85546875" defaultRowHeight="17.25" x14ac:dyDescent="0.3"/>
  <cols>
    <col min="1" max="1" width="3.42578125" style="20" customWidth="1"/>
    <col min="2" max="2" width="33.7109375" style="195" bestFit="1" customWidth="1"/>
    <col min="3" max="3" width="1.5703125" style="49" customWidth="1"/>
    <col min="4" max="4" width="71" style="195" customWidth="1"/>
    <col min="5" max="6" width="23.5703125" style="195" customWidth="1"/>
    <col min="7" max="7" width="1.85546875" style="195" customWidth="1"/>
    <col min="8" max="8" width="15.85546875" style="195"/>
    <col min="9" max="9" width="6.140625" style="195" customWidth="1"/>
    <col min="10" max="16384" width="15.85546875" style="195"/>
  </cols>
  <sheetData>
    <row r="1" spans="2:4" s="20" customFormat="1" ht="12" customHeight="1" x14ac:dyDescent="0.3">
      <c r="C1" s="145"/>
    </row>
    <row r="2" spans="2:4" s="20" customFormat="1" ht="12" customHeight="1" x14ac:dyDescent="0.3">
      <c r="C2" s="145"/>
    </row>
    <row r="3" spans="2:4" s="20" customFormat="1" ht="12" customHeight="1" x14ac:dyDescent="0.3">
      <c r="C3" s="145"/>
    </row>
    <row r="4" spans="2:4" s="20" customFormat="1" ht="15.75" customHeight="1" x14ac:dyDescent="0.3">
      <c r="C4" s="145"/>
    </row>
    <row r="5" spans="2:4" s="20" customFormat="1" ht="24" customHeight="1" x14ac:dyDescent="0.35">
      <c r="B5" s="214" t="s">
        <v>391</v>
      </c>
      <c r="C5" s="214"/>
      <c r="D5" s="214"/>
    </row>
    <row r="6" spans="2:4" s="20" customFormat="1" ht="6" customHeight="1" x14ac:dyDescent="0.3">
      <c r="C6" s="145"/>
    </row>
    <row r="7" spans="2:4" s="20" customFormat="1" ht="15.75" customHeight="1" x14ac:dyDescent="0.3">
      <c r="B7" s="66" t="s">
        <v>172</v>
      </c>
      <c r="D7" s="194">
        <v>45382</v>
      </c>
    </row>
    <row r="8" spans="2:4" ht="11.25" customHeight="1" x14ac:dyDescent="0.3"/>
    <row r="10" spans="2:4" x14ac:dyDescent="0.3">
      <c r="B10" s="196" t="s">
        <v>355</v>
      </c>
    </row>
    <row r="11" spans="2:4" x14ac:dyDescent="0.3">
      <c r="B11" s="49" t="s">
        <v>174</v>
      </c>
      <c r="D11" s="49"/>
    </row>
    <row r="12" spans="2:4" x14ac:dyDescent="0.3">
      <c r="B12" s="197" t="s">
        <v>173</v>
      </c>
      <c r="D12" s="198" t="s">
        <v>174</v>
      </c>
    </row>
    <row r="13" spans="2:4" x14ac:dyDescent="0.3">
      <c r="B13" s="197"/>
    </row>
    <row r="14" spans="2:4" x14ac:dyDescent="0.3">
      <c r="B14" s="49" t="s">
        <v>176</v>
      </c>
    </row>
    <row r="15" spans="2:4" x14ac:dyDescent="0.3">
      <c r="B15" s="197" t="s">
        <v>175</v>
      </c>
      <c r="D15" s="198" t="s">
        <v>179</v>
      </c>
    </row>
    <row r="16" spans="2:4" x14ac:dyDescent="0.3">
      <c r="B16" s="197" t="s">
        <v>177</v>
      </c>
      <c r="D16" s="198" t="s">
        <v>178</v>
      </c>
    </row>
    <row r="17" spans="2:4" x14ac:dyDescent="0.3">
      <c r="B17" s="197" t="s">
        <v>352</v>
      </c>
      <c r="D17" s="198" t="s">
        <v>353</v>
      </c>
    </row>
    <row r="18" spans="2:4" x14ac:dyDescent="0.3">
      <c r="B18" s="197" t="s">
        <v>351</v>
      </c>
      <c r="D18" s="198" t="s">
        <v>354</v>
      </c>
    </row>
    <row r="19" spans="2:4" x14ac:dyDescent="0.3">
      <c r="B19" s="197" t="s">
        <v>180</v>
      </c>
      <c r="D19" s="198" t="s">
        <v>182</v>
      </c>
    </row>
    <row r="20" spans="2:4" x14ac:dyDescent="0.3">
      <c r="B20" s="197" t="s">
        <v>181</v>
      </c>
      <c r="D20" s="198" t="s">
        <v>183</v>
      </c>
    </row>
    <row r="21" spans="2:4" x14ac:dyDescent="0.3">
      <c r="B21" s="197"/>
    </row>
    <row r="22" spans="2:4" x14ac:dyDescent="0.3">
      <c r="B22" s="197" t="s">
        <v>313</v>
      </c>
      <c r="D22" s="198" t="s">
        <v>0</v>
      </c>
    </row>
    <row r="23" spans="2:4" x14ac:dyDescent="0.3">
      <c r="B23" s="197" t="s">
        <v>314</v>
      </c>
      <c r="D23" s="198" t="s">
        <v>112</v>
      </c>
    </row>
    <row r="24" spans="2:4" x14ac:dyDescent="0.3">
      <c r="B24" s="197" t="s">
        <v>315</v>
      </c>
      <c r="D24" s="198" t="s">
        <v>113</v>
      </c>
    </row>
    <row r="25" spans="2:4" x14ac:dyDescent="0.3">
      <c r="B25" s="197" t="s">
        <v>316</v>
      </c>
      <c r="D25" s="198" t="s">
        <v>114</v>
      </c>
    </row>
    <row r="26" spans="2:4" x14ac:dyDescent="0.3">
      <c r="B26" s="197" t="s">
        <v>317</v>
      </c>
      <c r="D26" s="198" t="s">
        <v>184</v>
      </c>
    </row>
    <row r="27" spans="2:4" x14ac:dyDescent="0.3">
      <c r="B27" s="197" t="s">
        <v>318</v>
      </c>
      <c r="D27" s="198" t="s">
        <v>170</v>
      </c>
    </row>
    <row r="28" spans="2:4" x14ac:dyDescent="0.3">
      <c r="B28" s="197" t="s">
        <v>319</v>
      </c>
      <c r="D28" s="198" t="s">
        <v>185</v>
      </c>
    </row>
    <row r="29" spans="2:4" x14ac:dyDescent="0.3">
      <c r="B29" s="197" t="s">
        <v>320</v>
      </c>
      <c r="D29" s="198" t="s">
        <v>115</v>
      </c>
    </row>
    <row r="30" spans="2:4" x14ac:dyDescent="0.3">
      <c r="B30" s="197" t="s">
        <v>321</v>
      </c>
      <c r="D30" s="198" t="s">
        <v>116</v>
      </c>
    </row>
    <row r="31" spans="2:4" x14ac:dyDescent="0.3">
      <c r="B31" s="197" t="s">
        <v>322</v>
      </c>
      <c r="D31" s="198" t="s">
        <v>117</v>
      </c>
    </row>
    <row r="32" spans="2:4" x14ac:dyDescent="0.3">
      <c r="B32" s="197" t="s">
        <v>323</v>
      </c>
      <c r="D32" s="198" t="s">
        <v>118</v>
      </c>
    </row>
    <row r="33" spans="2:5" x14ac:dyDescent="0.3">
      <c r="B33" s="197" t="s">
        <v>324</v>
      </c>
      <c r="D33" s="198" t="s">
        <v>186</v>
      </c>
    </row>
    <row r="34" spans="2:5" x14ac:dyDescent="0.3">
      <c r="B34" s="197" t="s">
        <v>325</v>
      </c>
      <c r="D34" s="198" t="s">
        <v>119</v>
      </c>
    </row>
    <row r="35" spans="2:5" x14ac:dyDescent="0.3">
      <c r="B35" s="197" t="s">
        <v>326</v>
      </c>
      <c r="D35" s="198" t="s">
        <v>187</v>
      </c>
    </row>
    <row r="36" spans="2:5" x14ac:dyDescent="0.3">
      <c r="B36" s="197" t="s">
        <v>327</v>
      </c>
      <c r="D36" s="198" t="s">
        <v>188</v>
      </c>
    </row>
    <row r="37" spans="2:5" x14ac:dyDescent="0.3">
      <c r="B37" s="197" t="s">
        <v>328</v>
      </c>
      <c r="D37" s="198" t="s">
        <v>171</v>
      </c>
    </row>
    <row r="38" spans="2:5" x14ac:dyDescent="0.3">
      <c r="B38" s="197" t="s">
        <v>329</v>
      </c>
      <c r="D38" s="198" t="s">
        <v>168</v>
      </c>
    </row>
    <row r="39" spans="2:5" x14ac:dyDescent="0.3">
      <c r="B39" s="197" t="s">
        <v>330</v>
      </c>
      <c r="D39" s="198" t="s">
        <v>169</v>
      </c>
    </row>
    <row r="40" spans="2:5" x14ac:dyDescent="0.3">
      <c r="E40" s="49"/>
    </row>
    <row r="41" spans="2:5" x14ac:dyDescent="0.3">
      <c r="E41" s="49"/>
    </row>
    <row r="42" spans="2:5" x14ac:dyDescent="0.3">
      <c r="B42" s="196" t="s">
        <v>189</v>
      </c>
      <c r="E42" s="49"/>
    </row>
    <row r="43" spans="2:5" x14ac:dyDescent="0.3">
      <c r="B43" s="197" t="s">
        <v>204</v>
      </c>
      <c r="D43" s="198" t="s">
        <v>138</v>
      </c>
      <c r="E43" s="49"/>
    </row>
    <row r="44" spans="2:5" x14ac:dyDescent="0.3">
      <c r="B44" s="197" t="s">
        <v>203</v>
      </c>
      <c r="D44" s="198" t="s">
        <v>191</v>
      </c>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85" zoomScaleNormal="85" workbookViewId="0"/>
  </sheetViews>
  <sheetFormatPr defaultColWidth="15.85546875" defaultRowHeight="16.5" x14ac:dyDescent="0.3"/>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3"/>
    <row r="2" spans="2:6" ht="12" customHeight="1" x14ac:dyDescent="0.3"/>
    <row r="3" spans="2:6" ht="12" customHeight="1" x14ac:dyDescent="0.3"/>
    <row r="4" spans="2:6" ht="36" customHeight="1" x14ac:dyDescent="0.3">
      <c r="B4" s="104" t="s">
        <v>245</v>
      </c>
      <c r="C4" s="215"/>
      <c r="D4" s="215"/>
    </row>
    <row r="5" spans="2:6" x14ac:dyDescent="0.3">
      <c r="B5" s="169" t="s">
        <v>53</v>
      </c>
      <c r="C5" s="170"/>
      <c r="D5" s="170"/>
      <c r="E5" s="170"/>
      <c r="F5" s="170"/>
    </row>
    <row r="6" spans="2:6" ht="3.75" customHeight="1" x14ac:dyDescent="0.3">
      <c r="B6" s="171"/>
      <c r="C6" s="172"/>
      <c r="D6" s="172"/>
      <c r="E6" s="172"/>
      <c r="F6" s="172"/>
    </row>
    <row r="7" spans="2:6" ht="3" customHeight="1" x14ac:dyDescent="0.3">
      <c r="B7" s="171"/>
    </row>
    <row r="8" spans="2:6" ht="3.75" customHeight="1" x14ac:dyDescent="0.3"/>
    <row r="9" spans="2:6" x14ac:dyDescent="0.3">
      <c r="B9" s="173" t="s">
        <v>265</v>
      </c>
      <c r="C9" s="108" t="s">
        <v>421</v>
      </c>
      <c r="D9" s="108" t="s">
        <v>422</v>
      </c>
      <c r="E9" s="108" t="s">
        <v>423</v>
      </c>
      <c r="F9" s="108" t="s">
        <v>424</v>
      </c>
    </row>
    <row r="10" spans="2:6" x14ac:dyDescent="0.3">
      <c r="B10" s="31" t="s">
        <v>54</v>
      </c>
      <c r="C10" s="109">
        <v>196.74970780084007</v>
      </c>
      <c r="D10" s="109">
        <v>192.89033633408997</v>
      </c>
      <c r="E10" s="109">
        <v>186.11419470772</v>
      </c>
      <c r="F10" s="109">
        <v>185.94817435552002</v>
      </c>
    </row>
    <row r="11" spans="2:6" x14ac:dyDescent="0.3">
      <c r="B11" s="31" t="s">
        <v>266</v>
      </c>
      <c r="C11" s="109">
        <v>184.24198961724002</v>
      </c>
      <c r="D11" s="109">
        <v>181.95616960001999</v>
      </c>
      <c r="E11" s="109">
        <v>174.48086588762996</v>
      </c>
      <c r="F11" s="109">
        <v>174.02570314781005</v>
      </c>
    </row>
    <row r="12" spans="2:6" ht="33" x14ac:dyDescent="0.3">
      <c r="B12" s="174" t="s">
        <v>55</v>
      </c>
      <c r="C12" s="175">
        <v>184.24198961724002</v>
      </c>
      <c r="D12" s="175">
        <v>181.95616960001999</v>
      </c>
      <c r="E12" s="175">
        <v>174.48086588762996</v>
      </c>
      <c r="F12" s="175">
        <v>174.02570314781005</v>
      </c>
    </row>
    <row r="13" spans="2:6" x14ac:dyDescent="0.3">
      <c r="B13" s="176" t="s">
        <v>56</v>
      </c>
      <c r="C13" s="177">
        <v>0.22220149806360912</v>
      </c>
      <c r="D13" s="177">
        <v>0.22234029986720907</v>
      </c>
      <c r="E13" s="177">
        <v>0.21740319283398565</v>
      </c>
      <c r="F13" s="177">
        <v>0.21672270174040678</v>
      </c>
    </row>
    <row r="14" spans="2:6" x14ac:dyDescent="0.3">
      <c r="B14" s="31" t="s">
        <v>57</v>
      </c>
      <c r="C14" s="178">
        <v>0.24017513325591971</v>
      </c>
      <c r="D14" s="178">
        <v>0.2403355292796279</v>
      </c>
      <c r="E14" s="178">
        <v>0.23632039737152558</v>
      </c>
      <c r="F14" s="178">
        <v>0.23549007297478514</v>
      </c>
    </row>
    <row r="15" spans="2:6" x14ac:dyDescent="0.3">
      <c r="B15" s="31" t="s">
        <v>121</v>
      </c>
      <c r="C15" s="109">
        <v>171.27219831543002</v>
      </c>
      <c r="D15" s="109">
        <v>168.01117564441003</v>
      </c>
      <c r="E15" s="109">
        <v>161.68448436592004</v>
      </c>
      <c r="F15" s="109">
        <v>161.5114139179401</v>
      </c>
    </row>
    <row r="16" spans="2:6" x14ac:dyDescent="0.3">
      <c r="B16" s="31" t="s">
        <v>58</v>
      </c>
      <c r="C16" s="109">
        <v>4</v>
      </c>
      <c r="D16" s="109">
        <v>4</v>
      </c>
      <c r="E16" s="109">
        <v>4</v>
      </c>
      <c r="F16" s="109">
        <v>4</v>
      </c>
    </row>
    <row r="17" spans="2:6" x14ac:dyDescent="0.3">
      <c r="B17" s="179" t="s">
        <v>267</v>
      </c>
      <c r="C17" s="109">
        <v>0</v>
      </c>
      <c r="D17" s="109">
        <v>0</v>
      </c>
      <c r="E17" s="109">
        <v>0</v>
      </c>
      <c r="F17" s="109">
        <v>0</v>
      </c>
    </row>
    <row r="18" spans="2:6" x14ac:dyDescent="0.3">
      <c r="B18" s="176" t="s">
        <v>122</v>
      </c>
      <c r="C18" s="210" t="s">
        <v>426</v>
      </c>
      <c r="D18" s="210" t="s">
        <v>426</v>
      </c>
      <c r="E18" s="210" t="s">
        <v>426</v>
      </c>
      <c r="F18" s="210" t="s">
        <v>426</v>
      </c>
    </row>
    <row r="19" spans="2:6" x14ac:dyDescent="0.3">
      <c r="B19" s="39" t="s">
        <v>123</v>
      </c>
      <c r="C19" s="109">
        <v>4.9964405200000002</v>
      </c>
      <c r="D19" s="109">
        <v>-1.0169960700000005</v>
      </c>
      <c r="E19" s="109">
        <v>-4.4885188899999999</v>
      </c>
      <c r="F19" s="109">
        <v>-3.5880339499999998</v>
      </c>
    </row>
    <row r="20" spans="2:6" ht="33" x14ac:dyDescent="0.3">
      <c r="B20" s="180" t="s">
        <v>124</v>
      </c>
      <c r="C20" s="175">
        <v>7.8983300000000007E-6</v>
      </c>
      <c r="D20" s="175">
        <v>0</v>
      </c>
      <c r="E20" s="175">
        <v>3.8228999999999996E-7</v>
      </c>
      <c r="F20" s="175">
        <v>3.8228999999999996E-7</v>
      </c>
    </row>
    <row r="21" spans="2:6" ht="9.75" customHeight="1" x14ac:dyDescent="0.3">
      <c r="B21" s="171"/>
      <c r="C21" s="172"/>
      <c r="D21" s="172"/>
      <c r="E21" s="172"/>
      <c r="F21" s="172"/>
    </row>
    <row r="22" spans="2:6" x14ac:dyDescent="0.3">
      <c r="B22" s="181"/>
      <c r="C22" s="172"/>
      <c r="D22" s="172"/>
      <c r="E22" s="172"/>
      <c r="F22" s="172"/>
    </row>
    <row r="23" spans="2:6" x14ac:dyDescent="0.3">
      <c r="B23" s="182" t="s">
        <v>59</v>
      </c>
      <c r="C23" s="183"/>
      <c r="D23" s="183"/>
      <c r="E23" s="183"/>
      <c r="F23" s="183"/>
    </row>
    <row r="24" spans="2:6" x14ac:dyDescent="0.3">
      <c r="B24" s="34" t="s">
        <v>125</v>
      </c>
      <c r="C24" s="184">
        <v>191.66900000000001</v>
      </c>
      <c r="D24" s="184">
        <v>189.303</v>
      </c>
      <c r="E24" s="184">
        <v>185.57</v>
      </c>
      <c r="F24" s="184">
        <v>185.244</v>
      </c>
    </row>
    <row r="25" spans="2:6" x14ac:dyDescent="0.3">
      <c r="B25" s="182" t="s">
        <v>60</v>
      </c>
      <c r="C25" s="183"/>
      <c r="D25" s="183"/>
      <c r="E25" s="183"/>
      <c r="F25" s="183"/>
    </row>
    <row r="26" spans="2:6" ht="3" customHeight="1" x14ac:dyDescent="0.3">
      <c r="B26" s="185"/>
      <c r="C26" s="183"/>
      <c r="D26" s="183"/>
      <c r="E26" s="183"/>
      <c r="F26" s="183"/>
    </row>
    <row r="27" spans="2:6" x14ac:dyDescent="0.3">
      <c r="B27" s="174" t="s">
        <v>61</v>
      </c>
      <c r="C27" s="180"/>
      <c r="D27" s="180"/>
      <c r="E27" s="180"/>
      <c r="F27" s="180"/>
    </row>
    <row r="28" spans="2:6" x14ac:dyDescent="0.3">
      <c r="B28" s="186" t="s">
        <v>102</v>
      </c>
      <c r="C28" s="187">
        <v>2.5000000000000001E-2</v>
      </c>
      <c r="D28" s="187">
        <v>2.3E-2</v>
      </c>
      <c r="E28" s="187">
        <v>1.7000000000000001E-2</v>
      </c>
      <c r="F28" s="187">
        <v>1.2E-2</v>
      </c>
    </row>
    <row r="29" spans="2:6" x14ac:dyDescent="0.3">
      <c r="B29" s="186" t="s">
        <v>103</v>
      </c>
      <c r="C29" s="187">
        <v>0.56999999999999995</v>
      </c>
      <c r="D29" s="187">
        <v>0.61699999999999999</v>
      </c>
      <c r="E29" s="187">
        <v>0.59199999999999997</v>
      </c>
      <c r="F29" s="187">
        <v>0.61099999999999999</v>
      </c>
    </row>
    <row r="30" spans="2:6" x14ac:dyDescent="0.3">
      <c r="B30" s="186" t="s">
        <v>104</v>
      </c>
      <c r="C30" s="187">
        <v>191.07499999999999</v>
      </c>
      <c r="D30" s="187">
        <v>188.66399999999999</v>
      </c>
      <c r="E30" s="187">
        <v>184.96199999999999</v>
      </c>
      <c r="F30" s="187">
        <v>184.62100000000001</v>
      </c>
    </row>
    <row r="31" spans="2:6" x14ac:dyDescent="0.3">
      <c r="B31" s="174" t="s">
        <v>62</v>
      </c>
      <c r="C31" s="188"/>
      <c r="D31" s="188"/>
      <c r="E31" s="188"/>
      <c r="F31" s="188"/>
    </row>
    <row r="32" spans="2:6" x14ac:dyDescent="0.3">
      <c r="B32" s="186" t="s">
        <v>105</v>
      </c>
      <c r="C32" s="187">
        <v>190.93600000000001</v>
      </c>
      <c r="D32" s="187">
        <v>188.53</v>
      </c>
      <c r="E32" s="187">
        <v>184.69800000000001</v>
      </c>
      <c r="F32" s="187">
        <v>184.33199999999999</v>
      </c>
    </row>
    <row r="33" spans="2:9" x14ac:dyDescent="0.3">
      <c r="B33" s="186" t="s">
        <v>106</v>
      </c>
      <c r="C33" s="187">
        <v>0.73399999999999999</v>
      </c>
      <c r="D33" s="187">
        <v>0.77300000000000002</v>
      </c>
      <c r="E33" s="187">
        <v>0.872</v>
      </c>
      <c r="F33" s="187">
        <v>0.91200000000000003</v>
      </c>
    </row>
    <row r="34" spans="2:9" x14ac:dyDescent="0.3">
      <c r="B34" s="186" t="s">
        <v>107</v>
      </c>
      <c r="C34" s="189">
        <v>0</v>
      </c>
      <c r="D34" s="189">
        <v>0</v>
      </c>
      <c r="E34" s="189">
        <v>0</v>
      </c>
      <c r="F34" s="189">
        <v>0</v>
      </c>
    </row>
    <row r="35" spans="2:9" x14ac:dyDescent="0.3">
      <c r="B35" s="186" t="s">
        <v>108</v>
      </c>
      <c r="C35" s="189">
        <v>0</v>
      </c>
      <c r="D35" s="189">
        <v>0</v>
      </c>
      <c r="E35" s="189">
        <v>0</v>
      </c>
      <c r="F35" s="189">
        <v>0</v>
      </c>
    </row>
    <row r="36" spans="2:9" x14ac:dyDescent="0.3">
      <c r="B36" s="174" t="s">
        <v>335</v>
      </c>
      <c r="C36" s="188"/>
      <c r="D36" s="188"/>
      <c r="E36" s="188"/>
      <c r="F36" s="188"/>
    </row>
    <row r="37" spans="2:9" ht="33" x14ac:dyDescent="0.3">
      <c r="B37" s="186" t="s">
        <v>126</v>
      </c>
      <c r="C37" s="187">
        <v>52.793999999999997</v>
      </c>
      <c r="D37" s="187">
        <v>55.116</v>
      </c>
      <c r="E37" s="187">
        <v>54.588999999999999</v>
      </c>
      <c r="F37" s="187">
        <v>54.29</v>
      </c>
    </row>
    <row r="38" spans="2:9" ht="33" x14ac:dyDescent="0.3">
      <c r="B38" s="186" t="s">
        <v>109</v>
      </c>
      <c r="C38" s="187">
        <v>135.33699999999999</v>
      </c>
      <c r="D38" s="187">
        <v>130.79400000000001</v>
      </c>
      <c r="E38" s="187">
        <v>127.706</v>
      </c>
      <c r="F38" s="187">
        <v>127.605</v>
      </c>
      <c r="I38" s="190"/>
    </row>
    <row r="39" spans="2:9" x14ac:dyDescent="0.3">
      <c r="B39" s="186" t="s">
        <v>110</v>
      </c>
      <c r="C39" s="187">
        <v>3.5390000000000001</v>
      </c>
      <c r="D39" s="187">
        <v>3.3929999999999998</v>
      </c>
      <c r="E39" s="187">
        <v>3.2759999999999998</v>
      </c>
      <c r="F39" s="187">
        <v>3.35</v>
      </c>
    </row>
    <row r="40" spans="2:9" x14ac:dyDescent="0.3">
      <c r="B40" s="174" t="s">
        <v>336</v>
      </c>
      <c r="C40" s="191">
        <v>191.66900000000001</v>
      </c>
      <c r="D40" s="191">
        <v>189.303</v>
      </c>
      <c r="E40" s="191">
        <v>185.57</v>
      </c>
      <c r="F40" s="191">
        <v>185.244</v>
      </c>
    </row>
    <row r="41" spans="2:9" x14ac:dyDescent="0.3">
      <c r="B41" s="31" t="s">
        <v>127</v>
      </c>
      <c r="C41" s="192">
        <v>0.32400000000000001</v>
      </c>
      <c r="D41" s="192">
        <v>0.21199999999999999</v>
      </c>
      <c r="E41" s="192">
        <v>0.26300000000000001</v>
      </c>
      <c r="F41" s="192">
        <v>0.19900000000000001</v>
      </c>
    </row>
    <row r="42" spans="2:9" ht="33" x14ac:dyDescent="0.3">
      <c r="B42" s="180" t="s">
        <v>268</v>
      </c>
      <c r="C42" s="193">
        <v>0.37840130329898075</v>
      </c>
      <c r="D42" s="193">
        <v>0.3730895350030155</v>
      </c>
      <c r="E42" s="193">
        <v>0.36729400000238799</v>
      </c>
      <c r="F42" s="193">
        <v>0.36844328278467398</v>
      </c>
    </row>
    <row r="46" spans="2:9" x14ac:dyDescent="0.3">
      <c r="F46" s="46"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L133"/>
  <sheetViews>
    <sheetView zoomScale="85" zoomScaleNormal="85" workbookViewId="0"/>
  </sheetViews>
  <sheetFormatPr defaultRowHeight="16.5" x14ac:dyDescent="0.3"/>
  <cols>
    <col min="1" max="1" width="3.28515625" style="20" customWidth="1"/>
    <col min="2" max="2" width="57.140625" style="20" customWidth="1"/>
    <col min="3" max="3" width="15.85546875" style="20" customWidth="1"/>
    <col min="4" max="8" width="10.7109375" style="20" customWidth="1"/>
    <col min="9" max="9" width="10.85546875" style="20" customWidth="1"/>
    <col min="10" max="10" width="10.7109375" style="20" customWidth="1"/>
    <col min="11" max="11" width="9.140625" style="20"/>
    <col min="12" max="12" width="8.85546875" style="20" customWidth="1"/>
    <col min="13" max="16384" width="9.140625" style="20"/>
  </cols>
  <sheetData>
    <row r="3" spans="2:10" ht="12" customHeight="1" x14ac:dyDescent="0.3"/>
    <row r="4" spans="2:10" ht="18" x14ac:dyDescent="0.3">
      <c r="B4" s="216" t="s">
        <v>405</v>
      </c>
      <c r="C4" s="217"/>
      <c r="D4" s="217"/>
      <c r="E4" s="217"/>
      <c r="F4" s="104"/>
      <c r="G4" s="104"/>
      <c r="H4" s="104"/>
      <c r="I4" s="104"/>
    </row>
    <row r="5" spans="2:10" ht="4.5" customHeight="1" x14ac:dyDescent="0.3">
      <c r="B5" s="220"/>
      <c r="C5" s="220"/>
      <c r="D5" s="220"/>
      <c r="E5" s="220"/>
      <c r="F5" s="220"/>
      <c r="G5" s="220"/>
      <c r="H5" s="220"/>
      <c r="I5" s="220"/>
    </row>
    <row r="6" spans="2:10" ht="5.25" customHeight="1" x14ac:dyDescent="0.3">
      <c r="B6" s="105"/>
      <c r="C6" s="105"/>
      <c r="D6" s="105"/>
      <c r="E6" s="105"/>
      <c r="F6" s="105"/>
      <c r="G6" s="105"/>
      <c r="H6" s="105"/>
      <c r="I6" s="105"/>
    </row>
    <row r="7" spans="2:10" x14ac:dyDescent="0.3">
      <c r="B7" s="106" t="s">
        <v>64</v>
      </c>
      <c r="C7" s="107"/>
      <c r="D7" s="107"/>
      <c r="E7" s="107"/>
      <c r="F7" s="107"/>
      <c r="G7" s="108" t="s">
        <v>421</v>
      </c>
      <c r="H7" s="108" t="s">
        <v>422</v>
      </c>
      <c r="I7" s="108" t="s">
        <v>423</v>
      </c>
      <c r="J7" s="108" t="s">
        <v>424</v>
      </c>
    </row>
    <row r="8" spans="2:10" x14ac:dyDescent="0.3">
      <c r="B8" s="32" t="s">
        <v>129</v>
      </c>
      <c r="G8" s="109">
        <v>211.7904037968984</v>
      </c>
      <c r="H8" s="109">
        <v>209.05335693389628</v>
      </c>
      <c r="I8" s="109">
        <v>201.33472483626002</v>
      </c>
      <c r="J8" s="109">
        <v>201.36318845846253</v>
      </c>
    </row>
    <row r="9" spans="2:10" x14ac:dyDescent="0.3">
      <c r="B9" s="32" t="s">
        <v>270</v>
      </c>
      <c r="G9" s="110">
        <v>1.7377132171463534</v>
      </c>
      <c r="H9" s="110">
        <v>1.6942409118231012</v>
      </c>
      <c r="I9" s="110">
        <v>1.6094507323865053</v>
      </c>
      <c r="J9" s="110">
        <v>1.1835122249875867</v>
      </c>
    </row>
    <row r="10" spans="2:10" x14ac:dyDescent="0.3">
      <c r="B10" s="32" t="s">
        <v>308</v>
      </c>
      <c r="G10" s="110">
        <v>23.955395406871673</v>
      </c>
      <c r="H10" s="110">
        <v>23.90611783069409</v>
      </c>
      <c r="I10" s="110">
        <v>22.743762203834372</v>
      </c>
      <c r="J10" s="110">
        <v>23.381280765267455</v>
      </c>
    </row>
    <row r="11" spans="2:10" x14ac:dyDescent="0.3">
      <c r="B11" s="32" t="s">
        <v>271</v>
      </c>
      <c r="C11" s="32" t="s">
        <v>390</v>
      </c>
      <c r="D11" s="32"/>
      <c r="E11" s="32"/>
      <c r="F11" s="32"/>
      <c r="G11" s="111">
        <v>0.1253445429770248</v>
      </c>
      <c r="H11" s="111">
        <v>0.12320165637440872</v>
      </c>
      <c r="I11" s="111">
        <v>0.12296156953723676</v>
      </c>
      <c r="J11" s="111">
        <v>0.12665440978467585</v>
      </c>
    </row>
    <row r="12" spans="2:10" x14ac:dyDescent="0.3">
      <c r="B12" s="52"/>
      <c r="C12" s="112" t="s">
        <v>389</v>
      </c>
      <c r="D12" s="112"/>
      <c r="E12" s="112"/>
      <c r="F12" s="112"/>
      <c r="G12" s="113">
        <v>0.08</v>
      </c>
      <c r="H12" s="113">
        <v>0.08</v>
      </c>
      <c r="I12" s="113">
        <v>0.08</v>
      </c>
      <c r="J12" s="113">
        <v>0.08</v>
      </c>
    </row>
    <row r="13" spans="2:10" x14ac:dyDescent="0.3">
      <c r="B13" s="32" t="s">
        <v>66</v>
      </c>
      <c r="G13" s="114">
        <v>193.358</v>
      </c>
      <c r="H13" s="114">
        <v>191.02099999999999</v>
      </c>
      <c r="I13" s="114">
        <v>187.53800000000001</v>
      </c>
      <c r="J13" s="114">
        <v>186.66</v>
      </c>
    </row>
    <row r="14" spans="2:10" x14ac:dyDescent="0.3">
      <c r="C14" s="32" t="s">
        <v>67</v>
      </c>
      <c r="D14" s="32"/>
      <c r="E14" s="32"/>
      <c r="F14" s="32"/>
      <c r="G14" s="114">
        <v>1.601</v>
      </c>
      <c r="H14" s="114">
        <v>5.1619999999999999</v>
      </c>
      <c r="I14" s="114">
        <v>7.0140000000000002</v>
      </c>
      <c r="J14" s="114">
        <v>19.800999999999998</v>
      </c>
    </row>
    <row r="15" spans="2:10" x14ac:dyDescent="0.3">
      <c r="B15" s="32" t="s">
        <v>164</v>
      </c>
      <c r="G15" s="114">
        <v>0</v>
      </c>
      <c r="H15" s="114">
        <v>0</v>
      </c>
      <c r="I15" s="114">
        <v>0</v>
      </c>
      <c r="J15" s="114">
        <v>0</v>
      </c>
    </row>
    <row r="16" spans="2:10" x14ac:dyDescent="0.3">
      <c r="B16" s="32" t="s">
        <v>332</v>
      </c>
      <c r="G16" s="115">
        <v>4</v>
      </c>
      <c r="H16" s="115">
        <v>4</v>
      </c>
      <c r="I16" s="115">
        <v>4</v>
      </c>
      <c r="J16" s="115">
        <v>4</v>
      </c>
    </row>
    <row r="17" spans="1:10" x14ac:dyDescent="0.3">
      <c r="B17" s="32" t="s">
        <v>68</v>
      </c>
      <c r="G17" s="115">
        <v>1.2949645648651278</v>
      </c>
      <c r="H17" s="115">
        <v>1.294733936197807</v>
      </c>
      <c r="I17" s="115">
        <v>1.2944434642906035</v>
      </c>
      <c r="J17" s="115">
        <v>1.2943971065838282</v>
      </c>
    </row>
    <row r="18" spans="1:10" x14ac:dyDescent="0.3">
      <c r="A18" s="71"/>
      <c r="B18" s="116" t="s">
        <v>131</v>
      </c>
      <c r="C18" s="88"/>
      <c r="D18" s="88"/>
      <c r="E18" s="88"/>
      <c r="F18" s="88"/>
      <c r="G18" s="117">
        <v>0</v>
      </c>
      <c r="H18" s="117">
        <v>0</v>
      </c>
      <c r="I18" s="117">
        <v>0</v>
      </c>
      <c r="J18" s="117">
        <v>0</v>
      </c>
    </row>
    <row r="19" spans="1:10" x14ac:dyDescent="0.3">
      <c r="B19" s="116" t="s">
        <v>333</v>
      </c>
      <c r="C19" s="88"/>
      <c r="D19" s="88"/>
      <c r="E19" s="88"/>
      <c r="F19" s="88"/>
      <c r="G19" s="117">
        <v>17.327278806254611</v>
      </c>
      <c r="H19" s="117">
        <v>17.04526640547622</v>
      </c>
      <c r="I19" s="117">
        <v>16.626139137941045</v>
      </c>
      <c r="J19" s="117">
        <v>16.291718805636659</v>
      </c>
    </row>
    <row r="20" spans="1:10" x14ac:dyDescent="0.3">
      <c r="A20" s="71"/>
      <c r="B20" s="116" t="s">
        <v>334</v>
      </c>
      <c r="C20" s="88"/>
      <c r="D20" s="88"/>
      <c r="E20" s="88"/>
      <c r="F20" s="88"/>
      <c r="G20" s="117">
        <v>17.327278806254611</v>
      </c>
      <c r="H20" s="117">
        <v>17.04526640547622</v>
      </c>
      <c r="I20" s="117">
        <v>16.626139137941045</v>
      </c>
      <c r="J20" s="117">
        <v>16.291718805636659</v>
      </c>
    </row>
    <row r="21" spans="1:10" x14ac:dyDescent="0.3">
      <c r="B21" s="118"/>
      <c r="C21" s="88"/>
      <c r="D21" s="88"/>
      <c r="E21" s="88"/>
      <c r="F21" s="88"/>
      <c r="G21" s="119"/>
      <c r="H21" s="119"/>
      <c r="I21" s="119"/>
      <c r="J21" s="119"/>
    </row>
    <row r="22" spans="1:10" x14ac:dyDescent="0.3">
      <c r="B22" s="120" t="s">
        <v>269</v>
      </c>
      <c r="C22" s="121"/>
      <c r="D22" s="122"/>
      <c r="E22" s="122"/>
      <c r="F22" s="122"/>
      <c r="G22" s="123">
        <v>0</v>
      </c>
      <c r="H22" s="123">
        <v>0</v>
      </c>
      <c r="I22" s="124">
        <v>0</v>
      </c>
      <c r="J22" s="123">
        <v>0</v>
      </c>
    </row>
    <row r="23" spans="1:10" x14ac:dyDescent="0.3">
      <c r="B23" s="61"/>
      <c r="C23" s="125"/>
      <c r="D23" s="88"/>
      <c r="E23" s="88"/>
      <c r="F23" s="88"/>
      <c r="G23" s="126"/>
      <c r="H23" s="127"/>
      <c r="I23" s="127"/>
      <c r="J23" s="127"/>
    </row>
    <row r="24" spans="1:10" ht="21" customHeight="1" x14ac:dyDescent="0.3"/>
    <row r="25" spans="1:10" ht="18" x14ac:dyDescent="0.3">
      <c r="B25" s="216" t="s">
        <v>263</v>
      </c>
      <c r="C25" s="217"/>
      <c r="D25" s="217"/>
      <c r="E25" s="217"/>
      <c r="F25" s="128"/>
      <c r="G25" s="104"/>
      <c r="H25" s="104"/>
      <c r="I25" s="104"/>
      <c r="J25" s="104"/>
    </row>
    <row r="26" spans="1:10" ht="5.25" customHeight="1" x14ac:dyDescent="0.3">
      <c r="B26" s="105"/>
      <c r="C26" s="105"/>
      <c r="D26" s="105"/>
      <c r="E26" s="105"/>
      <c r="F26" s="105"/>
      <c r="G26" s="105"/>
      <c r="H26" s="105"/>
      <c r="I26" s="105"/>
      <c r="J26" s="105"/>
    </row>
    <row r="27" spans="1:10" x14ac:dyDescent="0.3">
      <c r="B27" s="106" t="s">
        <v>64</v>
      </c>
      <c r="C27" s="107"/>
      <c r="D27" s="107"/>
      <c r="E27" s="107"/>
      <c r="F27" s="107"/>
      <c r="G27" s="108" t="s">
        <v>421</v>
      </c>
      <c r="H27" s="108" t="s">
        <v>422</v>
      </c>
      <c r="I27" s="108" t="s">
        <v>423</v>
      </c>
      <c r="J27" s="108" t="s">
        <v>424</v>
      </c>
    </row>
    <row r="28" spans="1:10" x14ac:dyDescent="0.3">
      <c r="B28" s="32" t="s">
        <v>66</v>
      </c>
      <c r="G28" s="129">
        <v>193.358</v>
      </c>
      <c r="H28" s="129">
        <v>191.02099999999999</v>
      </c>
      <c r="I28" s="129">
        <v>187.53800000000001</v>
      </c>
      <c r="J28" s="129">
        <v>186.66</v>
      </c>
    </row>
    <row r="29" spans="1:10" x14ac:dyDescent="0.3">
      <c r="B29" s="32" t="s">
        <v>132</v>
      </c>
      <c r="G29" s="130"/>
      <c r="H29" s="129"/>
      <c r="I29" s="129"/>
      <c r="J29" s="129"/>
    </row>
    <row r="30" spans="1:10" x14ac:dyDescent="0.3">
      <c r="B30" s="32" t="s">
        <v>358</v>
      </c>
      <c r="C30" s="32" t="s">
        <v>70</v>
      </c>
      <c r="D30" s="32"/>
      <c r="E30" s="32"/>
      <c r="F30" s="32"/>
      <c r="G30" s="129">
        <v>1.601</v>
      </c>
      <c r="H30" s="129">
        <v>5.1619999999999999</v>
      </c>
      <c r="I30" s="129">
        <v>7.0140000000000002</v>
      </c>
      <c r="J30" s="129">
        <v>19.800999999999998</v>
      </c>
    </row>
    <row r="31" spans="1:10" x14ac:dyDescent="0.3">
      <c r="C31" s="32" t="s">
        <v>163</v>
      </c>
      <c r="D31" s="32"/>
      <c r="E31" s="32"/>
      <c r="F31" s="32"/>
      <c r="G31" s="129">
        <v>24.356000000000002</v>
      </c>
      <c r="H31" s="129">
        <v>21.37</v>
      </c>
      <c r="I31" s="129">
        <v>19.657</v>
      </c>
      <c r="J31" s="129">
        <v>13.173</v>
      </c>
    </row>
    <row r="32" spans="1:10" x14ac:dyDescent="0.3">
      <c r="C32" s="131" t="s">
        <v>162</v>
      </c>
      <c r="D32" s="131"/>
      <c r="E32" s="131"/>
      <c r="F32" s="131"/>
      <c r="G32" s="129">
        <v>5.1719999999999997</v>
      </c>
      <c r="H32" s="132">
        <v>1.708</v>
      </c>
      <c r="I32" s="132">
        <v>6.3979999999999997</v>
      </c>
      <c r="J32" s="132">
        <v>13.952</v>
      </c>
    </row>
    <row r="33" spans="2:10" x14ac:dyDescent="0.3">
      <c r="C33" s="131" t="s">
        <v>406</v>
      </c>
      <c r="D33" s="131"/>
      <c r="E33" s="131"/>
      <c r="F33" s="131"/>
      <c r="G33" s="129">
        <v>35.079000000000001</v>
      </c>
      <c r="H33" s="132">
        <v>26.739000000000001</v>
      </c>
      <c r="I33" s="132">
        <v>22.428999999999998</v>
      </c>
      <c r="J33" s="132">
        <v>29.228000000000002</v>
      </c>
    </row>
    <row r="34" spans="2:10" x14ac:dyDescent="0.3">
      <c r="C34" s="131" t="s">
        <v>407</v>
      </c>
      <c r="D34" s="131"/>
      <c r="E34" s="131"/>
      <c r="F34" s="131"/>
      <c r="G34" s="130">
        <v>36.759</v>
      </c>
      <c r="H34" s="132">
        <v>41.247</v>
      </c>
      <c r="I34" s="132">
        <v>29.577999999999999</v>
      </c>
      <c r="J34" s="132">
        <v>23.439</v>
      </c>
    </row>
    <row r="35" spans="2:10" x14ac:dyDescent="0.3">
      <c r="C35" s="131" t="s">
        <v>408</v>
      </c>
      <c r="D35" s="131"/>
      <c r="E35" s="131"/>
      <c r="F35" s="131"/>
      <c r="G35" s="129">
        <v>30.356000000000002</v>
      </c>
      <c r="H35" s="132">
        <v>33.936999999999998</v>
      </c>
      <c r="I35" s="132">
        <v>36.304000000000002</v>
      </c>
      <c r="J35" s="132">
        <v>36.594000000000001</v>
      </c>
    </row>
    <row r="36" spans="2:10" x14ac:dyDescent="0.3">
      <c r="C36" s="131" t="s">
        <v>409</v>
      </c>
      <c r="D36" s="131"/>
      <c r="E36" s="131"/>
      <c r="F36" s="131"/>
      <c r="G36" s="129">
        <v>15.06</v>
      </c>
      <c r="H36" s="132">
        <v>15.752000000000001</v>
      </c>
      <c r="I36" s="132">
        <v>20.722000000000001</v>
      </c>
      <c r="J36" s="132">
        <v>4.593</v>
      </c>
    </row>
    <row r="37" spans="2:10" x14ac:dyDescent="0.3">
      <c r="C37" s="32" t="s">
        <v>71</v>
      </c>
      <c r="D37" s="32"/>
      <c r="E37" s="32"/>
      <c r="F37" s="32"/>
      <c r="G37" s="129">
        <v>9.6000000000000002E-2</v>
      </c>
      <c r="H37" s="133">
        <v>1.7000000000000001E-2</v>
      </c>
      <c r="I37" s="133">
        <v>0.17199999999999999</v>
      </c>
      <c r="J37" s="133">
        <v>0.188</v>
      </c>
    </row>
    <row r="38" spans="2:10" x14ac:dyDescent="0.3">
      <c r="C38" s="32" t="s">
        <v>72</v>
      </c>
      <c r="D38" s="32"/>
      <c r="E38" s="32"/>
      <c r="F38" s="32"/>
      <c r="G38" s="129">
        <v>14.898999999999999</v>
      </c>
      <c r="H38" s="133">
        <v>15.493</v>
      </c>
      <c r="I38" s="133">
        <v>16.172999999999998</v>
      </c>
      <c r="J38" s="133">
        <v>9.3290000000000006</v>
      </c>
    </row>
    <row r="39" spans="2:10" x14ac:dyDescent="0.3">
      <c r="C39" s="32" t="s">
        <v>73</v>
      </c>
      <c r="D39" s="32"/>
      <c r="E39" s="32"/>
      <c r="F39" s="32"/>
      <c r="G39" s="129">
        <v>29.981000000000002</v>
      </c>
      <c r="H39" s="133">
        <v>29.596</v>
      </c>
      <c r="I39" s="133">
        <v>29.09</v>
      </c>
      <c r="J39" s="133">
        <v>36.360999999999997</v>
      </c>
    </row>
    <row r="40" spans="2:10" x14ac:dyDescent="0.3">
      <c r="B40" s="32" t="s">
        <v>74</v>
      </c>
      <c r="C40" s="32" t="s">
        <v>246</v>
      </c>
      <c r="D40" s="32"/>
      <c r="E40" s="32"/>
      <c r="F40" s="32"/>
      <c r="G40" s="134">
        <v>0.378</v>
      </c>
      <c r="H40" s="134">
        <v>0.374</v>
      </c>
      <c r="I40" s="134">
        <v>0.371</v>
      </c>
      <c r="J40" s="134">
        <v>0.36699999999999999</v>
      </c>
    </row>
    <row r="41" spans="2:10" x14ac:dyDescent="0.3">
      <c r="C41" s="135" t="s">
        <v>247</v>
      </c>
      <c r="D41" s="32"/>
      <c r="E41" s="32"/>
      <c r="F41" s="32"/>
      <c r="G41" s="134">
        <v>0.622</v>
      </c>
      <c r="H41" s="134">
        <v>0.626</v>
      </c>
      <c r="I41" s="134">
        <v>0.629</v>
      </c>
      <c r="J41" s="134">
        <v>0.63300000000000001</v>
      </c>
    </row>
    <row r="42" spans="2:10" x14ac:dyDescent="0.3">
      <c r="C42" s="32" t="s">
        <v>75</v>
      </c>
      <c r="D42" s="32"/>
      <c r="E42" s="32"/>
      <c r="F42" s="32"/>
      <c r="G42" s="136"/>
      <c r="H42" s="136"/>
      <c r="I42" s="136"/>
      <c r="J42" s="136"/>
    </row>
    <row r="43" spans="2:10" x14ac:dyDescent="0.3">
      <c r="B43" s="32" t="s">
        <v>76</v>
      </c>
      <c r="C43" s="32" t="s">
        <v>133</v>
      </c>
      <c r="D43" s="32"/>
      <c r="E43" s="32"/>
      <c r="F43" s="32"/>
      <c r="G43" s="137">
        <v>0.439</v>
      </c>
      <c r="H43" s="137">
        <v>0.44600000000000001</v>
      </c>
      <c r="I43" s="137">
        <v>0.46200000000000002</v>
      </c>
      <c r="J43" s="137">
        <v>0.47399999999999998</v>
      </c>
    </row>
    <row r="44" spans="2:10" x14ac:dyDescent="0.3">
      <c r="C44" s="32" t="s">
        <v>134</v>
      </c>
      <c r="D44" s="32"/>
      <c r="E44" s="32"/>
      <c r="F44" s="32"/>
      <c r="G44" s="137">
        <v>0.56100000000000005</v>
      </c>
      <c r="H44" s="137">
        <v>0.55400000000000005</v>
      </c>
      <c r="I44" s="137">
        <v>0.53800000000000003</v>
      </c>
      <c r="J44" s="137">
        <v>0.52600000000000002</v>
      </c>
    </row>
    <row r="45" spans="2:10" x14ac:dyDescent="0.3">
      <c r="C45" s="32" t="s">
        <v>77</v>
      </c>
      <c r="D45" s="32"/>
      <c r="E45" s="32"/>
      <c r="F45" s="32"/>
      <c r="G45" s="136"/>
      <c r="H45" s="136"/>
      <c r="I45" s="136"/>
      <c r="J45" s="136"/>
    </row>
    <row r="46" spans="2:10" x14ac:dyDescent="0.3">
      <c r="B46" s="32" t="s">
        <v>78</v>
      </c>
      <c r="C46" s="32" t="s">
        <v>79</v>
      </c>
      <c r="D46" s="32"/>
      <c r="E46" s="32"/>
      <c r="F46" s="32"/>
      <c r="G46" s="134">
        <v>0.996</v>
      </c>
      <c r="H46" s="134">
        <v>0.995</v>
      </c>
      <c r="I46" s="134">
        <v>0.995</v>
      </c>
      <c r="J46" s="134">
        <v>0.99399999999999999</v>
      </c>
    </row>
    <row r="47" spans="2:10" x14ac:dyDescent="0.3">
      <c r="C47" s="32" t="s">
        <v>80</v>
      </c>
      <c r="D47" s="32"/>
      <c r="E47" s="32"/>
      <c r="F47" s="32"/>
      <c r="G47" s="134">
        <v>4.0000000000000001E-3</v>
      </c>
      <c r="H47" s="134">
        <v>5.0000000000000001E-3</v>
      </c>
      <c r="I47" s="134">
        <v>5.0000000000000001E-3</v>
      </c>
      <c r="J47" s="134">
        <v>6.0000000000000001E-3</v>
      </c>
    </row>
    <row r="48" spans="2:10" x14ac:dyDescent="0.3">
      <c r="C48" s="32" t="s">
        <v>81</v>
      </c>
      <c r="D48" s="32"/>
      <c r="E48" s="32"/>
      <c r="F48" s="32"/>
      <c r="G48" s="138">
        <v>0</v>
      </c>
      <c r="H48" s="138">
        <v>0</v>
      </c>
      <c r="I48" s="138">
        <v>0</v>
      </c>
      <c r="J48" s="138">
        <v>0</v>
      </c>
    </row>
    <row r="49" spans="2:11" x14ac:dyDescent="0.3">
      <c r="C49" s="32" t="s">
        <v>82</v>
      </c>
      <c r="D49" s="32"/>
      <c r="E49" s="32"/>
      <c r="F49" s="32"/>
      <c r="G49" s="138">
        <v>0</v>
      </c>
      <c r="H49" s="138">
        <v>0</v>
      </c>
      <c r="I49" s="138">
        <v>0</v>
      </c>
      <c r="J49" s="138">
        <v>0</v>
      </c>
    </row>
    <row r="50" spans="2:11" x14ac:dyDescent="0.3">
      <c r="C50" s="32" t="s">
        <v>83</v>
      </c>
      <c r="D50" s="32"/>
      <c r="E50" s="32"/>
      <c r="F50" s="32"/>
      <c r="G50" s="138">
        <v>0</v>
      </c>
      <c r="H50" s="138">
        <v>0</v>
      </c>
      <c r="I50" s="138">
        <v>0</v>
      </c>
      <c r="J50" s="138">
        <v>0</v>
      </c>
    </row>
    <row r="51" spans="2:11" x14ac:dyDescent="0.3">
      <c r="C51" s="32" t="s">
        <v>217</v>
      </c>
      <c r="D51" s="32"/>
      <c r="E51" s="32"/>
      <c r="F51" s="32"/>
      <c r="G51" s="138">
        <v>0</v>
      </c>
      <c r="H51" s="138">
        <v>0</v>
      </c>
      <c r="I51" s="138">
        <v>0</v>
      </c>
      <c r="J51" s="138">
        <v>0</v>
      </c>
    </row>
    <row r="52" spans="2:11" x14ac:dyDescent="0.3">
      <c r="C52" s="32" t="s">
        <v>9</v>
      </c>
      <c r="D52" s="32"/>
      <c r="E52" s="32"/>
      <c r="F52" s="32"/>
      <c r="G52" s="138">
        <v>0</v>
      </c>
      <c r="H52" s="138">
        <v>0</v>
      </c>
      <c r="I52" s="138">
        <v>0</v>
      </c>
      <c r="J52" s="138">
        <v>0</v>
      </c>
    </row>
    <row r="53" spans="2:11" x14ac:dyDescent="0.3">
      <c r="B53" s="32" t="s">
        <v>84</v>
      </c>
      <c r="G53" s="139">
        <v>1</v>
      </c>
      <c r="H53" s="139">
        <v>1</v>
      </c>
      <c r="I53" s="139">
        <v>1</v>
      </c>
      <c r="J53" s="139">
        <v>1</v>
      </c>
    </row>
    <row r="54" spans="2:11" x14ac:dyDescent="0.3">
      <c r="B54" s="32" t="s">
        <v>85</v>
      </c>
      <c r="G54" s="139">
        <v>1</v>
      </c>
      <c r="H54" s="139">
        <v>1</v>
      </c>
      <c r="I54" s="139">
        <v>1</v>
      </c>
      <c r="J54" s="139">
        <v>1</v>
      </c>
    </row>
    <row r="55" spans="2:11" x14ac:dyDescent="0.3">
      <c r="B55" s="32" t="s">
        <v>86</v>
      </c>
      <c r="G55" s="139">
        <v>1</v>
      </c>
      <c r="H55" s="139">
        <v>1</v>
      </c>
      <c r="I55" s="139">
        <v>1</v>
      </c>
      <c r="J55" s="139">
        <v>1</v>
      </c>
    </row>
    <row r="56" spans="2:11" x14ac:dyDescent="0.3">
      <c r="B56" s="32" t="s">
        <v>87</v>
      </c>
      <c r="C56" s="32" t="s">
        <v>88</v>
      </c>
      <c r="D56" s="32"/>
      <c r="E56" s="32"/>
      <c r="F56" s="32"/>
      <c r="G56" s="140" t="s">
        <v>63</v>
      </c>
      <c r="H56" s="141" t="s">
        <v>63</v>
      </c>
      <c r="I56" s="141" t="s">
        <v>63</v>
      </c>
      <c r="J56" s="140" t="s">
        <v>63</v>
      </c>
    </row>
    <row r="57" spans="2:11" x14ac:dyDescent="0.3">
      <c r="C57" s="32" t="s">
        <v>89</v>
      </c>
      <c r="D57" s="32"/>
      <c r="E57" s="32"/>
      <c r="F57" s="32"/>
      <c r="G57" s="140" t="s">
        <v>90</v>
      </c>
      <c r="H57" s="141" t="s">
        <v>90</v>
      </c>
      <c r="I57" s="141" t="s">
        <v>90</v>
      </c>
      <c r="J57" s="140" t="s">
        <v>90</v>
      </c>
    </row>
    <row r="58" spans="2:11" x14ac:dyDescent="0.3">
      <c r="B58" s="52"/>
      <c r="C58" s="112" t="s">
        <v>91</v>
      </c>
      <c r="D58" s="112"/>
      <c r="E58" s="112"/>
      <c r="F58" s="112"/>
      <c r="G58" s="142" t="s">
        <v>63</v>
      </c>
      <c r="H58" s="143" t="s">
        <v>63</v>
      </c>
      <c r="I58" s="143" t="s">
        <v>63</v>
      </c>
      <c r="J58" s="142" t="s">
        <v>63</v>
      </c>
    </row>
    <row r="59" spans="2:11" ht="18" customHeight="1" x14ac:dyDescent="0.3">
      <c r="C59" s="32"/>
      <c r="D59" s="32"/>
      <c r="E59" s="32"/>
      <c r="F59" s="140"/>
      <c r="G59" s="141"/>
      <c r="H59" s="141"/>
      <c r="I59" s="140"/>
    </row>
    <row r="60" spans="2:11" ht="18" x14ac:dyDescent="0.3">
      <c r="B60" s="222" t="s">
        <v>359</v>
      </c>
      <c r="C60" s="222"/>
      <c r="D60" s="222"/>
      <c r="E60" s="32"/>
      <c r="F60" s="140"/>
      <c r="G60" s="141"/>
      <c r="H60" s="141"/>
      <c r="I60" s="140"/>
      <c r="J60" s="71"/>
    </row>
    <row r="61" spans="2:11" ht="18" x14ac:dyDescent="0.3">
      <c r="B61" s="144"/>
      <c r="C61" s="144"/>
      <c r="D61" s="144"/>
      <c r="E61" s="144"/>
      <c r="F61" s="144"/>
      <c r="G61" s="144"/>
      <c r="H61" s="144"/>
      <c r="I61" s="144"/>
      <c r="J61" s="144"/>
      <c r="K61" s="144"/>
    </row>
    <row r="62" spans="2:11" x14ac:dyDescent="0.3">
      <c r="B62" s="145" t="s">
        <v>360</v>
      </c>
      <c r="K62" s="71"/>
    </row>
    <row r="63" spans="2:11" x14ac:dyDescent="0.3">
      <c r="B63" s="146" t="s">
        <v>361</v>
      </c>
      <c r="C63" s="67" t="s">
        <v>90</v>
      </c>
      <c r="D63" s="67" t="s">
        <v>362</v>
      </c>
      <c r="E63" s="67" t="s">
        <v>363</v>
      </c>
      <c r="F63" s="67" t="s">
        <v>364</v>
      </c>
      <c r="G63" s="67" t="s">
        <v>365</v>
      </c>
      <c r="H63" s="67" t="s">
        <v>366</v>
      </c>
      <c r="I63" s="67" t="s">
        <v>367</v>
      </c>
      <c r="J63" s="67" t="s">
        <v>368</v>
      </c>
      <c r="K63" s="67" t="s">
        <v>369</v>
      </c>
    </row>
    <row r="64" spans="2:11" x14ac:dyDescent="0.3">
      <c r="B64" s="20" t="s">
        <v>370</v>
      </c>
      <c r="D64" s="138"/>
      <c r="E64" s="138"/>
      <c r="F64" s="138"/>
      <c r="G64" s="138"/>
      <c r="H64" s="138"/>
      <c r="I64" s="138"/>
      <c r="J64" s="138"/>
      <c r="K64" s="138"/>
    </row>
    <row r="65" spans="2:11" x14ac:dyDescent="0.3">
      <c r="B65" s="20" t="s">
        <v>410</v>
      </c>
      <c r="C65" s="147">
        <v>7.5027395956403913</v>
      </c>
      <c r="D65" s="138">
        <v>0</v>
      </c>
      <c r="E65" s="138">
        <v>0</v>
      </c>
      <c r="F65" s="138">
        <v>0</v>
      </c>
      <c r="G65" s="138">
        <v>0</v>
      </c>
      <c r="H65" s="138">
        <v>0</v>
      </c>
      <c r="I65" s="138">
        <v>0</v>
      </c>
      <c r="J65" s="138">
        <v>0</v>
      </c>
      <c r="K65" s="138">
        <v>0</v>
      </c>
    </row>
    <row r="66" spans="2:11" x14ac:dyDescent="0.3">
      <c r="B66" s="20" t="s">
        <v>411</v>
      </c>
      <c r="C66" s="147">
        <v>16.36864341444128</v>
      </c>
      <c r="D66" s="138">
        <v>0</v>
      </c>
      <c r="E66" s="138">
        <v>0</v>
      </c>
      <c r="F66" s="138">
        <v>0</v>
      </c>
      <c r="G66" s="138">
        <v>0</v>
      </c>
      <c r="H66" s="138">
        <v>0</v>
      </c>
      <c r="I66" s="138">
        <v>0</v>
      </c>
      <c r="J66" s="138">
        <v>0</v>
      </c>
      <c r="K66" s="138">
        <v>0</v>
      </c>
    </row>
    <row r="67" spans="2:11" x14ac:dyDescent="0.3">
      <c r="B67" s="52" t="s">
        <v>371</v>
      </c>
      <c r="C67" s="148">
        <v>8.4012396790000027E-2</v>
      </c>
      <c r="D67" s="138">
        <v>0</v>
      </c>
      <c r="E67" s="138">
        <v>0</v>
      </c>
      <c r="F67" s="138">
        <v>0</v>
      </c>
      <c r="G67" s="138">
        <v>0</v>
      </c>
      <c r="H67" s="138">
        <v>0</v>
      </c>
      <c r="I67" s="138">
        <v>0</v>
      </c>
      <c r="J67" s="138">
        <v>0</v>
      </c>
      <c r="K67" s="138">
        <v>0</v>
      </c>
    </row>
    <row r="68" spans="2:11" x14ac:dyDescent="0.3">
      <c r="B68" s="52" t="s">
        <v>10</v>
      </c>
      <c r="C68" s="148">
        <v>23.955395406871673</v>
      </c>
      <c r="D68" s="149">
        <v>0</v>
      </c>
      <c r="E68" s="149">
        <v>0</v>
      </c>
      <c r="F68" s="149">
        <v>0</v>
      </c>
      <c r="G68" s="149">
        <v>0</v>
      </c>
      <c r="H68" s="149">
        <v>0</v>
      </c>
      <c r="I68" s="149">
        <v>0</v>
      </c>
      <c r="J68" s="149">
        <v>0</v>
      </c>
      <c r="K68" s="149">
        <v>0</v>
      </c>
    </row>
    <row r="69" spans="2:11" x14ac:dyDescent="0.3">
      <c r="C69" s="57"/>
    </row>
    <row r="70" spans="2:11" x14ac:dyDescent="0.3">
      <c r="B70" s="145" t="s">
        <v>372</v>
      </c>
    </row>
    <row r="71" spans="2:11" x14ac:dyDescent="0.3">
      <c r="B71" s="146" t="s">
        <v>373</v>
      </c>
      <c r="C71" s="67" t="s">
        <v>90</v>
      </c>
      <c r="D71" s="67" t="s">
        <v>362</v>
      </c>
      <c r="E71" s="67" t="s">
        <v>363</v>
      </c>
      <c r="F71" s="67" t="s">
        <v>364</v>
      </c>
      <c r="G71" s="67" t="s">
        <v>365</v>
      </c>
      <c r="H71" s="67" t="s">
        <v>366</v>
      </c>
      <c r="I71" s="67" t="s">
        <v>367</v>
      </c>
      <c r="J71" s="67" t="s">
        <v>368</v>
      </c>
      <c r="K71" s="67" t="s">
        <v>369</v>
      </c>
    </row>
    <row r="72" spans="2:11" x14ac:dyDescent="0.3">
      <c r="B72" s="20" t="s">
        <v>374</v>
      </c>
      <c r="C72" s="20">
        <v>1.9839133138991754</v>
      </c>
      <c r="D72" s="138">
        <v>0</v>
      </c>
      <c r="E72" s="138">
        <v>0</v>
      </c>
      <c r="F72" s="138">
        <v>0</v>
      </c>
      <c r="G72" s="138">
        <v>0</v>
      </c>
      <c r="H72" s="138">
        <v>0</v>
      </c>
      <c r="I72" s="138">
        <v>0</v>
      </c>
      <c r="J72" s="138">
        <v>0</v>
      </c>
      <c r="K72" s="138">
        <v>0</v>
      </c>
    </row>
    <row r="73" spans="2:11" x14ac:dyDescent="0.3">
      <c r="B73" s="20" t="s">
        <v>375</v>
      </c>
      <c r="C73" s="138">
        <v>0</v>
      </c>
      <c r="D73" s="138">
        <v>0</v>
      </c>
      <c r="E73" s="138">
        <v>0</v>
      </c>
      <c r="F73" s="138">
        <v>0</v>
      </c>
      <c r="G73" s="138">
        <v>0</v>
      </c>
      <c r="H73" s="138">
        <v>0</v>
      </c>
      <c r="I73" s="138">
        <v>0</v>
      </c>
      <c r="J73" s="138">
        <v>0</v>
      </c>
      <c r="K73" s="138">
        <v>0</v>
      </c>
    </row>
    <row r="74" spans="2:11" x14ac:dyDescent="0.3">
      <c r="B74" s="20" t="s">
        <v>376</v>
      </c>
      <c r="C74" s="147">
        <v>21.971482092972497</v>
      </c>
      <c r="D74" s="20">
        <v>0</v>
      </c>
      <c r="E74" s="20">
        <v>0</v>
      </c>
      <c r="F74" s="20">
        <v>0</v>
      </c>
      <c r="G74" s="136">
        <v>0</v>
      </c>
      <c r="H74" s="136">
        <v>0</v>
      </c>
      <c r="I74" s="136">
        <v>0</v>
      </c>
      <c r="J74" s="136">
        <v>0</v>
      </c>
      <c r="K74" s="136">
        <v>0</v>
      </c>
    </row>
    <row r="75" spans="2:11" x14ac:dyDescent="0.3">
      <c r="B75" s="150" t="s">
        <v>377</v>
      </c>
      <c r="C75" s="151">
        <v>0</v>
      </c>
      <c r="D75" s="67">
        <v>0</v>
      </c>
      <c r="E75" s="67">
        <v>0</v>
      </c>
      <c r="F75" s="67">
        <v>0</v>
      </c>
      <c r="G75" s="52">
        <v>0</v>
      </c>
      <c r="H75" s="52">
        <v>0</v>
      </c>
      <c r="I75" s="52">
        <v>0</v>
      </c>
      <c r="J75" s="138">
        <v>0</v>
      </c>
      <c r="K75" s="138">
        <v>0</v>
      </c>
    </row>
    <row r="76" spans="2:11" x14ac:dyDescent="0.3">
      <c r="B76" s="52" t="s">
        <v>10</v>
      </c>
      <c r="C76" s="148">
        <v>23.955395406871673</v>
      </c>
      <c r="D76" s="52">
        <v>0</v>
      </c>
      <c r="E76" s="52">
        <v>0</v>
      </c>
      <c r="F76" s="52">
        <v>0</v>
      </c>
      <c r="G76" s="52">
        <v>0</v>
      </c>
      <c r="H76" s="52">
        <v>0</v>
      </c>
      <c r="I76" s="52">
        <v>0</v>
      </c>
      <c r="J76" s="149">
        <v>0</v>
      </c>
      <c r="K76" s="149">
        <v>0</v>
      </c>
    </row>
    <row r="77" spans="2:11" x14ac:dyDescent="0.3">
      <c r="C77" s="147"/>
    </row>
    <row r="78" spans="2:11" x14ac:dyDescent="0.3">
      <c r="B78" s="145" t="s">
        <v>378</v>
      </c>
    </row>
    <row r="79" spans="2:11" x14ac:dyDescent="0.3">
      <c r="B79" s="146" t="s">
        <v>379</v>
      </c>
      <c r="C79" s="52" t="s">
        <v>410</v>
      </c>
      <c r="D79" s="52" t="s">
        <v>411</v>
      </c>
      <c r="E79" s="52" t="s">
        <v>371</v>
      </c>
      <c r="F79" s="52" t="s">
        <v>10</v>
      </c>
    </row>
    <row r="80" spans="2:11" x14ac:dyDescent="0.3">
      <c r="B80" s="20" t="s">
        <v>374</v>
      </c>
      <c r="C80" s="247">
        <v>1.488289781267732</v>
      </c>
      <c r="D80" s="248">
        <v>0.29737411957886595</v>
      </c>
      <c r="E80" s="248">
        <v>0</v>
      </c>
      <c r="F80" s="248">
        <v>1.785663900846598</v>
      </c>
    </row>
    <row r="81" spans="2:12" x14ac:dyDescent="0.3">
      <c r="B81" s="20" t="s">
        <v>375</v>
      </c>
      <c r="C81" s="248">
        <v>0</v>
      </c>
      <c r="D81" s="248">
        <v>0</v>
      </c>
      <c r="E81" s="248">
        <v>0</v>
      </c>
      <c r="F81" s="248">
        <v>0</v>
      </c>
    </row>
    <row r="82" spans="2:12" x14ac:dyDescent="0.3">
      <c r="B82" s="20" t="s">
        <v>376</v>
      </c>
      <c r="C82" s="249">
        <v>6.014449814372659</v>
      </c>
      <c r="D82" s="247">
        <v>16.071269294862415</v>
      </c>
      <c r="E82" s="247">
        <v>8.4012396790000027E-2</v>
      </c>
      <c r="F82" s="247">
        <v>22.169731506025073</v>
      </c>
    </row>
    <row r="83" spans="2:12" x14ac:dyDescent="0.3">
      <c r="B83" s="150" t="s">
        <v>377</v>
      </c>
      <c r="C83" s="250">
        <v>0</v>
      </c>
      <c r="D83" s="251"/>
      <c r="E83" s="251">
        <v>0</v>
      </c>
      <c r="F83" s="251">
        <v>0</v>
      </c>
    </row>
    <row r="84" spans="2:12" x14ac:dyDescent="0.3">
      <c r="B84" s="52" t="s">
        <v>10</v>
      </c>
      <c r="C84" s="250">
        <v>7.5027395956403913</v>
      </c>
      <c r="D84" s="251">
        <v>16.36864341444128</v>
      </c>
      <c r="E84" s="251">
        <v>8.4012396790000027E-2</v>
      </c>
      <c r="F84" s="251">
        <v>23.955395406871673</v>
      </c>
    </row>
    <row r="85" spans="2:12" x14ac:dyDescent="0.3">
      <c r="C85" s="147"/>
    </row>
    <row r="86" spans="2:12" x14ac:dyDescent="0.3">
      <c r="B86" s="145" t="s">
        <v>380</v>
      </c>
      <c r="L86" s="152"/>
    </row>
    <row r="87" spans="2:12" x14ac:dyDescent="0.3">
      <c r="B87" s="223" t="s">
        <v>381</v>
      </c>
      <c r="C87" s="223"/>
      <c r="D87" s="223"/>
      <c r="E87" s="223"/>
      <c r="F87" s="59">
        <v>23.955395406871673</v>
      </c>
    </row>
    <row r="88" spans="2:12" x14ac:dyDescent="0.3">
      <c r="B88" s="153"/>
      <c r="C88" s="153"/>
      <c r="D88" s="153"/>
      <c r="E88" s="153"/>
      <c r="F88" s="147"/>
    </row>
    <row r="89" spans="2:12" x14ac:dyDescent="0.3">
      <c r="B89" s="76"/>
      <c r="C89" s="76"/>
      <c r="D89" s="76"/>
    </row>
    <row r="90" spans="2:12" x14ac:dyDescent="0.3">
      <c r="B90" s="154" t="s">
        <v>382</v>
      </c>
      <c r="C90" s="155"/>
      <c r="D90" s="76"/>
    </row>
    <row r="91" spans="2:12" x14ac:dyDescent="0.3">
      <c r="B91" s="156" t="s">
        <v>412</v>
      </c>
      <c r="C91" s="138">
        <v>0</v>
      </c>
      <c r="D91" s="76"/>
    </row>
    <row r="92" spans="2:12" x14ac:dyDescent="0.3">
      <c r="B92" s="76" t="s">
        <v>413</v>
      </c>
      <c r="C92" s="138">
        <v>0</v>
      </c>
      <c r="D92" s="76"/>
    </row>
    <row r="93" spans="2:12" x14ac:dyDescent="0.3">
      <c r="B93" s="150" t="s">
        <v>371</v>
      </c>
      <c r="C93" s="138">
        <v>0</v>
      </c>
      <c r="D93" s="76"/>
    </row>
    <row r="94" spans="2:12" x14ac:dyDescent="0.3">
      <c r="B94" s="157" t="s">
        <v>10</v>
      </c>
      <c r="C94" s="149">
        <v>0</v>
      </c>
      <c r="D94" s="76"/>
    </row>
    <row r="95" spans="2:12" x14ac:dyDescent="0.3">
      <c r="B95" s="76"/>
      <c r="C95" s="76"/>
      <c r="D95" s="76"/>
    </row>
    <row r="96" spans="2:12" x14ac:dyDescent="0.3">
      <c r="B96" s="154" t="s">
        <v>383</v>
      </c>
      <c r="C96" s="155"/>
      <c r="D96" s="76"/>
    </row>
    <row r="97" spans="2:9" x14ac:dyDescent="0.3">
      <c r="B97" s="156" t="s">
        <v>412</v>
      </c>
      <c r="C97" s="138">
        <v>0</v>
      </c>
      <c r="D97" s="76"/>
    </row>
    <row r="98" spans="2:9" x14ac:dyDescent="0.3">
      <c r="B98" s="76" t="s">
        <v>413</v>
      </c>
      <c r="C98" s="138">
        <v>0</v>
      </c>
      <c r="D98" s="76"/>
    </row>
    <row r="99" spans="2:9" x14ac:dyDescent="0.3">
      <c r="B99" s="150" t="s">
        <v>371</v>
      </c>
      <c r="C99" s="138">
        <v>0</v>
      </c>
      <c r="D99" s="76"/>
    </row>
    <row r="100" spans="2:9" x14ac:dyDescent="0.3">
      <c r="B100" s="157" t="s">
        <v>10</v>
      </c>
      <c r="C100" s="149">
        <v>0</v>
      </c>
      <c r="D100" s="76"/>
    </row>
    <row r="101" spans="2:9" x14ac:dyDescent="0.3">
      <c r="B101" s="76"/>
      <c r="C101" s="158"/>
      <c r="D101" s="76"/>
    </row>
    <row r="102" spans="2:9" ht="18" x14ac:dyDescent="0.3">
      <c r="B102" s="219" t="s">
        <v>384</v>
      </c>
      <c r="C102" s="219"/>
      <c r="D102" s="219"/>
      <c r="E102" s="219"/>
      <c r="F102" s="219"/>
    </row>
    <row r="103" spans="2:9" ht="18" x14ac:dyDescent="0.3">
      <c r="B103" s="144"/>
      <c r="C103" s="159"/>
      <c r="D103" s="160"/>
      <c r="E103" s="160"/>
      <c r="F103" s="160"/>
    </row>
    <row r="104" spans="2:9" x14ac:dyDescent="0.3">
      <c r="B104" s="52" t="s">
        <v>414</v>
      </c>
      <c r="C104" s="161" t="s">
        <v>427</v>
      </c>
    </row>
    <row r="105" spans="2:9" x14ac:dyDescent="0.3">
      <c r="B105" s="76" t="s">
        <v>385</v>
      </c>
      <c r="C105" s="162">
        <v>1</v>
      </c>
      <c r="D105" s="71"/>
    </row>
    <row r="106" spans="2:9" x14ac:dyDescent="0.3">
      <c r="B106" s="76" t="s">
        <v>386</v>
      </c>
      <c r="C106" s="115">
        <v>0</v>
      </c>
    </row>
    <row r="107" spans="2:9" x14ac:dyDescent="0.3">
      <c r="B107" s="76" t="s">
        <v>387</v>
      </c>
      <c r="C107" s="115">
        <v>0</v>
      </c>
    </row>
    <row r="108" spans="2:9" x14ac:dyDescent="0.3">
      <c r="B108" s="76" t="s">
        <v>388</v>
      </c>
      <c r="C108" s="115">
        <v>0</v>
      </c>
    </row>
    <row r="109" spans="2:9" x14ac:dyDescent="0.3">
      <c r="B109" s="76" t="s">
        <v>415</v>
      </c>
      <c r="C109" s="115">
        <v>0</v>
      </c>
    </row>
    <row r="110" spans="2:9" x14ac:dyDescent="0.3">
      <c r="B110" s="76" t="s">
        <v>416</v>
      </c>
      <c r="C110" s="115">
        <v>0</v>
      </c>
    </row>
    <row r="111" spans="2:9" x14ac:dyDescent="0.3">
      <c r="B111" s="150" t="s">
        <v>417</v>
      </c>
      <c r="C111" s="163">
        <v>0</v>
      </c>
    </row>
    <row r="112" spans="2:9" x14ac:dyDescent="0.3">
      <c r="C112" s="32"/>
      <c r="D112" s="32"/>
      <c r="E112" s="32"/>
      <c r="F112" s="140"/>
      <c r="G112" s="141"/>
      <c r="H112" s="141"/>
      <c r="I112" s="140"/>
    </row>
    <row r="113" spans="2:9" x14ac:dyDescent="0.3">
      <c r="B113" s="61"/>
      <c r="C113" s="32"/>
      <c r="D113" s="32"/>
      <c r="E113" s="32"/>
      <c r="F113" s="140"/>
      <c r="G113" s="141"/>
      <c r="H113" s="141"/>
      <c r="I113" s="140"/>
    </row>
    <row r="115" spans="2:9" ht="18" x14ac:dyDescent="0.3">
      <c r="B115" s="219" t="s">
        <v>418</v>
      </c>
      <c r="C115" s="219"/>
      <c r="D115" s="219"/>
      <c r="E115" s="219"/>
      <c r="F115" s="219"/>
    </row>
    <row r="116" spans="2:9" ht="18" x14ac:dyDescent="0.3">
      <c r="B116" s="144"/>
      <c r="C116" s="221" t="s">
        <v>92</v>
      </c>
      <c r="D116" s="221"/>
      <c r="E116" s="221"/>
      <c r="F116" s="221"/>
    </row>
    <row r="117" spans="2:9" x14ac:dyDescent="0.3">
      <c r="B117" s="131" t="s">
        <v>93</v>
      </c>
      <c r="C117" s="218"/>
      <c r="D117" s="218"/>
      <c r="E117" s="218"/>
      <c r="F117" s="218"/>
    </row>
    <row r="118" spans="2:9" ht="9.75" customHeight="1" x14ac:dyDescent="0.3">
      <c r="B118" s="131"/>
      <c r="C118" s="164"/>
      <c r="D118" s="164"/>
      <c r="E118" s="164"/>
      <c r="F118" s="164"/>
    </row>
    <row r="119" spans="2:9" x14ac:dyDescent="0.3">
      <c r="B119" s="165" t="s">
        <v>95</v>
      </c>
      <c r="C119" s="224" t="s">
        <v>94</v>
      </c>
      <c r="D119" s="224"/>
      <c r="E119" s="224"/>
      <c r="F119" s="224"/>
    </row>
    <row r="120" spans="2:9" s="152" customFormat="1" ht="14.25" x14ac:dyDescent="0.2">
      <c r="B120" s="166" t="s">
        <v>303</v>
      </c>
    </row>
    <row r="121" spans="2:9" x14ac:dyDescent="0.3">
      <c r="B121" s="131"/>
    </row>
    <row r="122" spans="2:9" x14ac:dyDescent="0.3">
      <c r="B122" s="131"/>
    </row>
    <row r="123" spans="2:9" ht="17.25" x14ac:dyDescent="0.3">
      <c r="B123" s="43"/>
    </row>
    <row r="124" spans="2:9" ht="18" x14ac:dyDescent="0.3">
      <c r="B124" s="219" t="s">
        <v>101</v>
      </c>
      <c r="C124" s="219"/>
      <c r="D124" s="219"/>
      <c r="E124" s="219"/>
      <c r="F124" s="219"/>
    </row>
    <row r="125" spans="2:9" ht="18" x14ac:dyDescent="0.3">
      <c r="B125" s="144"/>
      <c r="C125" s="221" t="s">
        <v>92</v>
      </c>
      <c r="D125" s="221"/>
      <c r="E125" s="221"/>
      <c r="F125" s="221"/>
    </row>
    <row r="126" spans="2:9" x14ac:dyDescent="0.3">
      <c r="B126" s="167"/>
      <c r="C126" s="225" t="s">
        <v>96</v>
      </c>
      <c r="D126" s="225"/>
      <c r="E126" s="225" t="s">
        <v>97</v>
      </c>
      <c r="F126" s="225"/>
    </row>
    <row r="127" spans="2:9" ht="33" x14ac:dyDescent="0.3">
      <c r="B127" s="39" t="s">
        <v>98</v>
      </c>
      <c r="C127" s="218" t="s">
        <v>94</v>
      </c>
      <c r="D127" s="218"/>
      <c r="E127" s="218"/>
      <c r="F127" s="218"/>
    </row>
    <row r="128" spans="2:9" x14ac:dyDescent="0.3">
      <c r="B128" s="131" t="s">
        <v>99</v>
      </c>
      <c r="C128" s="218" t="s">
        <v>94</v>
      </c>
      <c r="D128" s="218"/>
      <c r="E128" s="218"/>
      <c r="F128" s="218"/>
    </row>
    <row r="129" spans="2:9" x14ac:dyDescent="0.3">
      <c r="B129" s="165" t="s">
        <v>100</v>
      </c>
      <c r="C129" s="224"/>
      <c r="D129" s="224"/>
      <c r="E129" s="224" t="s">
        <v>94</v>
      </c>
      <c r="F129" s="224"/>
    </row>
    <row r="130" spans="2:9" x14ac:dyDescent="0.3">
      <c r="B130" s="168"/>
    </row>
    <row r="133" spans="2:9" x14ac:dyDescent="0.3">
      <c r="I133" s="46" t="s">
        <v>244</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heetViews>
  <sheetFormatPr defaultRowHeight="16.5" x14ac:dyDescent="0.3"/>
  <cols>
    <col min="1" max="1" width="4.7109375" style="20" customWidth="1"/>
    <col min="2" max="2" width="7.7109375" style="20" customWidth="1"/>
    <col min="3" max="12" width="15.7109375" style="20" customWidth="1"/>
    <col min="13" max="13" width="19.28515625" style="20" customWidth="1"/>
    <col min="14" max="16384" width="9.140625" style="20"/>
  </cols>
  <sheetData>
    <row r="4" spans="2:13" ht="18" x14ac:dyDescent="0.3">
      <c r="B4" s="94" t="s">
        <v>262</v>
      </c>
      <c r="K4" s="47" t="s">
        <v>30</v>
      </c>
      <c r="L4" s="48">
        <v>45382</v>
      </c>
    </row>
    <row r="5" spans="2:13" x14ac:dyDescent="0.3">
      <c r="B5" s="61" t="s">
        <v>111</v>
      </c>
    </row>
    <row r="7" spans="2:13" x14ac:dyDescent="0.3">
      <c r="B7" s="49" t="s">
        <v>251</v>
      </c>
    </row>
    <row r="8" spans="2:13" ht="3.75" customHeight="1" x14ac:dyDescent="0.3">
      <c r="B8" s="49"/>
    </row>
    <row r="9" spans="2:13" x14ac:dyDescent="0.3">
      <c r="B9" s="95" t="s">
        <v>0</v>
      </c>
      <c r="C9" s="96"/>
      <c r="D9" s="96"/>
      <c r="E9" s="96"/>
      <c r="F9" s="96"/>
      <c r="G9" s="96"/>
      <c r="H9" s="96"/>
      <c r="I9" s="96"/>
      <c r="J9" s="96"/>
      <c r="K9" s="96"/>
      <c r="L9" s="96"/>
      <c r="M9" s="96"/>
    </row>
    <row r="10" spans="2:13" ht="66" x14ac:dyDescent="0.3">
      <c r="B10" s="52"/>
      <c r="C10" s="53" t="s">
        <v>1</v>
      </c>
      <c r="D10" s="53" t="s">
        <v>2</v>
      </c>
      <c r="E10" s="53" t="s">
        <v>3</v>
      </c>
      <c r="F10" s="53" t="s">
        <v>4</v>
      </c>
      <c r="G10" s="53" t="s">
        <v>5</v>
      </c>
      <c r="H10" s="53" t="s">
        <v>6</v>
      </c>
      <c r="I10" s="53" t="s">
        <v>7</v>
      </c>
      <c r="J10" s="53" t="s">
        <v>52</v>
      </c>
      <c r="K10" s="53" t="s">
        <v>8</v>
      </c>
      <c r="L10" s="53" t="s">
        <v>9</v>
      </c>
      <c r="M10" s="54" t="s">
        <v>10</v>
      </c>
    </row>
    <row r="11" spans="2:13" x14ac:dyDescent="0.3">
      <c r="B11" s="38" t="s">
        <v>10</v>
      </c>
      <c r="C11" s="97">
        <v>7409</v>
      </c>
      <c r="D11" s="97">
        <v>248</v>
      </c>
      <c r="E11" s="97">
        <v>96</v>
      </c>
      <c r="F11" s="97">
        <v>742</v>
      </c>
      <c r="G11" s="97">
        <v>17902</v>
      </c>
      <c r="H11" s="97">
        <v>280</v>
      </c>
      <c r="I11" s="97">
        <v>12415</v>
      </c>
      <c r="J11" s="97">
        <v>32550</v>
      </c>
      <c r="K11" s="97">
        <v>475</v>
      </c>
      <c r="L11" s="97">
        <v>144</v>
      </c>
      <c r="M11" s="98">
        <f>SUM(C11:L11)</f>
        <v>72261</v>
      </c>
    </row>
    <row r="12" spans="2:13" x14ac:dyDescent="0.3">
      <c r="B12" s="99" t="s">
        <v>161</v>
      </c>
      <c r="C12" s="100">
        <f>+C11/$M$11</f>
        <v>0.10253110253110254</v>
      </c>
      <c r="D12" s="100">
        <f t="shared" ref="D12:M12" si="0">+D11/$M$11</f>
        <v>3.432003432003432E-3</v>
      </c>
      <c r="E12" s="100">
        <f t="shared" si="0"/>
        <v>1.3285174575497155E-3</v>
      </c>
      <c r="F12" s="100">
        <f t="shared" si="0"/>
        <v>1.0268332848978011E-2</v>
      </c>
      <c r="G12" s="100">
        <f t="shared" si="0"/>
        <v>0.24774082838598968</v>
      </c>
      <c r="H12" s="100">
        <f t="shared" si="0"/>
        <v>3.8748425845200039E-3</v>
      </c>
      <c r="I12" s="100">
        <f t="shared" si="0"/>
        <v>0.17180775245291374</v>
      </c>
      <c r="J12" s="100">
        <f t="shared" si="0"/>
        <v>0.45045045045045046</v>
      </c>
      <c r="K12" s="100">
        <f t="shared" si="0"/>
        <v>6.5733936701678633E-3</v>
      </c>
      <c r="L12" s="100">
        <f t="shared" si="0"/>
        <v>1.9927761863245733E-3</v>
      </c>
      <c r="M12" s="100">
        <f t="shared" si="0"/>
        <v>1</v>
      </c>
    </row>
    <row r="14" spans="2:13" x14ac:dyDescent="0.3">
      <c r="B14" s="49" t="s">
        <v>252</v>
      </c>
    </row>
    <row r="15" spans="2:13" ht="3.75" customHeight="1" x14ac:dyDescent="0.3">
      <c r="B15" s="49"/>
    </row>
    <row r="16" spans="2:13" x14ac:dyDescent="0.3">
      <c r="B16" s="95" t="s">
        <v>112</v>
      </c>
      <c r="C16" s="96"/>
      <c r="D16" s="96"/>
      <c r="E16" s="96"/>
      <c r="F16" s="96"/>
      <c r="G16" s="96"/>
      <c r="H16" s="96"/>
      <c r="I16" s="96"/>
      <c r="J16" s="96"/>
      <c r="K16" s="96"/>
      <c r="L16" s="96"/>
      <c r="M16" s="96"/>
    </row>
    <row r="17" spans="2:14" ht="66" x14ac:dyDescent="0.3">
      <c r="B17" s="52"/>
      <c r="C17" s="53" t="s">
        <v>1</v>
      </c>
      <c r="D17" s="53" t="s">
        <v>2</v>
      </c>
      <c r="E17" s="53" t="s">
        <v>3</v>
      </c>
      <c r="F17" s="53" t="s">
        <v>4</v>
      </c>
      <c r="G17" s="53" t="s">
        <v>5</v>
      </c>
      <c r="H17" s="53" t="s">
        <v>6</v>
      </c>
      <c r="I17" s="53" t="s">
        <v>7</v>
      </c>
      <c r="J17" s="53" t="s">
        <v>52</v>
      </c>
      <c r="K17" s="53" t="s">
        <v>8</v>
      </c>
      <c r="L17" s="53" t="s">
        <v>9</v>
      </c>
      <c r="M17" s="54" t="s">
        <v>10</v>
      </c>
    </row>
    <row r="18" spans="2:14" x14ac:dyDescent="0.3">
      <c r="B18" s="38" t="s">
        <v>10</v>
      </c>
      <c r="C18" s="101">
        <v>9.2289999999999992</v>
      </c>
      <c r="D18" s="101">
        <v>0.61499999999999999</v>
      </c>
      <c r="E18" s="101">
        <v>0.48299999999999998</v>
      </c>
      <c r="F18" s="101">
        <v>4</v>
      </c>
      <c r="G18" s="101">
        <v>41.860999999999997</v>
      </c>
      <c r="H18" s="101">
        <v>2.5590000000000002</v>
      </c>
      <c r="I18" s="101">
        <v>34.593000000000004</v>
      </c>
      <c r="J18" s="101">
        <v>96.277000000000001</v>
      </c>
      <c r="K18" s="101">
        <v>1.417</v>
      </c>
      <c r="L18" s="101">
        <v>8.3000000000000004E-2</v>
      </c>
      <c r="M18" s="56">
        <f>SUM(C18:L18)</f>
        <v>191.11700000000002</v>
      </c>
    </row>
    <row r="19" spans="2:14" x14ac:dyDescent="0.3">
      <c r="B19" s="99" t="s">
        <v>161</v>
      </c>
      <c r="C19" s="100">
        <f>+C18/$M$18</f>
        <v>4.8289791070391427E-2</v>
      </c>
      <c r="D19" s="100">
        <f t="shared" ref="D19:M19" si="1">+D18/$M$18</f>
        <v>3.2179240988504422E-3</v>
      </c>
      <c r="E19" s="100">
        <f t="shared" si="1"/>
        <v>2.5272477069020545E-3</v>
      </c>
      <c r="F19" s="100">
        <f t="shared" si="1"/>
        <v>2.0929587634799622E-2</v>
      </c>
      <c r="G19" s="100">
        <f t="shared" si="1"/>
        <v>0.21903336699508674</v>
      </c>
      <c r="H19" s="100">
        <f t="shared" si="1"/>
        <v>1.3389703689363059E-2</v>
      </c>
      <c r="I19" s="100">
        <f t="shared" si="1"/>
        <v>0.18100430626265587</v>
      </c>
      <c r="J19" s="100">
        <f t="shared" si="1"/>
        <v>0.50375947717890079</v>
      </c>
      <c r="K19" s="100">
        <f t="shared" si="1"/>
        <v>7.4143064196277664E-3</v>
      </c>
      <c r="L19" s="100">
        <f t="shared" si="1"/>
        <v>4.342889434220922E-4</v>
      </c>
      <c r="M19" s="100">
        <f t="shared" si="1"/>
        <v>1</v>
      </c>
    </row>
    <row r="21" spans="2:14" x14ac:dyDescent="0.3">
      <c r="B21" s="49" t="s">
        <v>253</v>
      </c>
    </row>
    <row r="22" spans="2:14" ht="3.75" customHeight="1" x14ac:dyDescent="0.3">
      <c r="B22" s="49"/>
    </row>
    <row r="23" spans="2:14" x14ac:dyDescent="0.3">
      <c r="B23" s="95" t="s">
        <v>113</v>
      </c>
      <c r="C23" s="96"/>
      <c r="D23" s="96"/>
      <c r="E23" s="96"/>
      <c r="F23" s="96"/>
      <c r="G23" s="96"/>
      <c r="H23" s="96"/>
      <c r="I23" s="96"/>
      <c r="J23" s="96"/>
      <c r="K23" s="96"/>
      <c r="L23" s="96"/>
      <c r="M23" s="96"/>
    </row>
    <row r="24" spans="2:14" x14ac:dyDescent="0.3">
      <c r="C24" s="102"/>
    </row>
    <row r="25" spans="2:14" x14ac:dyDescent="0.3">
      <c r="B25" s="52"/>
      <c r="C25" s="53" t="s">
        <v>11</v>
      </c>
      <c r="D25" s="53" t="s">
        <v>12</v>
      </c>
      <c r="E25" s="53" t="s">
        <v>13</v>
      </c>
      <c r="F25" s="53" t="s">
        <v>14</v>
      </c>
      <c r="G25" s="53" t="s">
        <v>15</v>
      </c>
      <c r="H25" s="53" t="s">
        <v>16</v>
      </c>
      <c r="I25" s="54" t="s">
        <v>10</v>
      </c>
    </row>
    <row r="26" spans="2:14" x14ac:dyDescent="0.3">
      <c r="B26" s="38" t="s">
        <v>10</v>
      </c>
      <c r="C26" s="101">
        <v>60.985999999999997</v>
      </c>
      <c r="D26" s="101">
        <v>55.546999999999997</v>
      </c>
      <c r="E26" s="101">
        <v>57.933999999999997</v>
      </c>
      <c r="F26" s="101">
        <v>11.776</v>
      </c>
      <c r="G26" s="101">
        <v>3.0579999999999998</v>
      </c>
      <c r="H26" s="101">
        <v>1.8169999999999999</v>
      </c>
      <c r="I26" s="56">
        <f>SUM(C26:H26)</f>
        <v>191.11799999999999</v>
      </c>
    </row>
    <row r="27" spans="2:14" x14ac:dyDescent="0.3">
      <c r="B27" s="99" t="s">
        <v>161</v>
      </c>
      <c r="C27" s="100">
        <f>+C26/$I$26</f>
        <v>0.3191012882093785</v>
      </c>
      <c r="D27" s="100">
        <f t="shared" ref="D27:I27" si="2">+D26/$I$26</f>
        <v>0.29064243033099968</v>
      </c>
      <c r="E27" s="100">
        <f t="shared" si="2"/>
        <v>0.30313209640117622</v>
      </c>
      <c r="F27" s="100">
        <f t="shared" si="2"/>
        <v>6.1616383595475048E-2</v>
      </c>
      <c r="G27" s="100">
        <f t="shared" si="2"/>
        <v>1.6000586025387457E-2</v>
      </c>
      <c r="H27" s="100">
        <f t="shared" si="2"/>
        <v>9.5072154375830647E-3</v>
      </c>
      <c r="I27" s="103">
        <f t="shared" si="2"/>
        <v>1</v>
      </c>
    </row>
    <row r="30" spans="2:14" x14ac:dyDescent="0.3">
      <c r="N30" s="46"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5"/>
  <sheetViews>
    <sheetView zoomScale="70" zoomScaleNormal="70" workbookViewId="0"/>
  </sheetViews>
  <sheetFormatPr defaultRowHeight="16.5" x14ac:dyDescent="0.3"/>
  <cols>
    <col min="1" max="1" width="4.7109375" style="20" customWidth="1"/>
    <col min="2" max="2" width="31" style="20" customWidth="1"/>
    <col min="3" max="3" width="21.5703125" style="20" customWidth="1"/>
    <col min="4" max="12" width="15.7109375" style="20" customWidth="1"/>
    <col min="13" max="13" width="3.42578125" style="20" customWidth="1"/>
    <col min="14" max="16384" width="9.140625" style="20"/>
  </cols>
  <sheetData>
    <row r="4" spans="2:14" x14ac:dyDescent="0.3">
      <c r="J4" s="47" t="s">
        <v>30</v>
      </c>
      <c r="K4" s="48">
        <v>45382</v>
      </c>
    </row>
    <row r="5" spans="2:14" x14ac:dyDescent="0.3">
      <c r="B5" s="49" t="s">
        <v>254</v>
      </c>
    </row>
    <row r="6" spans="2:14" ht="3.75" customHeight="1" x14ac:dyDescent="0.3">
      <c r="B6" s="49"/>
    </row>
    <row r="7" spans="2:14" x14ac:dyDescent="0.3">
      <c r="B7" s="50" t="s">
        <v>272</v>
      </c>
      <c r="C7" s="50"/>
      <c r="D7" s="80"/>
      <c r="E7" s="81"/>
      <c r="F7" s="81"/>
      <c r="G7" s="81"/>
      <c r="H7" s="81"/>
      <c r="I7" s="81"/>
      <c r="J7" s="81"/>
      <c r="K7" s="22"/>
      <c r="L7" s="22"/>
      <c r="M7" s="22"/>
      <c r="N7" s="22"/>
    </row>
    <row r="8" spans="2:14" x14ac:dyDescent="0.3">
      <c r="B8" s="52"/>
      <c r="C8" s="226" t="s">
        <v>273</v>
      </c>
      <c r="D8" s="226"/>
      <c r="E8" s="226"/>
      <c r="F8" s="226"/>
      <c r="G8" s="226"/>
      <c r="H8" s="226"/>
      <c r="I8" s="226"/>
      <c r="J8" s="226"/>
      <c r="K8" s="226"/>
      <c r="L8" s="226"/>
    </row>
    <row r="9" spans="2:14" x14ac:dyDescent="0.3">
      <c r="B9" s="52"/>
      <c r="C9" s="78" t="s">
        <v>17</v>
      </c>
      <c r="D9" s="78" t="s">
        <v>18</v>
      </c>
      <c r="E9" s="78" t="s">
        <v>19</v>
      </c>
      <c r="F9" s="78" t="s">
        <v>20</v>
      </c>
      <c r="G9" s="78" t="s">
        <v>21</v>
      </c>
      <c r="H9" s="78" t="s">
        <v>22</v>
      </c>
      <c r="I9" s="78" t="s">
        <v>23</v>
      </c>
      <c r="J9" s="78" t="s">
        <v>24</v>
      </c>
      <c r="K9" s="78" t="s">
        <v>25</v>
      </c>
      <c r="L9" s="78" t="s">
        <v>26</v>
      </c>
      <c r="N9" s="82"/>
    </row>
    <row r="10" spans="2:14" x14ac:dyDescent="0.3">
      <c r="C10" s="83"/>
      <c r="D10" s="83"/>
      <c r="E10" s="83"/>
      <c r="F10" s="83"/>
      <c r="G10" s="83"/>
      <c r="H10" s="83"/>
      <c r="I10" s="83"/>
      <c r="J10" s="83"/>
      <c r="K10" s="83"/>
      <c r="L10" s="83"/>
    </row>
    <row r="11" spans="2:14" x14ac:dyDescent="0.3">
      <c r="B11" s="79" t="s">
        <v>1</v>
      </c>
      <c r="C11" s="84">
        <v>3.6280000000000001</v>
      </c>
      <c r="D11" s="84">
        <v>3.0459999999999998</v>
      </c>
      <c r="E11" s="84">
        <v>1.923</v>
      </c>
      <c r="F11" s="84">
        <v>0.42</v>
      </c>
      <c r="G11" s="84">
        <v>0.14899999999999999</v>
      </c>
      <c r="H11" s="84">
        <v>1.7000000000000001E-2</v>
      </c>
      <c r="I11" s="84">
        <v>7.0000000000000001E-3</v>
      </c>
      <c r="J11" s="84">
        <v>6.0000000000000001E-3</v>
      </c>
      <c r="K11" s="84">
        <v>5.0000000000000001E-3</v>
      </c>
      <c r="L11" s="84">
        <v>2.5999999999999999E-2</v>
      </c>
      <c r="N11" s="83"/>
    </row>
    <row r="12" spans="2:14" x14ac:dyDescent="0.3">
      <c r="B12" s="79" t="s">
        <v>2</v>
      </c>
      <c r="C12" s="84">
        <v>0.20300000000000001</v>
      </c>
      <c r="D12" s="84">
        <v>0.19500000000000001</v>
      </c>
      <c r="E12" s="84">
        <v>0.16</v>
      </c>
      <c r="F12" s="84">
        <v>4.2999999999999997E-2</v>
      </c>
      <c r="G12" s="84">
        <v>1.2E-2</v>
      </c>
      <c r="H12" s="84">
        <v>0</v>
      </c>
      <c r="I12" s="84">
        <v>0</v>
      </c>
      <c r="J12" s="84">
        <v>0</v>
      </c>
      <c r="K12" s="84">
        <v>0</v>
      </c>
      <c r="L12" s="84">
        <v>1E-3</v>
      </c>
      <c r="N12" s="84"/>
    </row>
    <row r="13" spans="2:14" x14ac:dyDescent="0.3">
      <c r="B13" s="79" t="s">
        <v>3</v>
      </c>
      <c r="C13" s="84">
        <v>0.191</v>
      </c>
      <c r="D13" s="84">
        <v>0.16500000000000001</v>
      </c>
      <c r="E13" s="84">
        <v>9.9000000000000005E-2</v>
      </c>
      <c r="F13" s="84">
        <v>1.4E-2</v>
      </c>
      <c r="G13" s="84">
        <v>8.9999999999999993E-3</v>
      </c>
      <c r="H13" s="84">
        <v>1E-3</v>
      </c>
      <c r="I13" s="84">
        <v>1E-3</v>
      </c>
      <c r="J13" s="84">
        <v>1E-3</v>
      </c>
      <c r="K13" s="84">
        <v>1E-3</v>
      </c>
      <c r="L13" s="84">
        <v>2E-3</v>
      </c>
      <c r="N13" s="83"/>
    </row>
    <row r="14" spans="2:14" x14ac:dyDescent="0.3">
      <c r="B14" s="79" t="s">
        <v>4</v>
      </c>
      <c r="C14" s="84">
        <v>1.8069999999999999</v>
      </c>
      <c r="D14" s="84">
        <v>1.222</v>
      </c>
      <c r="E14" s="84">
        <v>0.67100000000000004</v>
      </c>
      <c r="F14" s="84">
        <v>0.18</v>
      </c>
      <c r="G14" s="84">
        <v>0.08</v>
      </c>
      <c r="H14" s="84">
        <v>1.7000000000000001E-2</v>
      </c>
      <c r="I14" s="84">
        <v>0.01</v>
      </c>
      <c r="J14" s="84">
        <v>6.0000000000000001E-3</v>
      </c>
      <c r="K14" s="84">
        <v>2E-3</v>
      </c>
      <c r="L14" s="84">
        <v>5.0000000000000001E-3</v>
      </c>
      <c r="N14" s="83"/>
    </row>
    <row r="15" spans="2:14" x14ac:dyDescent="0.3">
      <c r="B15" s="79" t="s">
        <v>5</v>
      </c>
      <c r="C15" s="84">
        <v>15.568</v>
      </c>
      <c r="D15" s="84">
        <v>13.499000000000001</v>
      </c>
      <c r="E15" s="84">
        <v>8.8879999999999999</v>
      </c>
      <c r="F15" s="84">
        <v>2.6150000000000002</v>
      </c>
      <c r="G15" s="84">
        <v>1.101</v>
      </c>
      <c r="H15" s="84">
        <v>7.9000000000000001E-2</v>
      </c>
      <c r="I15" s="84">
        <v>2.7E-2</v>
      </c>
      <c r="J15" s="84">
        <v>1.6E-2</v>
      </c>
      <c r="K15" s="84">
        <v>1.0999999999999999E-2</v>
      </c>
      <c r="L15" s="84">
        <v>5.6000000000000001E-2</v>
      </c>
      <c r="N15" s="83"/>
    </row>
    <row r="16" spans="2:14" ht="33" x14ac:dyDescent="0.3">
      <c r="B16" s="79" t="s">
        <v>6</v>
      </c>
      <c r="C16" s="84">
        <v>1.2410000000000001</v>
      </c>
      <c r="D16" s="84">
        <v>0.86399999999999999</v>
      </c>
      <c r="E16" s="84">
        <v>0.41199999999999998</v>
      </c>
      <c r="F16" s="84">
        <v>4.1000000000000002E-2</v>
      </c>
      <c r="G16" s="84">
        <v>0</v>
      </c>
      <c r="H16" s="84">
        <v>0</v>
      </c>
      <c r="I16" s="84">
        <v>0</v>
      </c>
      <c r="J16" s="84">
        <v>0</v>
      </c>
      <c r="K16" s="84">
        <v>0</v>
      </c>
      <c r="L16" s="84">
        <v>0</v>
      </c>
      <c r="N16" s="83"/>
    </row>
    <row r="17" spans="2:14" x14ac:dyDescent="0.3">
      <c r="B17" s="79" t="s">
        <v>7</v>
      </c>
      <c r="C17" s="84">
        <v>14.707000000000001</v>
      </c>
      <c r="D17" s="84">
        <v>11.832000000000001</v>
      </c>
      <c r="E17" s="84">
        <v>6.8129999999999997</v>
      </c>
      <c r="F17" s="84">
        <v>1.014</v>
      </c>
      <c r="G17" s="84">
        <v>0.14599999999999999</v>
      </c>
      <c r="H17" s="84">
        <v>1.9E-2</v>
      </c>
      <c r="I17" s="84">
        <v>1.4E-2</v>
      </c>
      <c r="J17" s="84">
        <v>1.0999999999999999E-2</v>
      </c>
      <c r="K17" s="84">
        <v>8.0000000000000002E-3</v>
      </c>
      <c r="L17" s="84">
        <v>0.03</v>
      </c>
      <c r="N17" s="83"/>
    </row>
    <row r="18" spans="2:14" x14ac:dyDescent="0.3">
      <c r="B18" s="79" t="s">
        <v>28</v>
      </c>
      <c r="C18" s="84">
        <v>48.832000000000001</v>
      </c>
      <c r="D18" s="84">
        <v>31.204999999999998</v>
      </c>
      <c r="E18" s="84">
        <v>14.420999999999999</v>
      </c>
      <c r="F18" s="84">
        <v>1.5660000000000001</v>
      </c>
      <c r="G18" s="84">
        <v>0.15</v>
      </c>
      <c r="H18" s="84">
        <v>2.7E-2</v>
      </c>
      <c r="I18" s="84">
        <v>1.7000000000000001E-2</v>
      </c>
      <c r="J18" s="84">
        <v>1.2E-2</v>
      </c>
      <c r="K18" s="84">
        <v>8.9999999999999993E-3</v>
      </c>
      <c r="L18" s="84">
        <v>3.6999999999999998E-2</v>
      </c>
      <c r="N18" s="83"/>
    </row>
    <row r="19" spans="2:14" ht="33" x14ac:dyDescent="0.3">
      <c r="B19" s="79" t="s">
        <v>29</v>
      </c>
      <c r="C19" s="84">
        <v>0.57299999999999995</v>
      </c>
      <c r="D19" s="84">
        <v>0.503</v>
      </c>
      <c r="E19" s="84">
        <v>0.28699999999999998</v>
      </c>
      <c r="F19" s="84">
        <v>2.9000000000000001E-2</v>
      </c>
      <c r="G19" s="84">
        <v>7.0000000000000001E-3</v>
      </c>
      <c r="H19" s="84">
        <v>2E-3</v>
      </c>
      <c r="I19" s="84">
        <v>1E-3</v>
      </c>
      <c r="J19" s="84">
        <v>1E-3</v>
      </c>
      <c r="K19" s="84">
        <v>1E-3</v>
      </c>
      <c r="L19" s="84">
        <v>1.2999999999999999E-2</v>
      </c>
      <c r="N19" s="83"/>
    </row>
    <row r="20" spans="2:14" x14ac:dyDescent="0.3">
      <c r="B20" s="79" t="s">
        <v>9</v>
      </c>
      <c r="C20" s="84">
        <v>4.8000000000000001E-2</v>
      </c>
      <c r="D20" s="84">
        <v>2.4E-2</v>
      </c>
      <c r="E20" s="84">
        <v>6.0000000000000001E-3</v>
      </c>
      <c r="F20" s="84">
        <v>2E-3</v>
      </c>
      <c r="G20" s="84">
        <v>1E-3</v>
      </c>
      <c r="H20" s="84">
        <v>0</v>
      </c>
      <c r="I20" s="84">
        <v>0</v>
      </c>
      <c r="J20" s="84">
        <v>0</v>
      </c>
      <c r="K20" s="84">
        <v>0</v>
      </c>
      <c r="L20" s="84">
        <v>0</v>
      </c>
      <c r="N20" s="83"/>
    </row>
    <row r="21" spans="2:14" x14ac:dyDescent="0.3">
      <c r="C21" s="84"/>
      <c r="D21" s="84"/>
      <c r="E21" s="84"/>
      <c r="F21" s="84"/>
      <c r="G21" s="84"/>
      <c r="H21" s="84"/>
      <c r="I21" s="84"/>
      <c r="J21" s="84"/>
      <c r="K21" s="84"/>
      <c r="L21" s="84"/>
      <c r="N21" s="66"/>
    </row>
    <row r="22" spans="2:14" x14ac:dyDescent="0.3">
      <c r="B22" s="38" t="s">
        <v>10</v>
      </c>
      <c r="C22" s="85">
        <f t="shared" ref="C22:L22" si="0">SUM(C11:C20)</f>
        <v>86.797999999999988</v>
      </c>
      <c r="D22" s="85">
        <f t="shared" si="0"/>
        <v>62.555000000000007</v>
      </c>
      <c r="E22" s="85">
        <f t="shared" si="0"/>
        <v>33.68</v>
      </c>
      <c r="F22" s="85">
        <f t="shared" si="0"/>
        <v>5.9239999999999995</v>
      </c>
      <c r="G22" s="85">
        <f t="shared" si="0"/>
        <v>1.6549999999999996</v>
      </c>
      <c r="H22" s="85">
        <f t="shared" si="0"/>
        <v>0.16200000000000001</v>
      </c>
      <c r="I22" s="85">
        <f t="shared" si="0"/>
        <v>7.6999999999999999E-2</v>
      </c>
      <c r="J22" s="85">
        <f t="shared" si="0"/>
        <v>5.3000000000000005E-2</v>
      </c>
      <c r="K22" s="85">
        <f t="shared" si="0"/>
        <v>3.6999999999999998E-2</v>
      </c>
      <c r="L22" s="85">
        <f t="shared" si="0"/>
        <v>0.17</v>
      </c>
      <c r="N22" s="86"/>
    </row>
    <row r="27" spans="2:14" x14ac:dyDescent="0.3">
      <c r="B27" s="49" t="s">
        <v>255</v>
      </c>
    </row>
    <row r="28" spans="2:14" ht="3.75" customHeight="1" x14ac:dyDescent="0.3">
      <c r="B28" s="49"/>
    </row>
    <row r="29" spans="2:14" x14ac:dyDescent="0.3">
      <c r="B29" s="50" t="s">
        <v>404</v>
      </c>
      <c r="C29" s="80"/>
      <c r="D29" s="22"/>
      <c r="E29" s="22"/>
      <c r="F29" s="22"/>
      <c r="G29" s="22"/>
      <c r="H29" s="22"/>
      <c r="I29" s="22"/>
      <c r="J29" s="22"/>
      <c r="K29" s="22"/>
      <c r="L29" s="22"/>
    </row>
    <row r="30" spans="2:14" x14ac:dyDescent="0.3">
      <c r="B30" s="52"/>
      <c r="C30" s="226" t="s">
        <v>27</v>
      </c>
      <c r="D30" s="226"/>
      <c r="E30" s="226"/>
      <c r="F30" s="226"/>
      <c r="G30" s="226"/>
      <c r="H30" s="226"/>
      <c r="I30" s="226"/>
      <c r="J30" s="226"/>
      <c r="K30" s="226"/>
      <c r="L30" s="226"/>
    </row>
    <row r="31" spans="2:14" x14ac:dyDescent="0.3">
      <c r="B31" s="52"/>
      <c r="C31" s="78" t="s">
        <v>17</v>
      </c>
      <c r="D31" s="78" t="s">
        <v>18</v>
      </c>
      <c r="E31" s="78" t="s">
        <v>19</v>
      </c>
      <c r="F31" s="78" t="s">
        <v>20</v>
      </c>
      <c r="G31" s="78" t="s">
        <v>21</v>
      </c>
      <c r="H31" s="78" t="s">
        <v>22</v>
      </c>
      <c r="I31" s="78" t="s">
        <v>23</v>
      </c>
      <c r="J31" s="78" t="s">
        <v>24</v>
      </c>
      <c r="K31" s="78" t="s">
        <v>25</v>
      </c>
      <c r="L31" s="78" t="s">
        <v>26</v>
      </c>
      <c r="N31" s="82"/>
    </row>
    <row r="32" spans="2:14" x14ac:dyDescent="0.3">
      <c r="C32" s="83"/>
      <c r="D32" s="83"/>
      <c r="E32" s="83"/>
      <c r="F32" s="83"/>
      <c r="G32" s="83"/>
      <c r="H32" s="83"/>
      <c r="I32" s="83"/>
      <c r="J32" s="83"/>
      <c r="K32" s="83"/>
      <c r="L32" s="83"/>
    </row>
    <row r="33" spans="2:14" x14ac:dyDescent="0.3">
      <c r="B33" s="79" t="s">
        <v>1</v>
      </c>
      <c r="C33" s="87">
        <f>IFERROR(C11/SUM($C11:$L11),0)</f>
        <v>0.39319388750406425</v>
      </c>
      <c r="D33" s="87">
        <f t="shared" ref="D33:L33" si="1">IFERROR(D11/SUM($C11:$L11),0)</f>
        <v>0.33011813157039127</v>
      </c>
      <c r="E33" s="87">
        <f t="shared" si="1"/>
        <v>0.20841010079115643</v>
      </c>
      <c r="F33" s="87">
        <f t="shared" si="1"/>
        <v>4.5518586756258812E-2</v>
      </c>
      <c r="G33" s="87">
        <f t="shared" si="1"/>
        <v>1.6148260539720388E-2</v>
      </c>
      <c r="H33" s="87">
        <f t="shared" si="1"/>
        <v>1.8424189877533331E-3</v>
      </c>
      <c r="I33" s="87">
        <f t="shared" si="1"/>
        <v>7.586431126043136E-4</v>
      </c>
      <c r="J33" s="87">
        <f t="shared" si="1"/>
        <v>6.5026552508941164E-4</v>
      </c>
      <c r="K33" s="87">
        <f t="shared" si="1"/>
        <v>5.4188793757450969E-4</v>
      </c>
      <c r="L33" s="87">
        <f t="shared" si="1"/>
        <v>2.8178172753874501E-3</v>
      </c>
      <c r="M33" s="88"/>
      <c r="N33" s="89"/>
    </row>
    <row r="34" spans="2:14" x14ac:dyDescent="0.3">
      <c r="B34" s="79" t="s">
        <v>2</v>
      </c>
      <c r="C34" s="87">
        <f t="shared" ref="C34:L34" si="2">IFERROR(C12/SUM($C12:$L12),0)</f>
        <v>0.3306188925081433</v>
      </c>
      <c r="D34" s="87">
        <f t="shared" si="2"/>
        <v>0.31758957654723124</v>
      </c>
      <c r="E34" s="87">
        <f t="shared" si="2"/>
        <v>0.26058631921824099</v>
      </c>
      <c r="F34" s="87">
        <f t="shared" si="2"/>
        <v>7.003257328990227E-2</v>
      </c>
      <c r="G34" s="87">
        <f t="shared" si="2"/>
        <v>1.9543973941368076E-2</v>
      </c>
      <c r="H34" s="87">
        <f t="shared" si="2"/>
        <v>0</v>
      </c>
      <c r="I34" s="87">
        <f t="shared" si="2"/>
        <v>0</v>
      </c>
      <c r="J34" s="87">
        <f t="shared" si="2"/>
        <v>0</v>
      </c>
      <c r="K34" s="87">
        <f t="shared" si="2"/>
        <v>0</v>
      </c>
      <c r="L34" s="87">
        <f t="shared" si="2"/>
        <v>1.6286644951140064E-3</v>
      </c>
      <c r="M34" s="88"/>
      <c r="N34" s="89"/>
    </row>
    <row r="35" spans="2:14" x14ac:dyDescent="0.3">
      <c r="B35" s="79" t="s">
        <v>3</v>
      </c>
      <c r="C35" s="87">
        <f t="shared" ref="C35:L35" si="3">IFERROR(C13/SUM($C13:$L13),0)</f>
        <v>0.39462809917355374</v>
      </c>
      <c r="D35" s="87">
        <f t="shared" si="3"/>
        <v>0.34090909090909094</v>
      </c>
      <c r="E35" s="87">
        <f t="shared" si="3"/>
        <v>0.20454545454545456</v>
      </c>
      <c r="F35" s="87">
        <f t="shared" si="3"/>
        <v>2.8925619834710745E-2</v>
      </c>
      <c r="G35" s="87">
        <f t="shared" si="3"/>
        <v>1.859504132231405E-2</v>
      </c>
      <c r="H35" s="87">
        <f t="shared" si="3"/>
        <v>2.0661157024793389E-3</v>
      </c>
      <c r="I35" s="87">
        <f t="shared" si="3"/>
        <v>2.0661157024793389E-3</v>
      </c>
      <c r="J35" s="87">
        <f t="shared" si="3"/>
        <v>2.0661157024793389E-3</v>
      </c>
      <c r="K35" s="87">
        <f t="shared" si="3"/>
        <v>2.0661157024793389E-3</v>
      </c>
      <c r="L35" s="87">
        <f t="shared" si="3"/>
        <v>4.1322314049586778E-3</v>
      </c>
      <c r="M35" s="88"/>
      <c r="N35" s="89"/>
    </row>
    <row r="36" spans="2:14" x14ac:dyDescent="0.3">
      <c r="B36" s="79" t="s">
        <v>4</v>
      </c>
      <c r="C36" s="87">
        <f t="shared" ref="C36:L36" si="4">IFERROR(C14/SUM($C14:$L14),0)</f>
        <v>0.45175000000000004</v>
      </c>
      <c r="D36" s="87">
        <f t="shared" si="4"/>
        <v>0.30550000000000005</v>
      </c>
      <c r="E36" s="87">
        <f t="shared" si="4"/>
        <v>0.16775000000000004</v>
      </c>
      <c r="F36" s="87">
        <f t="shared" si="4"/>
        <v>4.5000000000000005E-2</v>
      </c>
      <c r="G36" s="87">
        <f t="shared" si="4"/>
        <v>2.0000000000000004E-2</v>
      </c>
      <c r="H36" s="87">
        <f t="shared" si="4"/>
        <v>4.2500000000000012E-3</v>
      </c>
      <c r="I36" s="87">
        <f t="shared" si="4"/>
        <v>2.5000000000000005E-3</v>
      </c>
      <c r="J36" s="87">
        <f t="shared" si="4"/>
        <v>1.5000000000000002E-3</v>
      </c>
      <c r="K36" s="87">
        <f t="shared" si="4"/>
        <v>5.0000000000000012E-4</v>
      </c>
      <c r="L36" s="87">
        <f t="shared" si="4"/>
        <v>1.2500000000000002E-3</v>
      </c>
      <c r="M36" s="88"/>
      <c r="N36" s="89"/>
    </row>
    <row r="37" spans="2:14" x14ac:dyDescent="0.3">
      <c r="B37" s="79" t="s">
        <v>5</v>
      </c>
      <c r="C37" s="87">
        <f t="shared" ref="C37:L37" si="5">IFERROR(C15/SUM($C15:$L15),0)</f>
        <v>0.37190635451505016</v>
      </c>
      <c r="D37" s="87">
        <f t="shared" si="5"/>
        <v>0.32247969421882466</v>
      </c>
      <c r="E37" s="87">
        <f t="shared" si="5"/>
        <v>0.21232680363115145</v>
      </c>
      <c r="F37" s="87">
        <f t="shared" si="5"/>
        <v>6.2470138557095087E-2</v>
      </c>
      <c r="G37" s="87">
        <f t="shared" si="5"/>
        <v>2.6301958910654562E-2</v>
      </c>
      <c r="H37" s="87">
        <f t="shared" si="5"/>
        <v>1.8872431915910178E-3</v>
      </c>
      <c r="I37" s="87">
        <f t="shared" si="5"/>
        <v>6.4500716674629718E-4</v>
      </c>
      <c r="J37" s="87">
        <f t="shared" si="5"/>
        <v>3.8222646918299096E-4</v>
      </c>
      <c r="K37" s="87">
        <f t="shared" si="5"/>
        <v>2.6278069756330627E-4</v>
      </c>
      <c r="L37" s="87">
        <f t="shared" si="5"/>
        <v>1.3377926421404684E-3</v>
      </c>
      <c r="M37" s="88"/>
      <c r="N37" s="89"/>
    </row>
    <row r="38" spans="2:14" ht="33" x14ac:dyDescent="0.3">
      <c r="B38" s="79" t="s">
        <v>6</v>
      </c>
      <c r="C38" s="87">
        <f t="shared" ref="C38:L38" si="6">IFERROR(C16/SUM($C16:$L16),0)</f>
        <v>0.48514464425332299</v>
      </c>
      <c r="D38" s="87">
        <f t="shared" si="6"/>
        <v>0.33776387802971075</v>
      </c>
      <c r="E38" s="87">
        <f t="shared" si="6"/>
        <v>0.16106333072713058</v>
      </c>
      <c r="F38" s="87">
        <f t="shared" si="6"/>
        <v>1.6028146989835811E-2</v>
      </c>
      <c r="G38" s="87">
        <f t="shared" si="6"/>
        <v>0</v>
      </c>
      <c r="H38" s="87">
        <f t="shared" si="6"/>
        <v>0</v>
      </c>
      <c r="I38" s="87">
        <f t="shared" si="6"/>
        <v>0</v>
      </c>
      <c r="J38" s="87">
        <f t="shared" si="6"/>
        <v>0</v>
      </c>
      <c r="K38" s="87">
        <f t="shared" si="6"/>
        <v>0</v>
      </c>
      <c r="L38" s="87">
        <f t="shared" si="6"/>
        <v>0</v>
      </c>
      <c r="M38" s="88"/>
      <c r="N38" s="89"/>
    </row>
    <row r="39" spans="2:14" x14ac:dyDescent="0.3">
      <c r="B39" s="79" t="s">
        <v>7</v>
      </c>
      <c r="C39" s="87">
        <f t="shared" ref="C39:L39" si="7">IFERROR(C17/SUM($C17:$L17),0)</f>
        <v>0.42513152569809776</v>
      </c>
      <c r="D39" s="87">
        <f t="shared" si="7"/>
        <v>0.34202462854830307</v>
      </c>
      <c r="E39" s="87">
        <f t="shared" si="7"/>
        <v>0.19694166618488745</v>
      </c>
      <c r="F39" s="87">
        <f t="shared" si="7"/>
        <v>2.9311441290397165E-2</v>
      </c>
      <c r="G39" s="87">
        <f t="shared" si="7"/>
        <v>4.2203850378678366E-3</v>
      </c>
      <c r="H39" s="87">
        <f t="shared" si="7"/>
        <v>5.4922818985951301E-4</v>
      </c>
      <c r="I39" s="87">
        <f t="shared" si="7"/>
        <v>4.0469445568595694E-4</v>
      </c>
      <c r="J39" s="87">
        <f t="shared" si="7"/>
        <v>3.1797421518182326E-4</v>
      </c>
      <c r="K39" s="87">
        <f t="shared" si="7"/>
        <v>2.3125397467768966E-4</v>
      </c>
      <c r="L39" s="87">
        <f t="shared" si="7"/>
        <v>8.6720240504133627E-4</v>
      </c>
      <c r="M39" s="88"/>
      <c r="N39" s="89"/>
    </row>
    <row r="40" spans="2:14" x14ac:dyDescent="0.3">
      <c r="B40" s="79" t="s">
        <v>28</v>
      </c>
      <c r="C40" s="87">
        <f t="shared" ref="C40:L40" si="8">IFERROR(C18/SUM($C18:$L18),0)</f>
        <v>0.50720844239478158</v>
      </c>
      <c r="D40" s="87">
        <f t="shared" si="8"/>
        <v>0.32412023765008929</v>
      </c>
      <c r="E40" s="87">
        <f t="shared" si="8"/>
        <v>0.14978810918608998</v>
      </c>
      <c r="F40" s="87">
        <f t="shared" si="8"/>
        <v>1.6265736008974199E-2</v>
      </c>
      <c r="G40" s="87">
        <f t="shared" si="8"/>
        <v>1.5580206905147697E-3</v>
      </c>
      <c r="H40" s="87">
        <f t="shared" si="8"/>
        <v>2.8044372429265858E-4</v>
      </c>
      <c r="I40" s="87">
        <f t="shared" si="8"/>
        <v>1.765756782583406E-4</v>
      </c>
      <c r="J40" s="87">
        <f t="shared" si="8"/>
        <v>1.2464165524118159E-4</v>
      </c>
      <c r="K40" s="87">
        <f t="shared" si="8"/>
        <v>9.3481241430886183E-5</v>
      </c>
      <c r="L40" s="87">
        <f t="shared" si="8"/>
        <v>3.8431177032697655E-4</v>
      </c>
      <c r="M40" s="88"/>
      <c r="N40" s="89"/>
    </row>
    <row r="41" spans="2:14" ht="33" x14ac:dyDescent="0.3">
      <c r="B41" s="79" t="s">
        <v>29</v>
      </c>
      <c r="C41" s="87">
        <f t="shared" ref="C41:L41" si="9">IFERROR(C19/SUM($C19:$L19),0)</f>
        <v>0.40437544107268891</v>
      </c>
      <c r="D41" s="87">
        <f t="shared" si="9"/>
        <v>0.35497529992942856</v>
      </c>
      <c r="E41" s="87">
        <f t="shared" si="9"/>
        <v>0.20254057868736774</v>
      </c>
      <c r="F41" s="87">
        <f t="shared" si="9"/>
        <v>2.0465772759350753E-2</v>
      </c>
      <c r="G41" s="87">
        <f t="shared" si="9"/>
        <v>4.9400141143260429E-3</v>
      </c>
      <c r="H41" s="87">
        <f t="shared" si="9"/>
        <v>1.4114326040931553E-3</v>
      </c>
      <c r="I41" s="87">
        <f t="shared" si="9"/>
        <v>7.0571630204657764E-4</v>
      </c>
      <c r="J41" s="87">
        <f t="shared" si="9"/>
        <v>7.0571630204657764E-4</v>
      </c>
      <c r="K41" s="87">
        <f t="shared" si="9"/>
        <v>7.0571630204657764E-4</v>
      </c>
      <c r="L41" s="87">
        <f t="shared" si="9"/>
        <v>9.1743119266055086E-3</v>
      </c>
      <c r="M41" s="88"/>
      <c r="N41" s="89"/>
    </row>
    <row r="42" spans="2:14" x14ac:dyDescent="0.3">
      <c r="B42" s="79" t="s">
        <v>9</v>
      </c>
      <c r="C42" s="87">
        <f t="shared" ref="C42:L42" si="10">IFERROR(C20/SUM($C20:$L20),0)</f>
        <v>0.59259259259259245</v>
      </c>
      <c r="D42" s="87">
        <f t="shared" si="10"/>
        <v>0.29629629629629622</v>
      </c>
      <c r="E42" s="87">
        <f t="shared" si="10"/>
        <v>7.4074074074074056E-2</v>
      </c>
      <c r="F42" s="87">
        <f t="shared" si="10"/>
        <v>2.4691358024691353E-2</v>
      </c>
      <c r="G42" s="87">
        <f t="shared" si="10"/>
        <v>1.2345679012345677E-2</v>
      </c>
      <c r="H42" s="87">
        <f t="shared" si="10"/>
        <v>0</v>
      </c>
      <c r="I42" s="87">
        <f t="shared" si="10"/>
        <v>0</v>
      </c>
      <c r="J42" s="87">
        <f t="shared" si="10"/>
        <v>0</v>
      </c>
      <c r="K42" s="87">
        <f t="shared" si="10"/>
        <v>0</v>
      </c>
      <c r="L42" s="87">
        <f t="shared" si="10"/>
        <v>0</v>
      </c>
      <c r="M42" s="88"/>
      <c r="N42" s="89"/>
    </row>
    <row r="43" spans="2:14" x14ac:dyDescent="0.3">
      <c r="C43" s="87"/>
      <c r="D43" s="87"/>
      <c r="E43" s="87"/>
      <c r="F43" s="87"/>
      <c r="G43" s="87"/>
      <c r="H43" s="87"/>
      <c r="I43" s="87"/>
      <c r="J43" s="87"/>
      <c r="K43" s="87"/>
      <c r="L43" s="87"/>
      <c r="M43" s="88"/>
    </row>
    <row r="44" spans="2:14" x14ac:dyDescent="0.3">
      <c r="B44" s="38" t="s">
        <v>10</v>
      </c>
      <c r="C44" s="90">
        <f>IFERROR(C22/SUM($C22:$L22),0)</f>
        <v>0.45417584545107281</v>
      </c>
      <c r="D44" s="90">
        <f t="shared" ref="D44:L44" si="11">IFERROR(D22/SUM($C22:$L22),0)</f>
        <v>0.32732286472259575</v>
      </c>
      <c r="E44" s="90">
        <f t="shared" si="11"/>
        <v>0.17623266060038406</v>
      </c>
      <c r="F44" s="90">
        <f t="shared" si="11"/>
        <v>3.0997692440518854E-2</v>
      </c>
      <c r="G44" s="90">
        <f t="shared" si="11"/>
        <v>8.6598887557492732E-3</v>
      </c>
      <c r="H44" s="90">
        <f t="shared" si="11"/>
        <v>8.4767491143890197E-4</v>
      </c>
      <c r="I44" s="90">
        <f t="shared" si="11"/>
        <v>4.0290721099256449E-4</v>
      </c>
      <c r="J44" s="90">
        <f t="shared" si="11"/>
        <v>2.773257426312457E-4</v>
      </c>
      <c r="K44" s="90">
        <f t="shared" si="11"/>
        <v>1.9360476372369981E-4</v>
      </c>
      <c r="L44" s="90">
        <f t="shared" si="11"/>
        <v>8.8953540089267496E-4</v>
      </c>
      <c r="M44" s="88"/>
      <c r="N44" s="91"/>
    </row>
    <row r="49" spans="2:14" x14ac:dyDescent="0.3">
      <c r="B49" s="49" t="s">
        <v>256</v>
      </c>
    </row>
    <row r="50" spans="2:14" ht="3.75" customHeight="1" x14ac:dyDescent="0.3">
      <c r="B50" s="49"/>
    </row>
    <row r="51" spans="2:14" x14ac:dyDescent="0.3">
      <c r="B51" s="58" t="s">
        <v>274</v>
      </c>
      <c r="C51" s="80"/>
      <c r="D51" s="80"/>
      <c r="E51" s="22"/>
      <c r="F51" s="22"/>
      <c r="G51" s="22"/>
      <c r="H51" s="22"/>
      <c r="I51" s="22"/>
      <c r="J51" s="22"/>
      <c r="K51" s="22"/>
      <c r="L51" s="22"/>
      <c r="M51" s="22"/>
      <c r="N51" s="22"/>
    </row>
    <row r="52" spans="2:14" x14ac:dyDescent="0.3">
      <c r="B52" s="52"/>
      <c r="C52" s="226" t="s">
        <v>273</v>
      </c>
      <c r="D52" s="226"/>
      <c r="E52" s="226"/>
      <c r="F52" s="226"/>
      <c r="G52" s="226"/>
      <c r="H52" s="226"/>
      <c r="I52" s="226"/>
      <c r="J52" s="226"/>
      <c r="K52" s="226"/>
      <c r="L52" s="226"/>
      <c r="N52" s="52"/>
    </row>
    <row r="53" spans="2:14" ht="33" x14ac:dyDescent="0.3">
      <c r="B53" s="52"/>
      <c r="C53" s="78" t="s">
        <v>17</v>
      </c>
      <c r="D53" s="78" t="s">
        <v>18</v>
      </c>
      <c r="E53" s="78" t="s">
        <v>19</v>
      </c>
      <c r="F53" s="78" t="s">
        <v>20</v>
      </c>
      <c r="G53" s="78" t="s">
        <v>21</v>
      </c>
      <c r="H53" s="78" t="s">
        <v>22</v>
      </c>
      <c r="I53" s="78" t="s">
        <v>23</v>
      </c>
      <c r="J53" s="78" t="s">
        <v>24</v>
      </c>
      <c r="K53" s="78" t="s">
        <v>25</v>
      </c>
      <c r="L53" s="78" t="s">
        <v>26</v>
      </c>
      <c r="N53" s="78" t="s">
        <v>349</v>
      </c>
    </row>
    <row r="54" spans="2:14" x14ac:dyDescent="0.3">
      <c r="C54" s="83"/>
      <c r="D54" s="83"/>
      <c r="E54" s="83"/>
      <c r="F54" s="83"/>
      <c r="G54" s="83"/>
      <c r="H54" s="83"/>
      <c r="I54" s="83"/>
      <c r="J54" s="83"/>
      <c r="K54" s="83"/>
      <c r="L54" s="83"/>
    </row>
    <row r="55" spans="2:14" x14ac:dyDescent="0.3">
      <c r="B55" s="79" t="s">
        <v>1</v>
      </c>
      <c r="C55" s="92">
        <v>0.17399999999999999</v>
      </c>
      <c r="D55" s="92">
        <v>1.446</v>
      </c>
      <c r="E55" s="92">
        <v>3.2949999999999999</v>
      </c>
      <c r="F55" s="92">
        <v>2.3420000000000001</v>
      </c>
      <c r="G55" s="92">
        <v>1.379</v>
      </c>
      <c r="H55" s="92">
        <v>0.39300000000000002</v>
      </c>
      <c r="I55" s="92">
        <v>4.7E-2</v>
      </c>
      <c r="J55" s="92">
        <v>1.4999999999999999E-2</v>
      </c>
      <c r="K55" s="92">
        <v>2.1999999999999999E-2</v>
      </c>
      <c r="L55" s="92">
        <v>0.115</v>
      </c>
      <c r="N55" s="252">
        <v>0.57199999999999995</v>
      </c>
    </row>
    <row r="56" spans="2:14" x14ac:dyDescent="0.3">
      <c r="B56" s="79" t="s">
        <v>2</v>
      </c>
      <c r="C56" s="92">
        <v>2E-3</v>
      </c>
      <c r="D56" s="92">
        <v>2.4E-2</v>
      </c>
      <c r="E56" s="92">
        <v>0.20100000000000001</v>
      </c>
      <c r="F56" s="92">
        <v>0.17699999999999999</v>
      </c>
      <c r="G56" s="92">
        <v>0.191</v>
      </c>
      <c r="H56" s="92">
        <v>1.6E-2</v>
      </c>
      <c r="I56" s="92">
        <v>1E-3</v>
      </c>
      <c r="J56" s="92">
        <v>0</v>
      </c>
      <c r="K56" s="92">
        <v>0</v>
      </c>
      <c r="L56" s="92">
        <v>3.0000000000000001E-3</v>
      </c>
      <c r="N56" s="252">
        <v>0.63600000000000001</v>
      </c>
    </row>
    <row r="57" spans="2:14" x14ac:dyDescent="0.3">
      <c r="B57" s="79" t="s">
        <v>3</v>
      </c>
      <c r="C57" s="92">
        <v>1.0999999999999999E-2</v>
      </c>
      <c r="D57" s="92">
        <v>4.4999999999999998E-2</v>
      </c>
      <c r="E57" s="92">
        <v>0.25700000000000001</v>
      </c>
      <c r="F57" s="92">
        <v>8.5000000000000006E-2</v>
      </c>
      <c r="G57" s="92">
        <v>1.7999999999999999E-2</v>
      </c>
      <c r="H57" s="92">
        <v>0.05</v>
      </c>
      <c r="I57" s="92">
        <v>0</v>
      </c>
      <c r="J57" s="92">
        <v>0</v>
      </c>
      <c r="K57" s="92">
        <v>0</v>
      </c>
      <c r="L57" s="92">
        <v>1.6E-2</v>
      </c>
      <c r="N57" s="252">
        <v>0.56200000000000006</v>
      </c>
    </row>
    <row r="58" spans="2:14" x14ac:dyDescent="0.3">
      <c r="B58" s="79" t="s">
        <v>4</v>
      </c>
      <c r="C58" s="92">
        <v>0.25700000000000001</v>
      </c>
      <c r="D58" s="92">
        <v>0.94799999999999995</v>
      </c>
      <c r="E58" s="92">
        <v>1.091</v>
      </c>
      <c r="F58" s="92">
        <v>0.69199999999999995</v>
      </c>
      <c r="G58" s="92">
        <v>0.64200000000000002</v>
      </c>
      <c r="H58" s="92">
        <v>0.14099999999999999</v>
      </c>
      <c r="I58" s="92">
        <v>9.0999999999999998E-2</v>
      </c>
      <c r="J58" s="92">
        <v>5.7000000000000002E-2</v>
      </c>
      <c r="K58" s="92">
        <v>0.05</v>
      </c>
      <c r="L58" s="92">
        <v>3.1E-2</v>
      </c>
      <c r="N58" s="252">
        <v>0.53500000000000003</v>
      </c>
    </row>
    <row r="59" spans="2:14" x14ac:dyDescent="0.3">
      <c r="B59" s="79" t="s">
        <v>5</v>
      </c>
      <c r="C59" s="92">
        <v>0.65300000000000002</v>
      </c>
      <c r="D59" s="92">
        <v>6.0979999999999999</v>
      </c>
      <c r="E59" s="92">
        <v>11.234999999999999</v>
      </c>
      <c r="F59" s="92">
        <v>9.1609999999999996</v>
      </c>
      <c r="G59" s="92">
        <v>12.2</v>
      </c>
      <c r="H59" s="92">
        <v>1.7509999999999999</v>
      </c>
      <c r="I59" s="92">
        <v>0.33100000000000002</v>
      </c>
      <c r="J59" s="92">
        <v>0.106</v>
      </c>
      <c r="K59" s="92">
        <v>7.6999999999999999E-2</v>
      </c>
      <c r="L59" s="92">
        <v>0.249</v>
      </c>
      <c r="N59" s="252">
        <v>0.60199999999999998</v>
      </c>
    </row>
    <row r="60" spans="2:14" ht="33" x14ac:dyDescent="0.3">
      <c r="B60" s="79" t="s">
        <v>6</v>
      </c>
      <c r="C60" s="92">
        <v>0.21299999999999999</v>
      </c>
      <c r="D60" s="92">
        <v>0.623</v>
      </c>
      <c r="E60" s="92">
        <v>1.1719999999999999</v>
      </c>
      <c r="F60" s="92">
        <v>0.54800000000000004</v>
      </c>
      <c r="G60" s="92">
        <v>2E-3</v>
      </c>
      <c r="H60" s="92">
        <v>0</v>
      </c>
      <c r="I60" s="92">
        <v>0</v>
      </c>
      <c r="J60" s="92">
        <v>0</v>
      </c>
      <c r="K60" s="92">
        <v>0</v>
      </c>
      <c r="L60" s="92">
        <v>1E-3</v>
      </c>
      <c r="N60" s="252">
        <v>0.46700000000000003</v>
      </c>
    </row>
    <row r="61" spans="2:14" x14ac:dyDescent="0.3">
      <c r="B61" s="79" t="s">
        <v>7</v>
      </c>
      <c r="C61" s="92">
        <v>0.89400000000000002</v>
      </c>
      <c r="D61" s="92">
        <v>6.5430000000000001</v>
      </c>
      <c r="E61" s="92">
        <v>15.574999999999999</v>
      </c>
      <c r="F61" s="92">
        <v>8.8119999999999994</v>
      </c>
      <c r="G61" s="92">
        <v>2.3210000000000002</v>
      </c>
      <c r="H61" s="92">
        <v>0.126</v>
      </c>
      <c r="I61" s="92">
        <v>5.5E-2</v>
      </c>
      <c r="J61" s="92">
        <v>4.4999999999999998E-2</v>
      </c>
      <c r="K61" s="92">
        <v>0.06</v>
      </c>
      <c r="L61" s="92">
        <v>0.16200000000000001</v>
      </c>
      <c r="N61" s="252">
        <v>0.52400000000000002</v>
      </c>
    </row>
    <row r="62" spans="2:14" x14ac:dyDescent="0.3">
      <c r="B62" s="79" t="s">
        <v>28</v>
      </c>
      <c r="C62" s="92">
        <v>8.8520000000000003</v>
      </c>
      <c r="D62" s="92">
        <v>25.527999999999999</v>
      </c>
      <c r="E62" s="92">
        <v>41.91</v>
      </c>
      <c r="F62" s="92">
        <v>17.254999999999999</v>
      </c>
      <c r="G62" s="92">
        <v>2.06</v>
      </c>
      <c r="H62" s="92">
        <v>0.22900000000000001</v>
      </c>
      <c r="I62" s="92">
        <v>0.125</v>
      </c>
      <c r="J62" s="92">
        <v>6.9000000000000006E-2</v>
      </c>
      <c r="K62" s="92">
        <v>6.9000000000000006E-2</v>
      </c>
      <c r="L62" s="92">
        <v>0.18</v>
      </c>
      <c r="N62" s="252">
        <v>0.45300000000000001</v>
      </c>
    </row>
    <row r="63" spans="2:14" ht="33" x14ac:dyDescent="0.3">
      <c r="B63" s="79" t="s">
        <v>29</v>
      </c>
      <c r="C63" s="92">
        <v>2.7E-2</v>
      </c>
      <c r="D63" s="92">
        <v>0.188</v>
      </c>
      <c r="E63" s="92">
        <v>0.80500000000000005</v>
      </c>
      <c r="F63" s="92">
        <v>0.29199999999999998</v>
      </c>
      <c r="G63" s="92">
        <v>5.8000000000000003E-2</v>
      </c>
      <c r="H63" s="92">
        <v>2E-3</v>
      </c>
      <c r="I63" s="92">
        <v>5.0000000000000001E-3</v>
      </c>
      <c r="J63" s="92">
        <v>0</v>
      </c>
      <c r="K63" s="92">
        <v>0</v>
      </c>
      <c r="L63" s="92">
        <v>0.04</v>
      </c>
      <c r="N63" s="252">
        <v>0.54900000000000004</v>
      </c>
    </row>
    <row r="64" spans="2:14" x14ac:dyDescent="0.3">
      <c r="B64" s="79" t="s">
        <v>9</v>
      </c>
      <c r="C64" s="92">
        <v>5.0000000000000001E-3</v>
      </c>
      <c r="D64" s="92">
        <v>5.0999999999999997E-2</v>
      </c>
      <c r="E64" s="92">
        <v>6.0000000000000001E-3</v>
      </c>
      <c r="F64" s="92">
        <v>7.0000000000000001E-3</v>
      </c>
      <c r="G64" s="92">
        <v>8.9999999999999993E-3</v>
      </c>
      <c r="H64" s="92">
        <v>0</v>
      </c>
      <c r="I64" s="92">
        <v>4.0000000000000001E-3</v>
      </c>
      <c r="J64" s="92">
        <v>0</v>
      </c>
      <c r="K64" s="92">
        <v>0</v>
      </c>
      <c r="L64" s="92">
        <v>0</v>
      </c>
      <c r="N64" s="252">
        <v>0.41499999999999998</v>
      </c>
    </row>
    <row r="65" spans="2:14" x14ac:dyDescent="0.3">
      <c r="C65" s="92"/>
      <c r="D65" s="92"/>
      <c r="E65" s="92"/>
      <c r="F65" s="92"/>
      <c r="G65" s="92"/>
      <c r="H65" s="92"/>
      <c r="I65" s="92"/>
      <c r="J65" s="92"/>
      <c r="K65" s="92"/>
      <c r="L65" s="92"/>
      <c r="N65" s="252"/>
    </row>
    <row r="66" spans="2:14" x14ac:dyDescent="0.3">
      <c r="B66" s="38" t="s">
        <v>10</v>
      </c>
      <c r="C66" s="69">
        <f>SUM(C55:C64)</f>
        <v>11.088000000000001</v>
      </c>
      <c r="D66" s="69">
        <f t="shared" ref="D66:L66" si="12">SUM(D55:D64)</f>
        <v>41.494</v>
      </c>
      <c r="E66" s="69">
        <f t="shared" si="12"/>
        <v>75.546999999999997</v>
      </c>
      <c r="F66" s="69">
        <f t="shared" si="12"/>
        <v>39.371000000000002</v>
      </c>
      <c r="G66" s="69">
        <f t="shared" si="12"/>
        <v>18.88</v>
      </c>
      <c r="H66" s="69">
        <f t="shared" si="12"/>
        <v>2.7079999999999997</v>
      </c>
      <c r="I66" s="69">
        <f t="shared" si="12"/>
        <v>0.65900000000000003</v>
      </c>
      <c r="J66" s="69">
        <f t="shared" si="12"/>
        <v>0.29199999999999998</v>
      </c>
      <c r="K66" s="69">
        <f t="shared" si="12"/>
        <v>0.27800000000000002</v>
      </c>
      <c r="L66" s="69">
        <f t="shared" si="12"/>
        <v>0.79700000000000015</v>
      </c>
      <c r="N66" s="254">
        <v>0.50800000000000001</v>
      </c>
    </row>
    <row r="71" spans="2:14" x14ac:dyDescent="0.3">
      <c r="B71" s="49" t="s">
        <v>337</v>
      </c>
    </row>
    <row r="72" spans="2:14" ht="3.75" customHeight="1" x14ac:dyDescent="0.3">
      <c r="B72" s="49"/>
    </row>
    <row r="73" spans="2:14" x14ac:dyDescent="0.3">
      <c r="B73" s="58" t="s">
        <v>275</v>
      </c>
      <c r="C73" s="80"/>
      <c r="D73" s="80"/>
      <c r="E73" s="22"/>
      <c r="F73" s="22"/>
      <c r="G73" s="22"/>
      <c r="H73" s="22"/>
      <c r="I73" s="22"/>
      <c r="J73" s="22"/>
      <c r="K73" s="22"/>
      <c r="L73" s="22"/>
      <c r="N73" s="22"/>
    </row>
    <row r="74" spans="2:14" x14ac:dyDescent="0.3">
      <c r="B74" s="52"/>
      <c r="C74" s="226" t="s">
        <v>27</v>
      </c>
      <c r="D74" s="226"/>
      <c r="E74" s="226"/>
      <c r="F74" s="226"/>
      <c r="G74" s="226"/>
      <c r="H74" s="226"/>
      <c r="I74" s="226"/>
      <c r="J74" s="226"/>
      <c r="K74" s="226"/>
      <c r="L74" s="226"/>
      <c r="N74" s="52"/>
    </row>
    <row r="75" spans="2:14" ht="33" x14ac:dyDescent="0.3">
      <c r="B75" s="52"/>
      <c r="C75" s="78" t="s">
        <v>17</v>
      </c>
      <c r="D75" s="78" t="s">
        <v>18</v>
      </c>
      <c r="E75" s="78" t="s">
        <v>19</v>
      </c>
      <c r="F75" s="78" t="s">
        <v>20</v>
      </c>
      <c r="G75" s="78" t="s">
        <v>21</v>
      </c>
      <c r="H75" s="78" t="s">
        <v>22</v>
      </c>
      <c r="I75" s="78" t="s">
        <v>23</v>
      </c>
      <c r="J75" s="78" t="s">
        <v>24</v>
      </c>
      <c r="K75" s="78" t="s">
        <v>25</v>
      </c>
      <c r="L75" s="78" t="s">
        <v>26</v>
      </c>
      <c r="N75" s="78" t="s">
        <v>349</v>
      </c>
    </row>
    <row r="76" spans="2:14" x14ac:dyDescent="0.3">
      <c r="C76" s="83"/>
      <c r="D76" s="83"/>
      <c r="E76" s="83"/>
      <c r="F76" s="83"/>
      <c r="G76" s="83"/>
      <c r="H76" s="83"/>
      <c r="I76" s="83"/>
      <c r="J76" s="83"/>
      <c r="K76" s="83"/>
      <c r="L76" s="83"/>
    </row>
    <row r="77" spans="2:14" x14ac:dyDescent="0.3">
      <c r="B77" s="79" t="s">
        <v>1</v>
      </c>
      <c r="C77" s="87">
        <f>IFERROR(C55/SUM($C55:$L55),0)</f>
        <v>1.8855656697009098E-2</v>
      </c>
      <c r="D77" s="87">
        <f t="shared" ref="D77:L77" si="13">IFERROR(D55/SUM($C55:$L55),0)</f>
        <v>0.15669700910273079</v>
      </c>
      <c r="E77" s="87">
        <f t="shared" si="13"/>
        <v>0.35706545296922404</v>
      </c>
      <c r="F77" s="87">
        <f t="shared" si="13"/>
        <v>0.25379280450801905</v>
      </c>
      <c r="G77" s="87">
        <f t="shared" si="13"/>
        <v>0.14943649761595143</v>
      </c>
      <c r="H77" s="87">
        <f t="shared" si="13"/>
        <v>4.2587776332899861E-2</v>
      </c>
      <c r="I77" s="87">
        <f t="shared" si="13"/>
        <v>5.0931946250541817E-3</v>
      </c>
      <c r="J77" s="87">
        <f t="shared" si="13"/>
        <v>1.6254876462938879E-3</v>
      </c>
      <c r="K77" s="87">
        <f t="shared" si="13"/>
        <v>2.3840485478977022E-3</v>
      </c>
      <c r="L77" s="87">
        <f t="shared" si="13"/>
        <v>1.2462071954919808E-2</v>
      </c>
      <c r="M77" s="88"/>
      <c r="N77" s="252">
        <f>+N55</f>
        <v>0.57199999999999995</v>
      </c>
    </row>
    <row r="78" spans="2:14" x14ac:dyDescent="0.3">
      <c r="B78" s="79" t="s">
        <v>2</v>
      </c>
      <c r="C78" s="87">
        <f t="shared" ref="C78:L78" si="14">IFERROR(C56/SUM($C56:$L56),0)</f>
        <v>3.2520325203252032E-3</v>
      </c>
      <c r="D78" s="87">
        <f t="shared" si="14"/>
        <v>3.9024390243902439E-2</v>
      </c>
      <c r="E78" s="87">
        <f t="shared" si="14"/>
        <v>0.32682926829268294</v>
      </c>
      <c r="F78" s="87">
        <f t="shared" si="14"/>
        <v>0.28780487804878047</v>
      </c>
      <c r="G78" s="87">
        <f t="shared" si="14"/>
        <v>0.31056910569105695</v>
      </c>
      <c r="H78" s="87">
        <f t="shared" si="14"/>
        <v>2.6016260162601626E-2</v>
      </c>
      <c r="I78" s="87">
        <f t="shared" si="14"/>
        <v>1.6260162601626016E-3</v>
      </c>
      <c r="J78" s="87">
        <f t="shared" si="14"/>
        <v>0</v>
      </c>
      <c r="K78" s="87">
        <f t="shared" si="14"/>
        <v>0</v>
      </c>
      <c r="L78" s="87">
        <f t="shared" si="14"/>
        <v>4.8780487804878049E-3</v>
      </c>
      <c r="M78" s="88"/>
      <c r="N78" s="252">
        <f>+N56</f>
        <v>0.63600000000000001</v>
      </c>
    </row>
    <row r="79" spans="2:14" x14ac:dyDescent="0.3">
      <c r="B79" s="79" t="s">
        <v>3</v>
      </c>
      <c r="C79" s="87">
        <f t="shared" ref="C79:L79" si="15">IFERROR(C57/SUM($C57:$L57),0)</f>
        <v>2.2821576763485472E-2</v>
      </c>
      <c r="D79" s="87">
        <f t="shared" si="15"/>
        <v>9.3360995850622394E-2</v>
      </c>
      <c r="E79" s="87">
        <f t="shared" si="15"/>
        <v>0.53319502074688796</v>
      </c>
      <c r="F79" s="87">
        <f t="shared" si="15"/>
        <v>0.17634854771784234</v>
      </c>
      <c r="G79" s="87">
        <f t="shared" si="15"/>
        <v>3.7344398340248955E-2</v>
      </c>
      <c r="H79" s="87">
        <f t="shared" si="15"/>
        <v>0.10373443983402489</v>
      </c>
      <c r="I79" s="87">
        <f t="shared" si="15"/>
        <v>0</v>
      </c>
      <c r="J79" s="87">
        <f t="shared" si="15"/>
        <v>0</v>
      </c>
      <c r="K79" s="87">
        <f t="shared" si="15"/>
        <v>0</v>
      </c>
      <c r="L79" s="87">
        <f t="shared" si="15"/>
        <v>3.3195020746887967E-2</v>
      </c>
      <c r="M79" s="88"/>
      <c r="N79" s="252">
        <f t="shared" ref="N79:N86" si="16">+N57</f>
        <v>0.56200000000000006</v>
      </c>
    </row>
    <row r="80" spans="2:14" x14ac:dyDescent="0.3">
      <c r="B80" s="79" t="s">
        <v>4</v>
      </c>
      <c r="C80" s="87">
        <f t="shared" ref="C80:L80" si="17">IFERROR(C58/SUM($C58:$L58),0)</f>
        <v>6.4250000000000002E-2</v>
      </c>
      <c r="D80" s="87">
        <f t="shared" si="17"/>
        <v>0.23699999999999999</v>
      </c>
      <c r="E80" s="87">
        <f t="shared" si="17"/>
        <v>0.27274999999999999</v>
      </c>
      <c r="F80" s="87">
        <f t="shared" si="17"/>
        <v>0.17299999999999999</v>
      </c>
      <c r="G80" s="87">
        <f t="shared" si="17"/>
        <v>0.1605</v>
      </c>
      <c r="H80" s="87">
        <f t="shared" si="17"/>
        <v>3.5249999999999997E-2</v>
      </c>
      <c r="I80" s="87">
        <f t="shared" si="17"/>
        <v>2.2749999999999999E-2</v>
      </c>
      <c r="J80" s="87">
        <f t="shared" si="17"/>
        <v>1.4250000000000001E-2</v>
      </c>
      <c r="K80" s="87">
        <f t="shared" si="17"/>
        <v>1.2500000000000001E-2</v>
      </c>
      <c r="L80" s="87">
        <f t="shared" si="17"/>
        <v>7.7499999999999999E-3</v>
      </c>
      <c r="M80" s="88"/>
      <c r="N80" s="252">
        <f t="shared" si="16"/>
        <v>0.53500000000000003</v>
      </c>
    </row>
    <row r="81" spans="2:14" x14ac:dyDescent="0.3">
      <c r="B81" s="79" t="s">
        <v>5</v>
      </c>
      <c r="C81" s="87">
        <f t="shared" ref="C81:L81" si="18">IFERROR(C59/SUM($C59:$L59),0)</f>
        <v>1.5599245120756791E-2</v>
      </c>
      <c r="D81" s="87">
        <f t="shared" si="18"/>
        <v>0.14567258307254963</v>
      </c>
      <c r="E81" s="87">
        <f t="shared" si="18"/>
        <v>0.26838823726141275</v>
      </c>
      <c r="F81" s="87">
        <f t="shared" si="18"/>
        <v>0.21884331477986671</v>
      </c>
      <c r="G81" s="87">
        <f t="shared" si="18"/>
        <v>0.29144072047968278</v>
      </c>
      <c r="H81" s="87">
        <f t="shared" si="18"/>
        <v>4.182890996392824E-2</v>
      </c>
      <c r="I81" s="87">
        <f t="shared" si="18"/>
        <v>7.9071211867848372E-3</v>
      </c>
      <c r="J81" s="87">
        <f t="shared" si="18"/>
        <v>2.5321898664628175E-3</v>
      </c>
      <c r="K81" s="87">
        <f t="shared" si="18"/>
        <v>1.8394209407324241E-3</v>
      </c>
      <c r="L81" s="87">
        <f t="shared" si="18"/>
        <v>5.9482573278230337E-3</v>
      </c>
      <c r="M81" s="88"/>
      <c r="N81" s="252">
        <f t="shared" si="16"/>
        <v>0.60199999999999998</v>
      </c>
    </row>
    <row r="82" spans="2:14" ht="33" x14ac:dyDescent="0.3">
      <c r="B82" s="79" t="s">
        <v>6</v>
      </c>
      <c r="C82" s="87">
        <f t="shared" ref="C82:L82" si="19">IFERROR(C60/SUM($C60:$L60),0)</f>
        <v>8.3235638921453706E-2</v>
      </c>
      <c r="D82" s="87">
        <f t="shared" si="19"/>
        <v>0.24345447440406412</v>
      </c>
      <c r="E82" s="87">
        <f t="shared" si="19"/>
        <v>0.45799140289175461</v>
      </c>
      <c r="F82" s="87">
        <f t="shared" si="19"/>
        <v>0.21414615084017199</v>
      </c>
      <c r="G82" s="87">
        <f t="shared" si="19"/>
        <v>7.8155529503712393E-4</v>
      </c>
      <c r="H82" s="87">
        <f t="shared" si="19"/>
        <v>0</v>
      </c>
      <c r="I82" s="87">
        <f t="shared" si="19"/>
        <v>0</v>
      </c>
      <c r="J82" s="87">
        <f t="shared" si="19"/>
        <v>0</v>
      </c>
      <c r="K82" s="87">
        <f t="shared" si="19"/>
        <v>0</v>
      </c>
      <c r="L82" s="87">
        <f t="shared" si="19"/>
        <v>3.9077764751856197E-4</v>
      </c>
      <c r="M82" s="88"/>
      <c r="N82" s="252">
        <f t="shared" si="16"/>
        <v>0.46700000000000003</v>
      </c>
    </row>
    <row r="83" spans="2:14" x14ac:dyDescent="0.3">
      <c r="B83" s="79" t="s">
        <v>7</v>
      </c>
      <c r="C83" s="87">
        <f t="shared" ref="C83:L83" si="20">IFERROR(C61/SUM($C61:$L61),0)</f>
        <v>2.5843378718237796E-2</v>
      </c>
      <c r="D83" s="87">
        <f t="shared" si="20"/>
        <v>0.18914231202844509</v>
      </c>
      <c r="E83" s="87">
        <f t="shared" si="20"/>
        <v>0.45023559679703989</v>
      </c>
      <c r="F83" s="87">
        <f t="shared" si="20"/>
        <v>0.25473361662764143</v>
      </c>
      <c r="G83" s="87">
        <f t="shared" si="20"/>
        <v>6.7094498887058082E-2</v>
      </c>
      <c r="H83" s="87">
        <f t="shared" si="20"/>
        <v>3.6423553898187497E-3</v>
      </c>
      <c r="I83" s="87">
        <f t="shared" si="20"/>
        <v>1.5899170352383432E-3</v>
      </c>
      <c r="J83" s="87">
        <f t="shared" si="20"/>
        <v>1.3008412106495534E-3</v>
      </c>
      <c r="K83" s="87">
        <f t="shared" si="20"/>
        <v>1.7344549475327379E-3</v>
      </c>
      <c r="L83" s="87">
        <f t="shared" si="20"/>
        <v>4.6830283583383925E-3</v>
      </c>
      <c r="M83" s="88"/>
      <c r="N83" s="252">
        <f t="shared" si="16"/>
        <v>0.52400000000000002</v>
      </c>
    </row>
    <row r="84" spans="2:14" x14ac:dyDescent="0.3">
      <c r="B84" s="79" t="s">
        <v>28</v>
      </c>
      <c r="C84" s="87">
        <f t="shared" ref="C84:L84" si="21">IFERROR(C62/SUM($C62:$L62),0)</f>
        <v>9.1943039355193865E-2</v>
      </c>
      <c r="D84" s="87">
        <f t="shared" si="21"/>
        <v>0.26515159383861148</v>
      </c>
      <c r="E84" s="87">
        <f t="shared" si="21"/>
        <v>0.43530645948668939</v>
      </c>
      <c r="F84" s="87">
        <f t="shared" si="21"/>
        <v>0.17922245188362743</v>
      </c>
      <c r="G84" s="87">
        <f t="shared" si="21"/>
        <v>2.1396595240815563E-2</v>
      </c>
      <c r="H84" s="87">
        <f t="shared" si="21"/>
        <v>2.3785535486149341E-3</v>
      </c>
      <c r="I84" s="87">
        <f t="shared" si="21"/>
        <v>1.2983370898553134E-3</v>
      </c>
      <c r="J84" s="87">
        <f t="shared" si="21"/>
        <v>7.1668207360013299E-4</v>
      </c>
      <c r="K84" s="87">
        <f t="shared" si="21"/>
        <v>7.1668207360013299E-4</v>
      </c>
      <c r="L84" s="87">
        <f t="shared" si="21"/>
        <v>1.8696054093916511E-3</v>
      </c>
      <c r="M84" s="88"/>
      <c r="N84" s="252">
        <f t="shared" si="16"/>
        <v>0.45300000000000001</v>
      </c>
    </row>
    <row r="85" spans="2:14" ht="33" x14ac:dyDescent="0.3">
      <c r="B85" s="79" t="s">
        <v>29</v>
      </c>
      <c r="C85" s="87">
        <f t="shared" ref="C85:L85" si="22">IFERROR(C63/SUM($C63:$L63),0)</f>
        <v>1.9054340155257584E-2</v>
      </c>
      <c r="D85" s="87">
        <f t="shared" si="22"/>
        <v>0.13267466478475654</v>
      </c>
      <c r="E85" s="87">
        <f t="shared" si="22"/>
        <v>0.56810162314749468</v>
      </c>
      <c r="F85" s="87">
        <f t="shared" si="22"/>
        <v>0.20606916019760055</v>
      </c>
      <c r="G85" s="87">
        <f t="shared" si="22"/>
        <v>4.0931545518701484E-2</v>
      </c>
      <c r="H85" s="87">
        <f t="shared" si="22"/>
        <v>1.4114326040931546E-3</v>
      </c>
      <c r="I85" s="87">
        <f t="shared" si="22"/>
        <v>3.5285815102328866E-3</v>
      </c>
      <c r="J85" s="87">
        <f t="shared" si="22"/>
        <v>0</v>
      </c>
      <c r="K85" s="87">
        <f t="shared" si="22"/>
        <v>0</v>
      </c>
      <c r="L85" s="87">
        <f t="shared" si="22"/>
        <v>2.8228652081863093E-2</v>
      </c>
      <c r="M85" s="88"/>
      <c r="N85" s="252">
        <f t="shared" si="16"/>
        <v>0.54900000000000004</v>
      </c>
    </row>
    <row r="86" spans="2:14" x14ac:dyDescent="0.3">
      <c r="B86" s="79" t="s">
        <v>9</v>
      </c>
      <c r="C86" s="87">
        <f t="shared" ref="C86:L86" si="23">IFERROR(C64/SUM($C64:$L64),0)</f>
        <v>6.0975609756097567E-2</v>
      </c>
      <c r="D86" s="87">
        <f t="shared" si="23"/>
        <v>0.62195121951219512</v>
      </c>
      <c r="E86" s="87">
        <f t="shared" si="23"/>
        <v>7.3170731707317083E-2</v>
      </c>
      <c r="F86" s="87">
        <f t="shared" si="23"/>
        <v>8.5365853658536592E-2</v>
      </c>
      <c r="G86" s="87">
        <f t="shared" si="23"/>
        <v>0.10975609756097561</v>
      </c>
      <c r="H86" s="87">
        <f t="shared" si="23"/>
        <v>0</v>
      </c>
      <c r="I86" s="87">
        <f t="shared" si="23"/>
        <v>4.8780487804878057E-2</v>
      </c>
      <c r="J86" s="87">
        <f t="shared" si="23"/>
        <v>0</v>
      </c>
      <c r="K86" s="87">
        <f t="shared" si="23"/>
        <v>0</v>
      </c>
      <c r="L86" s="87">
        <f t="shared" si="23"/>
        <v>0</v>
      </c>
      <c r="M86" s="88"/>
      <c r="N86" s="252">
        <f t="shared" si="16"/>
        <v>0.41499999999999998</v>
      </c>
    </row>
    <row r="87" spans="2:14" x14ac:dyDescent="0.3">
      <c r="C87" s="93"/>
      <c r="D87" s="93"/>
      <c r="E87" s="93"/>
      <c r="F87" s="93"/>
      <c r="G87" s="93"/>
      <c r="H87" s="93"/>
      <c r="I87" s="93"/>
      <c r="J87" s="93"/>
      <c r="K87" s="93"/>
      <c r="L87" s="93"/>
      <c r="M87" s="88"/>
      <c r="N87" s="252"/>
    </row>
    <row r="88" spans="2:14" x14ac:dyDescent="0.3">
      <c r="B88" s="38" t="s">
        <v>10</v>
      </c>
      <c r="C88" s="90">
        <f>IFERROR(C66/SUM($C66:$L66),0)</f>
        <v>5.8017727639000816E-2</v>
      </c>
      <c r="D88" s="90">
        <f t="shared" ref="D88:L88" si="24">IFERROR(D66/SUM($C66:$L66),0)</f>
        <v>0.21711648544847581</v>
      </c>
      <c r="E88" s="90">
        <f t="shared" si="24"/>
        <v>0.39529809433113222</v>
      </c>
      <c r="F88" s="90">
        <f t="shared" si="24"/>
        <v>0.20600793243823062</v>
      </c>
      <c r="G88" s="90">
        <f t="shared" si="24"/>
        <v>9.878920434923659E-2</v>
      </c>
      <c r="H88" s="90">
        <f t="shared" si="24"/>
        <v>1.4169553250939231E-2</v>
      </c>
      <c r="I88" s="90">
        <f t="shared" si="24"/>
        <v>3.4482036899442224E-3</v>
      </c>
      <c r="J88" s="90">
        <f t="shared" si="24"/>
        <v>1.5278838808250575E-3</v>
      </c>
      <c r="K88" s="90">
        <f t="shared" si="24"/>
        <v>1.4546291742101576E-3</v>
      </c>
      <c r="L88" s="90">
        <f t="shared" si="24"/>
        <v>4.1702857980053807E-3</v>
      </c>
      <c r="M88" s="88"/>
      <c r="N88" s="253">
        <f>+N66</f>
        <v>0.50800000000000001</v>
      </c>
    </row>
    <row r="95" spans="2:14" x14ac:dyDescent="0.3">
      <c r="N95" s="46" t="s">
        <v>244</v>
      </c>
    </row>
  </sheetData>
  <mergeCells count="4">
    <mergeCell ref="C8:L8"/>
    <mergeCell ref="C30:L30"/>
    <mergeCell ref="C52:L52"/>
    <mergeCell ref="C74:L74"/>
  </mergeCells>
  <hyperlinks>
    <hyperlink ref="N95" location="Contents!A1" display="To Frontpage" xr:uid="{00000000-0004-0000-0500-000000000000}"/>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I31"/>
  <sheetViews>
    <sheetView zoomScale="85" zoomScaleNormal="85" workbookViewId="0"/>
  </sheetViews>
  <sheetFormatPr defaultRowHeight="16.5" x14ac:dyDescent="0.3"/>
  <cols>
    <col min="1" max="1" width="4.7109375" style="20" customWidth="1"/>
    <col min="2" max="2" width="30.28515625" style="20" customWidth="1"/>
    <col min="3" max="8" width="27.42578125" style="20" customWidth="1"/>
    <col min="9" max="9" width="25.7109375" style="20" customWidth="1"/>
    <col min="10" max="16384" width="9.140625" style="20"/>
  </cols>
  <sheetData>
    <row r="4" spans="2:9" x14ac:dyDescent="0.3">
      <c r="G4" s="47" t="s">
        <v>30</v>
      </c>
      <c r="H4" s="48">
        <v>45382</v>
      </c>
    </row>
    <row r="5" spans="2:9" x14ac:dyDescent="0.3">
      <c r="B5" s="49" t="s">
        <v>257</v>
      </c>
    </row>
    <row r="6" spans="2:9" ht="3.75" customHeight="1" x14ac:dyDescent="0.3">
      <c r="B6" s="49"/>
    </row>
    <row r="7" spans="2:9" x14ac:dyDescent="0.3">
      <c r="B7" s="50" t="s">
        <v>115</v>
      </c>
      <c r="C7" s="50"/>
      <c r="D7" s="51"/>
      <c r="E7" s="51"/>
      <c r="F7" s="51"/>
      <c r="G7" s="51"/>
      <c r="H7" s="51"/>
      <c r="I7" s="51"/>
    </row>
    <row r="8" spans="2:9" x14ac:dyDescent="0.3">
      <c r="B8" s="52"/>
      <c r="C8" s="52"/>
      <c r="D8" s="52"/>
      <c r="E8" s="52"/>
      <c r="F8" s="52"/>
      <c r="G8" s="52"/>
      <c r="H8" s="52"/>
      <c r="I8" s="52"/>
    </row>
    <row r="9" spans="2:9" ht="49.5" x14ac:dyDescent="0.3">
      <c r="B9" s="52"/>
      <c r="C9" s="78" t="s">
        <v>31</v>
      </c>
      <c r="D9" s="78" t="s">
        <v>32</v>
      </c>
      <c r="E9" s="78" t="s">
        <v>33</v>
      </c>
      <c r="F9" s="78" t="s">
        <v>34</v>
      </c>
      <c r="G9" s="78" t="s">
        <v>35</v>
      </c>
      <c r="H9" s="78" t="s">
        <v>249</v>
      </c>
      <c r="I9" s="78" t="s">
        <v>10</v>
      </c>
    </row>
    <row r="11" spans="2:9" x14ac:dyDescent="0.3">
      <c r="B11" s="79" t="s">
        <v>1</v>
      </c>
      <c r="C11" s="55">
        <v>0.42199999999999999</v>
      </c>
      <c r="D11" s="55">
        <v>0.995</v>
      </c>
      <c r="E11" s="55">
        <v>1.181</v>
      </c>
      <c r="F11" s="55">
        <v>1.911</v>
      </c>
      <c r="G11" s="55">
        <v>1.9330000000000001</v>
      </c>
      <c r="H11" s="55">
        <v>2.786</v>
      </c>
      <c r="I11" s="55">
        <f>SUM(C11:H11)</f>
        <v>9.2279999999999998</v>
      </c>
    </row>
    <row r="12" spans="2:9" x14ac:dyDescent="0.3">
      <c r="B12" s="79" t="s">
        <v>2</v>
      </c>
      <c r="C12" s="55">
        <v>4.2000000000000003E-2</v>
      </c>
      <c r="D12" s="55">
        <v>6.2E-2</v>
      </c>
      <c r="E12" s="55">
        <v>7.6999999999999999E-2</v>
      </c>
      <c r="F12" s="55">
        <v>0.16600000000000001</v>
      </c>
      <c r="G12" s="55">
        <v>0.26800000000000002</v>
      </c>
      <c r="H12" s="55">
        <v>0</v>
      </c>
      <c r="I12" s="55">
        <f t="shared" ref="I12:I20" si="0">SUM(C12:H12)</f>
        <v>0.61499999999999999</v>
      </c>
    </row>
    <row r="13" spans="2:9" x14ac:dyDescent="0.3">
      <c r="B13" s="79" t="s">
        <v>3</v>
      </c>
      <c r="C13" s="55">
        <v>0</v>
      </c>
      <c r="D13" s="55">
        <v>2.5000000000000001E-2</v>
      </c>
      <c r="E13" s="55">
        <v>0.254</v>
      </c>
      <c r="F13" s="55">
        <v>0.20200000000000001</v>
      </c>
      <c r="G13" s="55">
        <v>1E-3</v>
      </c>
      <c r="H13" s="55">
        <v>0</v>
      </c>
      <c r="I13" s="55">
        <f t="shared" si="0"/>
        <v>0.48200000000000004</v>
      </c>
    </row>
    <row r="14" spans="2:9" x14ac:dyDescent="0.3">
      <c r="B14" s="79" t="s">
        <v>4</v>
      </c>
      <c r="C14" s="55">
        <v>0.64900000000000002</v>
      </c>
      <c r="D14" s="55">
        <v>0.50600000000000001</v>
      </c>
      <c r="E14" s="55">
        <v>1.141</v>
      </c>
      <c r="F14" s="55">
        <v>0.73799999999999999</v>
      </c>
      <c r="G14" s="55">
        <v>0.44</v>
      </c>
      <c r="H14" s="55">
        <v>0.52700000000000002</v>
      </c>
      <c r="I14" s="55">
        <f t="shared" si="0"/>
        <v>4.0010000000000003</v>
      </c>
    </row>
    <row r="15" spans="2:9" x14ac:dyDescent="0.3">
      <c r="B15" s="79" t="s">
        <v>5</v>
      </c>
      <c r="C15" s="55">
        <v>3.3740000000000001</v>
      </c>
      <c r="D15" s="55">
        <v>3.9369999999999998</v>
      </c>
      <c r="E15" s="55">
        <v>8.4179999999999993</v>
      </c>
      <c r="F15" s="55">
        <v>14.303000000000001</v>
      </c>
      <c r="G15" s="55">
        <v>11.096</v>
      </c>
      <c r="H15" s="55">
        <v>0.73399999999999999</v>
      </c>
      <c r="I15" s="55">
        <f t="shared" si="0"/>
        <v>41.862000000000002</v>
      </c>
    </row>
    <row r="16" spans="2:9" ht="33" x14ac:dyDescent="0.3">
      <c r="B16" s="79" t="s">
        <v>6</v>
      </c>
      <c r="C16" s="55">
        <v>7.5999999999999998E-2</v>
      </c>
      <c r="D16" s="55">
        <v>0.106</v>
      </c>
      <c r="E16" s="55">
        <v>1.115</v>
      </c>
      <c r="F16" s="55">
        <v>0.72699999999999998</v>
      </c>
      <c r="G16" s="55">
        <v>0.53500000000000003</v>
      </c>
      <c r="H16" s="55">
        <v>0</v>
      </c>
      <c r="I16" s="55">
        <f t="shared" si="0"/>
        <v>2.5590000000000002</v>
      </c>
    </row>
    <row r="17" spans="2:9" x14ac:dyDescent="0.3">
      <c r="B17" s="79" t="s">
        <v>7</v>
      </c>
      <c r="C17" s="55">
        <v>4.423</v>
      </c>
      <c r="D17" s="55">
        <v>4.6020000000000003</v>
      </c>
      <c r="E17" s="55">
        <v>5.4989999999999997</v>
      </c>
      <c r="F17" s="55">
        <v>11.057</v>
      </c>
      <c r="G17" s="55">
        <v>8.49</v>
      </c>
      <c r="H17" s="55">
        <v>0.52300000000000002</v>
      </c>
      <c r="I17" s="55">
        <f t="shared" si="0"/>
        <v>34.594000000000008</v>
      </c>
    </row>
    <row r="18" spans="2:9" x14ac:dyDescent="0.3">
      <c r="B18" s="79" t="s">
        <v>28</v>
      </c>
      <c r="C18" s="55">
        <v>1.468</v>
      </c>
      <c r="D18" s="55">
        <v>13.032999999999999</v>
      </c>
      <c r="E18" s="55">
        <v>23.306999999999999</v>
      </c>
      <c r="F18" s="55">
        <v>29.356999999999999</v>
      </c>
      <c r="G18" s="55">
        <v>29.11</v>
      </c>
      <c r="H18" s="55">
        <v>0</v>
      </c>
      <c r="I18" s="55">
        <f t="shared" si="0"/>
        <v>96.274999999999991</v>
      </c>
    </row>
    <row r="19" spans="2:9" ht="33" x14ac:dyDescent="0.3">
      <c r="B19" s="79" t="s">
        <v>29</v>
      </c>
      <c r="C19" s="55">
        <v>0.28199999999999997</v>
      </c>
      <c r="D19" s="55">
        <v>0.32100000000000001</v>
      </c>
      <c r="E19" s="55">
        <v>0.28100000000000003</v>
      </c>
      <c r="F19" s="55">
        <v>0.32300000000000001</v>
      </c>
      <c r="G19" s="55">
        <v>0.20399999999999999</v>
      </c>
      <c r="H19" s="55">
        <v>6.0000000000000001E-3</v>
      </c>
      <c r="I19" s="55">
        <f t="shared" si="0"/>
        <v>1.417</v>
      </c>
    </row>
    <row r="20" spans="2:9" x14ac:dyDescent="0.3">
      <c r="B20" s="79" t="s">
        <v>9</v>
      </c>
      <c r="C20" s="55">
        <v>1.2E-2</v>
      </c>
      <c r="D20" s="55">
        <v>3.0000000000000001E-3</v>
      </c>
      <c r="E20" s="55">
        <v>4.0000000000000001E-3</v>
      </c>
      <c r="F20" s="55">
        <v>1.4999999999999999E-2</v>
      </c>
      <c r="G20" s="55">
        <v>4.9000000000000002E-2</v>
      </c>
      <c r="H20" s="55">
        <v>0</v>
      </c>
      <c r="I20" s="55">
        <f t="shared" si="0"/>
        <v>8.3000000000000004E-2</v>
      </c>
    </row>
    <row r="21" spans="2:9" x14ac:dyDescent="0.3">
      <c r="C21" s="55"/>
      <c r="D21" s="55"/>
      <c r="E21" s="55"/>
      <c r="F21" s="55"/>
      <c r="G21" s="55"/>
      <c r="H21" s="55"/>
      <c r="I21" s="55"/>
    </row>
    <row r="22" spans="2:9" x14ac:dyDescent="0.3">
      <c r="B22" s="38" t="s">
        <v>10</v>
      </c>
      <c r="C22" s="56">
        <f>SUM(C11:C20)</f>
        <v>10.748000000000001</v>
      </c>
      <c r="D22" s="56">
        <f t="shared" ref="D22:I22" si="1">SUM(D11:D20)</f>
        <v>23.59</v>
      </c>
      <c r="E22" s="56">
        <f t="shared" si="1"/>
        <v>41.276999999999994</v>
      </c>
      <c r="F22" s="56">
        <f t="shared" si="1"/>
        <v>58.798999999999999</v>
      </c>
      <c r="G22" s="56">
        <f t="shared" si="1"/>
        <v>52.125999999999998</v>
      </c>
      <c r="H22" s="56">
        <f t="shared" si="1"/>
        <v>4.5760000000000005</v>
      </c>
      <c r="I22" s="56">
        <f t="shared" si="1"/>
        <v>191.11599999999999</v>
      </c>
    </row>
    <row r="23" spans="2:9" x14ac:dyDescent="0.3">
      <c r="B23" s="61" t="s">
        <v>250</v>
      </c>
    </row>
    <row r="31" spans="2:9" x14ac:dyDescent="0.3">
      <c r="I31" s="46"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66"/>
  <sheetViews>
    <sheetView zoomScale="70" zoomScaleNormal="70" workbookViewId="0"/>
  </sheetViews>
  <sheetFormatPr defaultRowHeight="16.5" x14ac:dyDescent="0.3"/>
  <cols>
    <col min="1" max="1" width="4.7109375" style="20" customWidth="1"/>
    <col min="2" max="2" width="26.28515625" style="20" customWidth="1"/>
    <col min="3" max="12" width="17.7109375" style="20" customWidth="1"/>
    <col min="13" max="13" width="18" style="20" customWidth="1"/>
    <col min="14" max="16384" width="9.140625" style="20"/>
  </cols>
  <sheetData>
    <row r="4" spans="2:13" x14ac:dyDescent="0.3">
      <c r="K4" s="47" t="s">
        <v>30</v>
      </c>
      <c r="L4" s="48">
        <v>45382</v>
      </c>
    </row>
    <row r="5" spans="2:13" x14ac:dyDescent="0.3">
      <c r="B5" s="49" t="s">
        <v>338</v>
      </c>
    </row>
    <row r="6" spans="2:13" x14ac:dyDescent="0.3">
      <c r="B6" s="50" t="s">
        <v>116</v>
      </c>
      <c r="C6" s="51"/>
      <c r="D6" s="51"/>
      <c r="E6" s="51"/>
      <c r="F6" s="51"/>
      <c r="G6" s="51"/>
      <c r="H6" s="51"/>
      <c r="I6" s="51"/>
      <c r="J6" s="51"/>
      <c r="K6" s="51"/>
      <c r="L6" s="51"/>
      <c r="M6" s="51"/>
    </row>
    <row r="7" spans="2:13" x14ac:dyDescent="0.3">
      <c r="B7" s="52"/>
      <c r="C7" s="52"/>
      <c r="D7" s="52"/>
      <c r="E7" s="52"/>
      <c r="F7" s="52"/>
      <c r="G7" s="52"/>
      <c r="H7" s="52"/>
      <c r="I7" s="52"/>
      <c r="J7" s="52"/>
      <c r="K7" s="52"/>
      <c r="L7" s="52"/>
      <c r="M7" s="52"/>
    </row>
    <row r="8" spans="2:13" ht="49.5" x14ac:dyDescent="0.3">
      <c r="B8" s="52"/>
      <c r="C8" s="53" t="s">
        <v>1</v>
      </c>
      <c r="D8" s="53" t="s">
        <v>2</v>
      </c>
      <c r="E8" s="53" t="s">
        <v>3</v>
      </c>
      <c r="F8" s="53" t="s">
        <v>4</v>
      </c>
      <c r="G8" s="53" t="s">
        <v>5</v>
      </c>
      <c r="H8" s="53" t="s">
        <v>6</v>
      </c>
      <c r="I8" s="53" t="s">
        <v>7</v>
      </c>
      <c r="J8" s="53" t="s">
        <v>52</v>
      </c>
      <c r="K8" s="53" t="s">
        <v>8</v>
      </c>
      <c r="L8" s="53" t="s">
        <v>9</v>
      </c>
      <c r="M8" s="54" t="s">
        <v>10</v>
      </c>
    </row>
    <row r="9" spans="2:13" x14ac:dyDescent="0.3">
      <c r="B9" s="20" t="s">
        <v>36</v>
      </c>
      <c r="C9" s="55">
        <v>0</v>
      </c>
      <c r="D9" s="55">
        <v>0</v>
      </c>
      <c r="E9" s="55">
        <v>0</v>
      </c>
      <c r="F9" s="55">
        <v>0</v>
      </c>
      <c r="G9" s="55">
        <v>0</v>
      </c>
      <c r="H9" s="55">
        <v>0</v>
      </c>
      <c r="I9" s="55">
        <v>0</v>
      </c>
      <c r="J9" s="55">
        <v>0</v>
      </c>
      <c r="K9" s="55">
        <v>0</v>
      </c>
      <c r="L9" s="55">
        <v>0</v>
      </c>
      <c r="M9" s="55">
        <f>SUM(C9:L9)</f>
        <v>0</v>
      </c>
    </row>
    <row r="10" spans="2:13" x14ac:dyDescent="0.3">
      <c r="B10" s="20" t="s">
        <v>236</v>
      </c>
      <c r="C10" s="55">
        <v>0.37</v>
      </c>
      <c r="D10" s="55">
        <v>0</v>
      </c>
      <c r="E10" s="55">
        <v>0</v>
      </c>
      <c r="F10" s="55">
        <v>0.80900000000000005</v>
      </c>
      <c r="G10" s="55">
        <v>2.6219999999999999</v>
      </c>
      <c r="H10" s="55">
        <v>0</v>
      </c>
      <c r="I10" s="55">
        <v>0.35</v>
      </c>
      <c r="J10" s="55">
        <v>4.0990000000000002</v>
      </c>
      <c r="K10" s="55">
        <v>2.5000000000000001E-2</v>
      </c>
      <c r="L10" s="55">
        <v>0</v>
      </c>
      <c r="M10" s="55">
        <f t="shared" ref="M10:M19" si="0">SUM(C10:L10)</f>
        <v>8.2750000000000004</v>
      </c>
    </row>
    <row r="11" spans="2:13" ht="30" customHeight="1" x14ac:dyDescent="0.3">
      <c r="B11" s="72" t="s">
        <v>240</v>
      </c>
      <c r="C11" s="55">
        <v>0.432</v>
      </c>
      <c r="D11" s="55">
        <v>4.0000000000000001E-3</v>
      </c>
      <c r="E11" s="55">
        <v>8.9999999999999993E-3</v>
      </c>
      <c r="F11" s="55">
        <v>0.43099999999999999</v>
      </c>
      <c r="G11" s="55">
        <v>3.7759999999999998</v>
      </c>
      <c r="H11" s="55">
        <v>7.0000000000000001E-3</v>
      </c>
      <c r="I11" s="55">
        <v>0.94399999999999995</v>
      </c>
      <c r="J11" s="55">
        <v>8.2520000000000007</v>
      </c>
      <c r="K11" s="55">
        <v>7.0000000000000001E-3</v>
      </c>
      <c r="L11" s="55">
        <v>0</v>
      </c>
      <c r="M11" s="55">
        <f t="shared" si="0"/>
        <v>13.862</v>
      </c>
    </row>
    <row r="12" spans="2:13" x14ac:dyDescent="0.3">
      <c r="B12" s="73" t="s">
        <v>402</v>
      </c>
      <c r="C12" s="55">
        <v>5.0000000000000001E-3</v>
      </c>
      <c r="D12" s="55">
        <v>0</v>
      </c>
      <c r="E12" s="55">
        <v>0</v>
      </c>
      <c r="F12" s="55">
        <v>0</v>
      </c>
      <c r="G12" s="55">
        <v>0.125</v>
      </c>
      <c r="H12" s="55">
        <v>0</v>
      </c>
      <c r="I12" s="55">
        <v>4.2000000000000003E-2</v>
      </c>
      <c r="J12" s="55">
        <v>0.40899999999999997</v>
      </c>
      <c r="K12" s="55">
        <v>4.0000000000000001E-3</v>
      </c>
      <c r="L12" s="55">
        <v>0</v>
      </c>
      <c r="M12" s="55">
        <f t="shared" si="0"/>
        <v>0.58499999999999996</v>
      </c>
    </row>
    <row r="13" spans="2:13" x14ac:dyDescent="0.3">
      <c r="B13" s="73" t="s">
        <v>403</v>
      </c>
      <c r="C13" s="55">
        <v>4.7E-2</v>
      </c>
      <c r="D13" s="55">
        <v>0</v>
      </c>
      <c r="E13" s="55">
        <v>0</v>
      </c>
      <c r="F13" s="55">
        <v>6.8000000000000005E-2</v>
      </c>
      <c r="G13" s="55">
        <v>0.65100000000000002</v>
      </c>
      <c r="H13" s="55">
        <v>0</v>
      </c>
      <c r="I13" s="55">
        <v>0.127</v>
      </c>
      <c r="J13" s="55">
        <v>1.171</v>
      </c>
      <c r="K13" s="55">
        <v>0</v>
      </c>
      <c r="L13" s="55">
        <v>0</v>
      </c>
      <c r="M13" s="55">
        <f t="shared" si="0"/>
        <v>2.0640000000000001</v>
      </c>
    </row>
    <row r="14" spans="2:13" x14ac:dyDescent="0.3">
      <c r="B14" s="74" t="s">
        <v>237</v>
      </c>
      <c r="C14" s="55">
        <v>0.38</v>
      </c>
      <c r="D14" s="55">
        <v>4.0000000000000001E-3</v>
      </c>
      <c r="E14" s="55">
        <v>8.9999999999999993E-3</v>
      </c>
      <c r="F14" s="55">
        <v>0.36299999999999999</v>
      </c>
      <c r="G14" s="55">
        <v>3</v>
      </c>
      <c r="H14" s="55">
        <v>7.0000000000000001E-3</v>
      </c>
      <c r="I14" s="55">
        <v>0.77500000000000002</v>
      </c>
      <c r="J14" s="55">
        <v>6.6719999999999997</v>
      </c>
      <c r="K14" s="55">
        <v>3.0000000000000001E-3</v>
      </c>
      <c r="L14" s="55">
        <v>0</v>
      </c>
      <c r="M14" s="55">
        <f t="shared" si="0"/>
        <v>11.213000000000001</v>
      </c>
    </row>
    <row r="15" spans="2:13" x14ac:dyDescent="0.3">
      <c r="B15" s="74" t="s">
        <v>238</v>
      </c>
      <c r="C15" s="55">
        <v>0</v>
      </c>
      <c r="D15" s="55">
        <v>0</v>
      </c>
      <c r="E15" s="55">
        <v>0</v>
      </c>
      <c r="F15" s="55">
        <v>0</v>
      </c>
      <c r="G15" s="55">
        <v>0</v>
      </c>
      <c r="H15" s="55">
        <v>0</v>
      </c>
      <c r="I15" s="55">
        <v>0</v>
      </c>
      <c r="J15" s="55">
        <v>0</v>
      </c>
      <c r="K15" s="55">
        <v>0</v>
      </c>
      <c r="L15" s="55">
        <v>0</v>
      </c>
      <c r="M15" s="55">
        <f t="shared" si="0"/>
        <v>0</v>
      </c>
    </row>
    <row r="16" spans="2:13" x14ac:dyDescent="0.3">
      <c r="B16" s="20" t="s">
        <v>38</v>
      </c>
      <c r="C16" s="55">
        <v>0.39700000000000002</v>
      </c>
      <c r="D16" s="55">
        <v>2.3E-2</v>
      </c>
      <c r="E16" s="55">
        <v>0</v>
      </c>
      <c r="F16" s="55">
        <v>0.29399999999999998</v>
      </c>
      <c r="G16" s="55">
        <v>7.3040000000000003</v>
      </c>
      <c r="H16" s="55">
        <v>6.0000000000000001E-3</v>
      </c>
      <c r="I16" s="55">
        <v>1.679</v>
      </c>
      <c r="J16" s="55">
        <v>40.332000000000001</v>
      </c>
      <c r="K16" s="55">
        <v>1.9E-2</v>
      </c>
      <c r="L16" s="55">
        <v>5.0000000000000001E-3</v>
      </c>
      <c r="M16" s="55">
        <f t="shared" si="0"/>
        <v>50.059000000000005</v>
      </c>
    </row>
    <row r="17" spans="2:13" x14ac:dyDescent="0.3">
      <c r="B17" s="75" t="s">
        <v>276</v>
      </c>
      <c r="C17" s="55">
        <v>0.39700000000000002</v>
      </c>
      <c r="D17" s="55">
        <v>2.3E-2</v>
      </c>
      <c r="E17" s="55">
        <v>0</v>
      </c>
      <c r="F17" s="55">
        <v>0.29399999999999998</v>
      </c>
      <c r="G17" s="55">
        <v>7.3040000000000003</v>
      </c>
      <c r="H17" s="55">
        <v>6.0000000000000001E-3</v>
      </c>
      <c r="I17" s="55">
        <v>1.679</v>
      </c>
      <c r="J17" s="55">
        <v>40.332000000000001</v>
      </c>
      <c r="K17" s="55">
        <v>1.9E-2</v>
      </c>
      <c r="L17" s="55">
        <v>5.0000000000000001E-3</v>
      </c>
      <c r="M17" s="55">
        <f t="shared" si="0"/>
        <v>50.059000000000005</v>
      </c>
    </row>
    <row r="18" spans="2:13" x14ac:dyDescent="0.3">
      <c r="B18" s="75" t="s">
        <v>277</v>
      </c>
      <c r="C18" s="55">
        <v>0</v>
      </c>
      <c r="D18" s="55">
        <v>0</v>
      </c>
      <c r="E18" s="55">
        <v>0</v>
      </c>
      <c r="F18" s="55">
        <v>0</v>
      </c>
      <c r="G18" s="55">
        <v>0</v>
      </c>
      <c r="H18" s="55">
        <v>0</v>
      </c>
      <c r="I18" s="55">
        <v>0</v>
      </c>
      <c r="J18" s="55">
        <v>0</v>
      </c>
      <c r="K18" s="55">
        <v>0</v>
      </c>
      <c r="L18" s="55">
        <v>0</v>
      </c>
      <c r="M18" s="55">
        <f t="shared" si="0"/>
        <v>0</v>
      </c>
    </row>
    <row r="19" spans="2:13" x14ac:dyDescent="0.3">
      <c r="B19" s="20" t="s">
        <v>9</v>
      </c>
      <c r="C19" s="55">
        <v>0</v>
      </c>
      <c r="D19" s="55">
        <v>0</v>
      </c>
      <c r="E19" s="55">
        <v>0</v>
      </c>
      <c r="F19" s="55">
        <v>0</v>
      </c>
      <c r="G19" s="55">
        <v>2.1000000000000001E-2</v>
      </c>
      <c r="H19" s="55">
        <v>0</v>
      </c>
      <c r="I19" s="55">
        <v>0</v>
      </c>
      <c r="J19" s="55">
        <v>0</v>
      </c>
      <c r="K19" s="55">
        <v>0</v>
      </c>
      <c r="L19" s="55">
        <v>0</v>
      </c>
      <c r="M19" s="55">
        <f t="shared" si="0"/>
        <v>2.1000000000000001E-2</v>
      </c>
    </row>
    <row r="20" spans="2:13" x14ac:dyDescent="0.3">
      <c r="B20" s="29" t="s">
        <v>10</v>
      </c>
      <c r="C20" s="56">
        <f>SUM(C9:C11,C17:C19)</f>
        <v>1.1990000000000001</v>
      </c>
      <c r="D20" s="56">
        <f t="shared" ref="D20:M20" si="1">SUM(D9:D11,D17:D19)</f>
        <v>2.7E-2</v>
      </c>
      <c r="E20" s="56">
        <f t="shared" si="1"/>
        <v>8.9999999999999993E-3</v>
      </c>
      <c r="F20" s="56">
        <f t="shared" si="1"/>
        <v>1.534</v>
      </c>
      <c r="G20" s="56">
        <f t="shared" si="1"/>
        <v>13.723000000000001</v>
      </c>
      <c r="H20" s="56">
        <f t="shared" si="1"/>
        <v>1.3000000000000001E-2</v>
      </c>
      <c r="I20" s="56">
        <f t="shared" si="1"/>
        <v>2.9729999999999999</v>
      </c>
      <c r="J20" s="56">
        <f t="shared" si="1"/>
        <v>52.683</v>
      </c>
      <c r="K20" s="56">
        <f t="shared" si="1"/>
        <v>5.1000000000000004E-2</v>
      </c>
      <c r="L20" s="56">
        <f t="shared" si="1"/>
        <v>5.0000000000000001E-3</v>
      </c>
      <c r="M20" s="56">
        <f t="shared" si="1"/>
        <v>72.216999999999999</v>
      </c>
    </row>
    <row r="21" spans="2:13" x14ac:dyDescent="0.3">
      <c r="B21" s="61" t="s">
        <v>41</v>
      </c>
    </row>
    <row r="25" spans="2:13" x14ac:dyDescent="0.3">
      <c r="B25" s="49" t="s">
        <v>339</v>
      </c>
    </row>
    <row r="26" spans="2:13" x14ac:dyDescent="0.3">
      <c r="B26" s="50" t="s">
        <v>117</v>
      </c>
      <c r="C26" s="51"/>
      <c r="D26" s="51"/>
      <c r="E26" s="51"/>
      <c r="F26" s="51"/>
      <c r="G26" s="51"/>
      <c r="H26" s="51"/>
      <c r="I26" s="51"/>
      <c r="J26" s="51"/>
      <c r="K26" s="51"/>
      <c r="L26" s="51"/>
      <c r="M26" s="51"/>
    </row>
    <row r="27" spans="2:13" x14ac:dyDescent="0.3">
      <c r="B27" s="52"/>
      <c r="C27" s="52"/>
      <c r="D27" s="52"/>
      <c r="E27" s="52"/>
      <c r="F27" s="52"/>
      <c r="G27" s="52"/>
      <c r="H27" s="52"/>
      <c r="I27" s="52"/>
      <c r="J27" s="52"/>
      <c r="K27" s="52"/>
      <c r="L27" s="52"/>
      <c r="M27" s="52"/>
    </row>
    <row r="28" spans="2:13" ht="49.5" x14ac:dyDescent="0.3">
      <c r="B28" s="52"/>
      <c r="C28" s="53" t="s">
        <v>1</v>
      </c>
      <c r="D28" s="53" t="s">
        <v>2</v>
      </c>
      <c r="E28" s="53" t="s">
        <v>3</v>
      </c>
      <c r="F28" s="53" t="s">
        <v>4</v>
      </c>
      <c r="G28" s="53" t="s">
        <v>5</v>
      </c>
      <c r="H28" s="53" t="s">
        <v>6</v>
      </c>
      <c r="I28" s="53" t="s">
        <v>7</v>
      </c>
      <c r="J28" s="53" t="s">
        <v>52</v>
      </c>
      <c r="K28" s="53" t="s">
        <v>8</v>
      </c>
      <c r="L28" s="53" t="s">
        <v>9</v>
      </c>
      <c r="M28" s="54" t="s">
        <v>10</v>
      </c>
    </row>
    <row r="29" spans="2:13" x14ac:dyDescent="0.3">
      <c r="B29" s="20" t="s">
        <v>36</v>
      </c>
      <c r="C29" s="55">
        <v>0</v>
      </c>
      <c r="D29" s="55">
        <v>0</v>
      </c>
      <c r="E29" s="55">
        <v>0</v>
      </c>
      <c r="F29" s="55">
        <v>0</v>
      </c>
      <c r="G29" s="55">
        <v>0</v>
      </c>
      <c r="H29" s="55">
        <v>0</v>
      </c>
      <c r="I29" s="55">
        <v>0</v>
      </c>
      <c r="J29" s="55">
        <v>0</v>
      </c>
      <c r="K29" s="55">
        <v>0</v>
      </c>
      <c r="L29" s="55">
        <v>0</v>
      </c>
      <c r="M29" s="55">
        <f>SUM(C29:L29)</f>
        <v>0</v>
      </c>
    </row>
    <row r="30" spans="2:13" x14ac:dyDescent="0.3">
      <c r="B30" s="76" t="s">
        <v>236</v>
      </c>
      <c r="C30" s="55">
        <v>4.7930000000000001</v>
      </c>
      <c r="D30" s="55">
        <v>0.20100000000000001</v>
      </c>
      <c r="E30" s="55">
        <v>0.248</v>
      </c>
      <c r="F30" s="55">
        <v>2.1349999999999998</v>
      </c>
      <c r="G30" s="55">
        <v>8.5609999999999999</v>
      </c>
      <c r="H30" s="55">
        <v>0.998</v>
      </c>
      <c r="I30" s="55">
        <v>10.576000000000001</v>
      </c>
      <c r="J30" s="55">
        <v>7.9240000000000004</v>
      </c>
      <c r="K30" s="55">
        <v>0.84199999999999997</v>
      </c>
      <c r="L30" s="55">
        <v>1.7000000000000001E-2</v>
      </c>
      <c r="M30" s="55">
        <f t="shared" ref="M30:M39" si="2">SUM(C30:L30)</f>
        <v>36.295000000000002</v>
      </c>
    </row>
    <row r="31" spans="2:13" ht="49.5" x14ac:dyDescent="0.3">
      <c r="B31" s="72" t="s">
        <v>240</v>
      </c>
      <c r="C31" s="55">
        <v>2.181</v>
      </c>
      <c r="D31" s="55">
        <v>0.17799999999999999</v>
      </c>
      <c r="E31" s="55">
        <v>0.22600000000000001</v>
      </c>
      <c r="F31" s="55">
        <v>0.29599999999999999</v>
      </c>
      <c r="G31" s="55">
        <v>7.8090000000000002</v>
      </c>
      <c r="H31" s="55">
        <v>0.215</v>
      </c>
      <c r="I31" s="55">
        <v>8.4559999999999995</v>
      </c>
      <c r="J31" s="55">
        <v>9.14</v>
      </c>
      <c r="K31" s="55">
        <v>0.22700000000000001</v>
      </c>
      <c r="L31" s="55">
        <v>0.01</v>
      </c>
      <c r="M31" s="55">
        <f t="shared" si="2"/>
        <v>28.738</v>
      </c>
    </row>
    <row r="32" spans="2:13" x14ac:dyDescent="0.3">
      <c r="B32" s="73" t="s">
        <v>402</v>
      </c>
      <c r="C32" s="55">
        <v>0.26700000000000002</v>
      </c>
      <c r="D32" s="55">
        <v>2E-3</v>
      </c>
      <c r="E32" s="55">
        <v>1E-3</v>
      </c>
      <c r="F32" s="55">
        <v>0</v>
      </c>
      <c r="G32" s="55">
        <v>0.51100000000000001</v>
      </c>
      <c r="H32" s="55">
        <v>7.0000000000000001E-3</v>
      </c>
      <c r="I32" s="55">
        <v>0.63</v>
      </c>
      <c r="J32" s="55">
        <v>1.198</v>
      </c>
      <c r="K32" s="55">
        <v>7.0000000000000001E-3</v>
      </c>
      <c r="L32" s="55">
        <v>2E-3</v>
      </c>
      <c r="M32" s="55">
        <f t="shared" si="2"/>
        <v>2.625</v>
      </c>
    </row>
    <row r="33" spans="2:13" x14ac:dyDescent="0.3">
      <c r="B33" s="73" t="s">
        <v>403</v>
      </c>
      <c r="C33" s="55">
        <v>0.39400000000000002</v>
      </c>
      <c r="D33" s="55">
        <v>2.1999999999999999E-2</v>
      </c>
      <c r="E33" s="55">
        <v>1E-3</v>
      </c>
      <c r="F33" s="55">
        <v>6.2E-2</v>
      </c>
      <c r="G33" s="55">
        <v>1.0589999999999999</v>
      </c>
      <c r="H33" s="55">
        <v>4.3999999999999997E-2</v>
      </c>
      <c r="I33" s="55">
        <v>0.94199999999999995</v>
      </c>
      <c r="J33" s="55">
        <v>1.627</v>
      </c>
      <c r="K33" s="55">
        <v>3.2000000000000001E-2</v>
      </c>
      <c r="L33" s="55">
        <v>1E-3</v>
      </c>
      <c r="M33" s="55">
        <f t="shared" si="2"/>
        <v>4.1840000000000002</v>
      </c>
    </row>
    <row r="34" spans="2:13" x14ac:dyDescent="0.3">
      <c r="B34" s="74" t="s">
        <v>237</v>
      </c>
      <c r="C34" s="55">
        <v>1.52</v>
      </c>
      <c r="D34" s="55">
        <v>0.154</v>
      </c>
      <c r="E34" s="55">
        <v>0.224</v>
      </c>
      <c r="F34" s="55">
        <v>0.23499999999999999</v>
      </c>
      <c r="G34" s="55">
        <v>6.2389999999999999</v>
      </c>
      <c r="H34" s="55">
        <v>0.16400000000000001</v>
      </c>
      <c r="I34" s="55">
        <v>6.8840000000000003</v>
      </c>
      <c r="J34" s="55">
        <v>6.3150000000000004</v>
      </c>
      <c r="K34" s="55">
        <v>0.188</v>
      </c>
      <c r="L34" s="55">
        <v>8.0000000000000002E-3</v>
      </c>
      <c r="M34" s="55">
        <f t="shared" si="2"/>
        <v>21.930999999999997</v>
      </c>
    </row>
    <row r="35" spans="2:13" x14ac:dyDescent="0.3">
      <c r="B35" s="74" t="s">
        <v>238</v>
      </c>
      <c r="C35" s="55">
        <v>0</v>
      </c>
      <c r="D35" s="55">
        <v>0</v>
      </c>
      <c r="E35" s="55">
        <v>0</v>
      </c>
      <c r="F35" s="55">
        <v>0</v>
      </c>
      <c r="G35" s="55">
        <v>0</v>
      </c>
      <c r="H35" s="55">
        <v>0</v>
      </c>
      <c r="I35" s="55">
        <v>0</v>
      </c>
      <c r="J35" s="55">
        <v>0</v>
      </c>
      <c r="K35" s="55">
        <v>0</v>
      </c>
      <c r="L35" s="55">
        <v>0</v>
      </c>
      <c r="M35" s="55">
        <f t="shared" si="2"/>
        <v>0</v>
      </c>
    </row>
    <row r="36" spans="2:13" x14ac:dyDescent="0.3">
      <c r="B36" s="20" t="s">
        <v>38</v>
      </c>
      <c r="C36" s="55">
        <v>1.046</v>
      </c>
      <c r="D36" s="55">
        <v>0.20899999999999999</v>
      </c>
      <c r="E36" s="55">
        <v>0</v>
      </c>
      <c r="F36" s="55">
        <v>3.5000000000000003E-2</v>
      </c>
      <c r="G36" s="55">
        <v>11.725</v>
      </c>
      <c r="H36" s="55">
        <v>1.331</v>
      </c>
      <c r="I36" s="55">
        <v>12.51</v>
      </c>
      <c r="J36" s="55">
        <v>26.177</v>
      </c>
      <c r="K36" s="55">
        <v>0.29699999999999999</v>
      </c>
      <c r="L36" s="55">
        <v>5.0999999999999997E-2</v>
      </c>
      <c r="M36" s="55">
        <f t="shared" si="2"/>
        <v>53.381</v>
      </c>
    </row>
    <row r="37" spans="2:13" x14ac:dyDescent="0.3">
      <c r="B37" s="75" t="s">
        <v>276</v>
      </c>
      <c r="C37" s="55">
        <v>1.046</v>
      </c>
      <c r="D37" s="55">
        <v>0.20899999999999999</v>
      </c>
      <c r="E37" s="55">
        <v>0</v>
      </c>
      <c r="F37" s="55">
        <v>3.5000000000000003E-2</v>
      </c>
      <c r="G37" s="55">
        <v>11.725</v>
      </c>
      <c r="H37" s="55">
        <v>1.331</v>
      </c>
      <c r="I37" s="55">
        <v>12.51</v>
      </c>
      <c r="J37" s="55">
        <v>26.177</v>
      </c>
      <c r="K37" s="55">
        <v>0.29699999999999999</v>
      </c>
      <c r="L37" s="55">
        <v>5.0999999999999997E-2</v>
      </c>
      <c r="M37" s="55">
        <f t="shared" si="2"/>
        <v>53.381</v>
      </c>
    </row>
    <row r="38" spans="2:13" x14ac:dyDescent="0.3">
      <c r="B38" s="75" t="s">
        <v>277</v>
      </c>
      <c r="C38" s="55">
        <v>0</v>
      </c>
      <c r="D38" s="55">
        <v>0</v>
      </c>
      <c r="E38" s="55">
        <v>0</v>
      </c>
      <c r="F38" s="55">
        <v>0</v>
      </c>
      <c r="G38" s="55">
        <v>0</v>
      </c>
      <c r="H38" s="55">
        <v>0</v>
      </c>
      <c r="I38" s="55">
        <v>0</v>
      </c>
      <c r="J38" s="55">
        <v>0</v>
      </c>
      <c r="K38" s="55">
        <v>0</v>
      </c>
      <c r="L38" s="55">
        <v>0</v>
      </c>
      <c r="M38" s="55">
        <f t="shared" si="2"/>
        <v>0</v>
      </c>
    </row>
    <row r="39" spans="2:13" x14ac:dyDescent="0.3">
      <c r="B39" s="20" t="s">
        <v>9</v>
      </c>
      <c r="C39" s="55">
        <v>0.01</v>
      </c>
      <c r="D39" s="55">
        <v>0</v>
      </c>
      <c r="E39" s="55">
        <v>0</v>
      </c>
      <c r="F39" s="55">
        <v>0</v>
      </c>
      <c r="G39" s="55">
        <v>4.2999999999999997E-2</v>
      </c>
      <c r="H39" s="55">
        <v>1E-3</v>
      </c>
      <c r="I39" s="55">
        <v>7.8E-2</v>
      </c>
      <c r="J39" s="55">
        <v>0.35199999999999998</v>
      </c>
      <c r="K39" s="55">
        <v>0</v>
      </c>
      <c r="L39" s="55">
        <v>0</v>
      </c>
      <c r="M39" s="55">
        <f t="shared" si="2"/>
        <v>0.48399999999999999</v>
      </c>
    </row>
    <row r="40" spans="2:13" x14ac:dyDescent="0.3">
      <c r="B40" s="29" t="s">
        <v>10</v>
      </c>
      <c r="C40" s="56">
        <f>SUM(C29:C31,C37:C39)</f>
        <v>8.0299999999999994</v>
      </c>
      <c r="D40" s="56">
        <f t="shared" ref="D40" si="3">SUM(D29:D31,D37:D39)</f>
        <v>0.58799999999999997</v>
      </c>
      <c r="E40" s="56">
        <f t="shared" ref="E40" si="4">SUM(E29:E31,E37:E39)</f>
        <v>0.47399999999999998</v>
      </c>
      <c r="F40" s="56">
        <f t="shared" ref="F40" si="5">SUM(F29:F31,F37:F39)</f>
        <v>2.4659999999999997</v>
      </c>
      <c r="G40" s="56">
        <f t="shared" ref="G40" si="6">SUM(G29:G31,G37:G39)</f>
        <v>28.137999999999998</v>
      </c>
      <c r="H40" s="56">
        <f t="shared" ref="H40" si="7">SUM(H29:H31,H37:H39)</f>
        <v>2.5449999999999999</v>
      </c>
      <c r="I40" s="56">
        <f t="shared" ref="I40" si="8">SUM(I29:I31,I37:I39)</f>
        <v>31.62</v>
      </c>
      <c r="J40" s="56">
        <f t="shared" ref="J40" si="9">SUM(J29:J31,J37:J39)</f>
        <v>43.592999999999996</v>
      </c>
      <c r="K40" s="56">
        <f t="shared" ref="K40" si="10">SUM(K29:K31,K37:K39)</f>
        <v>1.3659999999999999</v>
      </c>
      <c r="L40" s="56">
        <f t="shared" ref="L40" si="11">SUM(L29:L31,L37:L39)</f>
        <v>7.8E-2</v>
      </c>
      <c r="M40" s="56">
        <f t="shared" ref="M40" si="12">SUM(M29:M31,M37:M39)</f>
        <v>118.898</v>
      </c>
    </row>
    <row r="45" spans="2:13" x14ac:dyDescent="0.3">
      <c r="B45" s="49" t="s">
        <v>340</v>
      </c>
    </row>
    <row r="46" spans="2:13" x14ac:dyDescent="0.3">
      <c r="B46" s="50" t="s">
        <v>118</v>
      </c>
      <c r="C46" s="51"/>
      <c r="D46" s="51"/>
      <c r="E46" s="51"/>
      <c r="F46" s="51"/>
      <c r="G46" s="51"/>
      <c r="H46" s="51"/>
      <c r="I46" s="51"/>
      <c r="J46" s="51"/>
      <c r="K46" s="51"/>
      <c r="L46" s="51"/>
      <c r="M46" s="51"/>
    </row>
    <row r="47" spans="2:13" x14ac:dyDescent="0.3">
      <c r="B47" s="52"/>
      <c r="C47" s="52"/>
      <c r="D47" s="52"/>
      <c r="E47" s="52"/>
      <c r="F47" s="52"/>
      <c r="G47" s="52"/>
      <c r="H47" s="52"/>
      <c r="I47" s="52"/>
      <c r="J47" s="52"/>
      <c r="K47" s="52"/>
      <c r="L47" s="52"/>
      <c r="M47" s="52"/>
    </row>
    <row r="48" spans="2:13" ht="49.5" x14ac:dyDescent="0.3">
      <c r="B48" s="52"/>
      <c r="C48" s="53" t="s">
        <v>1</v>
      </c>
      <c r="D48" s="53" t="s">
        <v>2</v>
      </c>
      <c r="E48" s="53" t="s">
        <v>3</v>
      </c>
      <c r="F48" s="53" t="s">
        <v>4</v>
      </c>
      <c r="G48" s="53" t="s">
        <v>5</v>
      </c>
      <c r="H48" s="53" t="s">
        <v>6</v>
      </c>
      <c r="I48" s="53" t="s">
        <v>7</v>
      </c>
      <c r="J48" s="53" t="s">
        <v>52</v>
      </c>
      <c r="K48" s="53" t="s">
        <v>8</v>
      </c>
      <c r="L48" s="53" t="s">
        <v>9</v>
      </c>
      <c r="M48" s="54" t="s">
        <v>10</v>
      </c>
    </row>
    <row r="49" spans="2:15" x14ac:dyDescent="0.3">
      <c r="B49" s="20" t="s">
        <v>36</v>
      </c>
      <c r="C49" s="55">
        <v>0</v>
      </c>
      <c r="D49" s="55">
        <v>0</v>
      </c>
      <c r="E49" s="55">
        <v>0</v>
      </c>
      <c r="F49" s="55">
        <v>0</v>
      </c>
      <c r="G49" s="55">
        <v>0</v>
      </c>
      <c r="H49" s="55">
        <v>0</v>
      </c>
      <c r="I49" s="55">
        <v>0</v>
      </c>
      <c r="J49" s="55">
        <v>0</v>
      </c>
      <c r="K49" s="55">
        <v>0</v>
      </c>
      <c r="L49" s="55">
        <v>0</v>
      </c>
      <c r="M49" s="55">
        <f>SUM(C49:L49)</f>
        <v>0</v>
      </c>
    </row>
    <row r="50" spans="2:15" x14ac:dyDescent="0.3">
      <c r="B50" s="20" t="s">
        <v>236</v>
      </c>
      <c r="C50" s="55">
        <v>5.1619999999999999</v>
      </c>
      <c r="D50" s="55">
        <v>0.20100000000000001</v>
      </c>
      <c r="E50" s="55">
        <v>0.248</v>
      </c>
      <c r="F50" s="55">
        <v>2.9430000000000001</v>
      </c>
      <c r="G50" s="55">
        <v>11.183</v>
      </c>
      <c r="H50" s="55">
        <v>0.998</v>
      </c>
      <c r="I50" s="55">
        <v>10.926</v>
      </c>
      <c r="J50" s="55">
        <v>12.023</v>
      </c>
      <c r="K50" s="55">
        <v>0.86699999999999999</v>
      </c>
      <c r="L50" s="55">
        <v>1.7000000000000001E-2</v>
      </c>
      <c r="M50" s="55">
        <f t="shared" ref="M50:M59" si="13">SUM(C50:L50)</f>
        <v>44.567999999999998</v>
      </c>
      <c r="O50" s="77"/>
    </row>
    <row r="51" spans="2:15" ht="49.5" x14ac:dyDescent="0.3">
      <c r="B51" s="72" t="s">
        <v>240</v>
      </c>
      <c r="C51" s="55">
        <v>2.613</v>
      </c>
      <c r="D51" s="55">
        <v>0.182</v>
      </c>
      <c r="E51" s="55">
        <v>0.23499999999999999</v>
      </c>
      <c r="F51" s="55">
        <v>0.72699999999999998</v>
      </c>
      <c r="G51" s="55">
        <v>11.585000000000001</v>
      </c>
      <c r="H51" s="55">
        <v>0.223</v>
      </c>
      <c r="I51" s="55">
        <v>9.3989999999999991</v>
      </c>
      <c r="J51" s="55">
        <v>17.393000000000001</v>
      </c>
      <c r="K51" s="55">
        <v>0.23400000000000001</v>
      </c>
      <c r="L51" s="55">
        <v>0.01</v>
      </c>
      <c r="M51" s="55">
        <f t="shared" si="13"/>
        <v>42.600999999999999</v>
      </c>
      <c r="O51" s="77"/>
    </row>
    <row r="52" spans="2:15" x14ac:dyDescent="0.3">
      <c r="B52" s="73" t="s">
        <v>402</v>
      </c>
      <c r="C52" s="55">
        <v>0.27200000000000002</v>
      </c>
      <c r="D52" s="55">
        <v>2E-3</v>
      </c>
      <c r="E52" s="55">
        <v>1E-3</v>
      </c>
      <c r="F52" s="55">
        <v>0</v>
      </c>
      <c r="G52" s="55">
        <v>0.63600000000000001</v>
      </c>
      <c r="H52" s="55">
        <v>7.0000000000000001E-3</v>
      </c>
      <c r="I52" s="55">
        <v>0.67300000000000004</v>
      </c>
      <c r="J52" s="55">
        <v>1.6080000000000001</v>
      </c>
      <c r="K52" s="55">
        <v>0.01</v>
      </c>
      <c r="L52" s="55">
        <v>2E-3</v>
      </c>
      <c r="M52" s="55">
        <f t="shared" si="13"/>
        <v>3.2109999999999999</v>
      </c>
      <c r="O52" s="77"/>
    </row>
    <row r="53" spans="2:15" x14ac:dyDescent="0.3">
      <c r="B53" s="73" t="s">
        <v>403</v>
      </c>
      <c r="C53" s="55">
        <v>0.441</v>
      </c>
      <c r="D53" s="55">
        <v>2.1999999999999999E-2</v>
      </c>
      <c r="E53" s="55">
        <v>1E-3</v>
      </c>
      <c r="F53" s="55">
        <v>0.13</v>
      </c>
      <c r="G53" s="55">
        <v>1.7090000000000001</v>
      </c>
      <c r="H53" s="55">
        <v>4.3999999999999997E-2</v>
      </c>
      <c r="I53" s="55">
        <v>1.069</v>
      </c>
      <c r="J53" s="55">
        <v>2.798</v>
      </c>
      <c r="K53" s="55">
        <v>3.2000000000000001E-2</v>
      </c>
      <c r="L53" s="55">
        <v>1E-3</v>
      </c>
      <c r="M53" s="55">
        <f t="shared" si="13"/>
        <v>6.2470000000000008</v>
      </c>
      <c r="O53" s="77"/>
    </row>
    <row r="54" spans="2:15" x14ac:dyDescent="0.3">
      <c r="B54" s="74" t="s">
        <v>237</v>
      </c>
      <c r="C54" s="55">
        <v>1.901</v>
      </c>
      <c r="D54" s="55">
        <v>0.158</v>
      </c>
      <c r="E54" s="55">
        <v>0.23300000000000001</v>
      </c>
      <c r="F54" s="55">
        <v>0.59799999999999998</v>
      </c>
      <c r="G54" s="55">
        <v>9.2390000000000008</v>
      </c>
      <c r="H54" s="55">
        <v>0.17199999999999999</v>
      </c>
      <c r="I54" s="55">
        <v>7.6580000000000004</v>
      </c>
      <c r="J54" s="55">
        <v>12.987</v>
      </c>
      <c r="K54" s="55">
        <v>0.191</v>
      </c>
      <c r="L54" s="55">
        <v>8.0000000000000002E-3</v>
      </c>
      <c r="M54" s="55">
        <f t="shared" si="13"/>
        <v>33.14500000000001</v>
      </c>
      <c r="O54" s="77"/>
    </row>
    <row r="55" spans="2:15" x14ac:dyDescent="0.3">
      <c r="B55" s="74" t="s">
        <v>238</v>
      </c>
      <c r="C55" s="55">
        <v>0</v>
      </c>
      <c r="D55" s="55">
        <v>0</v>
      </c>
      <c r="E55" s="55">
        <v>0</v>
      </c>
      <c r="F55" s="55">
        <v>0</v>
      </c>
      <c r="G55" s="55">
        <v>0</v>
      </c>
      <c r="H55" s="55">
        <v>0</v>
      </c>
      <c r="I55" s="55">
        <v>0</v>
      </c>
      <c r="J55" s="55">
        <v>0</v>
      </c>
      <c r="K55" s="55">
        <v>0</v>
      </c>
      <c r="L55" s="55">
        <v>0</v>
      </c>
      <c r="M55" s="55">
        <f t="shared" si="13"/>
        <v>0</v>
      </c>
      <c r="O55" s="77"/>
    </row>
    <row r="56" spans="2:15" x14ac:dyDescent="0.3">
      <c r="B56" s="20" t="s">
        <v>38</v>
      </c>
      <c r="C56" s="55">
        <v>1.4430000000000001</v>
      </c>
      <c r="D56" s="55">
        <v>0.23200000000000001</v>
      </c>
      <c r="E56" s="55">
        <v>0</v>
      </c>
      <c r="F56" s="55">
        <v>0.32900000000000001</v>
      </c>
      <c r="G56" s="55">
        <v>19.03</v>
      </c>
      <c r="H56" s="55">
        <v>1.337</v>
      </c>
      <c r="I56" s="55">
        <v>14.189</v>
      </c>
      <c r="J56" s="55">
        <v>66.507999999999996</v>
      </c>
      <c r="K56" s="55">
        <v>0.316</v>
      </c>
      <c r="L56" s="55">
        <v>5.6000000000000001E-2</v>
      </c>
      <c r="M56" s="55">
        <f t="shared" si="13"/>
        <v>103.44</v>
      </c>
      <c r="O56" s="77"/>
    </row>
    <row r="57" spans="2:15" x14ac:dyDescent="0.3">
      <c r="B57" s="75" t="s">
        <v>276</v>
      </c>
      <c r="C57" s="55">
        <v>1.4430000000000001</v>
      </c>
      <c r="D57" s="55">
        <v>0.23200000000000001</v>
      </c>
      <c r="E57" s="55">
        <v>0</v>
      </c>
      <c r="F57" s="55">
        <v>0.32900000000000001</v>
      </c>
      <c r="G57" s="55">
        <v>19.03</v>
      </c>
      <c r="H57" s="55">
        <v>1.337</v>
      </c>
      <c r="I57" s="55">
        <v>14.189</v>
      </c>
      <c r="J57" s="55">
        <v>66.507999999999996</v>
      </c>
      <c r="K57" s="55">
        <v>0.316</v>
      </c>
      <c r="L57" s="55">
        <v>5.6000000000000001E-2</v>
      </c>
      <c r="M57" s="55">
        <f t="shared" si="13"/>
        <v>103.44</v>
      </c>
      <c r="O57" s="77"/>
    </row>
    <row r="58" spans="2:15" x14ac:dyDescent="0.3">
      <c r="B58" s="75" t="s">
        <v>277</v>
      </c>
      <c r="C58" s="55">
        <v>0</v>
      </c>
      <c r="D58" s="55">
        <v>0</v>
      </c>
      <c r="E58" s="55">
        <v>0</v>
      </c>
      <c r="F58" s="55">
        <v>0</v>
      </c>
      <c r="G58" s="55">
        <v>0</v>
      </c>
      <c r="H58" s="55">
        <v>0</v>
      </c>
      <c r="I58" s="55">
        <v>0</v>
      </c>
      <c r="J58" s="55">
        <v>0</v>
      </c>
      <c r="K58" s="55">
        <v>0</v>
      </c>
      <c r="L58" s="55">
        <v>0</v>
      </c>
      <c r="M58" s="55">
        <f t="shared" si="13"/>
        <v>0</v>
      </c>
    </row>
    <row r="59" spans="2:15" x14ac:dyDescent="0.3">
      <c r="B59" s="20" t="s">
        <v>9</v>
      </c>
      <c r="C59" s="55">
        <v>0.01</v>
      </c>
      <c r="D59" s="55">
        <v>0</v>
      </c>
      <c r="E59" s="55">
        <v>0</v>
      </c>
      <c r="F59" s="55">
        <v>0</v>
      </c>
      <c r="G59" s="55">
        <v>6.4000000000000001E-2</v>
      </c>
      <c r="H59" s="55">
        <v>1E-3</v>
      </c>
      <c r="I59" s="55">
        <v>7.8E-2</v>
      </c>
      <c r="J59" s="55">
        <v>0.35199999999999998</v>
      </c>
      <c r="K59" s="55">
        <v>0</v>
      </c>
      <c r="L59" s="55">
        <v>0</v>
      </c>
      <c r="M59" s="55">
        <f t="shared" si="13"/>
        <v>0.505</v>
      </c>
    </row>
    <row r="60" spans="2:15" x14ac:dyDescent="0.3">
      <c r="B60" s="29" t="s">
        <v>10</v>
      </c>
      <c r="C60" s="56">
        <f>SUM(C49:C51,C57:C59)</f>
        <v>9.2279999999999998</v>
      </c>
      <c r="D60" s="56">
        <f t="shared" ref="D60" si="14">SUM(D49:D51,D57:D59)</f>
        <v>0.61499999999999999</v>
      </c>
      <c r="E60" s="56">
        <f t="shared" ref="E60" si="15">SUM(E49:E51,E57:E59)</f>
        <v>0.48299999999999998</v>
      </c>
      <c r="F60" s="56">
        <f t="shared" ref="F60" si="16">SUM(F49:F51,F57:F59)</f>
        <v>3.9990000000000001</v>
      </c>
      <c r="G60" s="56">
        <f t="shared" ref="G60" si="17">SUM(G49:G51,G57:G59)</f>
        <v>41.862000000000002</v>
      </c>
      <c r="H60" s="56">
        <f t="shared" ref="H60" si="18">SUM(H49:H51,H57:H59)</f>
        <v>2.5589999999999997</v>
      </c>
      <c r="I60" s="56">
        <f t="shared" ref="I60" si="19">SUM(I49:I51,I57:I59)</f>
        <v>34.591999999999999</v>
      </c>
      <c r="J60" s="56">
        <f t="shared" ref="J60" si="20">SUM(J49:J51,J57:J59)</f>
        <v>96.275999999999996</v>
      </c>
      <c r="K60" s="56">
        <f t="shared" ref="K60" si="21">SUM(K49:K51,K57:K59)</f>
        <v>1.417</v>
      </c>
      <c r="L60" s="56">
        <f t="shared" ref="L60" si="22">SUM(L49:L51,L57:L59)</f>
        <v>8.3000000000000004E-2</v>
      </c>
      <c r="M60" s="56">
        <f t="shared" ref="M60" si="23">SUM(M49:M51,M57:M59)</f>
        <v>191.11399999999998</v>
      </c>
    </row>
    <row r="66" spans="14:14" x14ac:dyDescent="0.3">
      <c r="N66" s="46" t="s">
        <v>244</v>
      </c>
    </row>
  </sheetData>
  <hyperlinks>
    <hyperlink ref="N66" location="Contents!A1" display="To Frontpage" xr:uid="{00000000-0004-0000-0700-000000000000}"/>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7"/>
  <sheetViews>
    <sheetView zoomScale="85" zoomScaleNormal="85" zoomScaleSheetLayoutView="100" workbookViewId="0"/>
  </sheetViews>
  <sheetFormatPr defaultRowHeight="16.5" x14ac:dyDescent="0.3"/>
  <cols>
    <col min="1" max="1" width="4.7109375" style="20" customWidth="1"/>
    <col min="2" max="2" width="25.140625" style="20" bestFit="1" customWidth="1"/>
    <col min="3" max="12" width="17.7109375" style="20" customWidth="1"/>
    <col min="13" max="13" width="18.5703125" style="20" bestFit="1" customWidth="1"/>
    <col min="14" max="20" width="9.140625" style="20"/>
    <col min="21" max="21" width="9.140625" style="20" customWidth="1"/>
    <col min="22" max="16384" width="9.140625" style="20"/>
  </cols>
  <sheetData>
    <row r="4" spans="2:13" x14ac:dyDescent="0.3">
      <c r="K4" s="47" t="s">
        <v>30</v>
      </c>
      <c r="L4" s="48">
        <v>45382</v>
      </c>
    </row>
    <row r="5" spans="2:13" x14ac:dyDescent="0.3">
      <c r="B5" s="49" t="s">
        <v>341</v>
      </c>
    </row>
    <row r="6" spans="2:13" x14ac:dyDescent="0.3">
      <c r="B6" s="50" t="s">
        <v>401</v>
      </c>
      <c r="C6" s="51"/>
      <c r="D6" s="51"/>
      <c r="E6" s="51"/>
      <c r="F6" s="51"/>
      <c r="G6" s="51"/>
      <c r="H6" s="51"/>
      <c r="I6" s="51"/>
      <c r="J6" s="51"/>
      <c r="K6" s="51"/>
      <c r="L6" s="51"/>
      <c r="M6" s="51"/>
    </row>
    <row r="7" spans="2:13" x14ac:dyDescent="0.3">
      <c r="B7" s="52"/>
      <c r="C7" s="52"/>
      <c r="D7" s="52"/>
      <c r="E7" s="52"/>
      <c r="F7" s="52"/>
      <c r="G7" s="52"/>
      <c r="H7" s="52"/>
      <c r="I7" s="52"/>
      <c r="J7" s="52"/>
      <c r="K7" s="52"/>
      <c r="L7" s="52"/>
      <c r="M7" s="52"/>
    </row>
    <row r="8" spans="2:13" ht="49.5" x14ac:dyDescent="0.3">
      <c r="B8" s="52"/>
      <c r="C8" s="53" t="s">
        <v>1</v>
      </c>
      <c r="D8" s="53" t="s">
        <v>2</v>
      </c>
      <c r="E8" s="53" t="s">
        <v>3</v>
      </c>
      <c r="F8" s="53" t="s">
        <v>4</v>
      </c>
      <c r="G8" s="53" t="s">
        <v>5</v>
      </c>
      <c r="H8" s="53" t="s">
        <v>6</v>
      </c>
      <c r="I8" s="53" t="s">
        <v>7</v>
      </c>
      <c r="J8" s="53" t="s">
        <v>52</v>
      </c>
      <c r="K8" s="53" t="s">
        <v>8</v>
      </c>
      <c r="L8" s="53" t="s">
        <v>9</v>
      </c>
      <c r="M8" s="54" t="s">
        <v>10</v>
      </c>
    </row>
    <row r="9" spans="2:13" x14ac:dyDescent="0.3">
      <c r="B9" s="20" t="s">
        <v>42</v>
      </c>
      <c r="C9" s="55">
        <v>0.68899999999999995</v>
      </c>
      <c r="D9" s="55">
        <v>0.14899999999999999</v>
      </c>
      <c r="E9" s="55">
        <v>0</v>
      </c>
      <c r="F9" s="55">
        <v>0.24099999999999999</v>
      </c>
      <c r="G9" s="55">
        <v>4.4829999999999997</v>
      </c>
      <c r="H9" s="55">
        <v>0.69699999999999995</v>
      </c>
      <c r="I9" s="55">
        <v>3.5920000000000001</v>
      </c>
      <c r="J9" s="55">
        <v>2.4060000000000001</v>
      </c>
      <c r="K9" s="55">
        <v>0.22600000000000001</v>
      </c>
      <c r="L9" s="55">
        <v>1.7999999999999999E-2</v>
      </c>
      <c r="M9" s="55">
        <f>SUM(C9:L9)</f>
        <v>12.501000000000001</v>
      </c>
    </row>
    <row r="10" spans="2:13" x14ac:dyDescent="0.3">
      <c r="B10" s="20" t="s">
        <v>135</v>
      </c>
      <c r="C10" s="55">
        <v>0.95299999999999996</v>
      </c>
      <c r="D10" s="55">
        <v>0.108</v>
      </c>
      <c r="E10" s="55">
        <v>0</v>
      </c>
      <c r="F10" s="55">
        <v>0.38400000000000001</v>
      </c>
      <c r="G10" s="55">
        <v>5.3280000000000003</v>
      </c>
      <c r="H10" s="55">
        <v>0.496</v>
      </c>
      <c r="I10" s="55">
        <v>3.9079999999999999</v>
      </c>
      <c r="J10" s="55">
        <v>1.9990000000000001</v>
      </c>
      <c r="K10" s="55">
        <v>0.46400000000000002</v>
      </c>
      <c r="L10" s="55">
        <v>5.0000000000000001E-3</v>
      </c>
      <c r="M10" s="55">
        <f t="shared" ref="M10:M13" si="0">SUM(C10:L10)</f>
        <v>13.645000000000001</v>
      </c>
    </row>
    <row r="11" spans="2:13" x14ac:dyDescent="0.3">
      <c r="B11" s="20" t="s">
        <v>43</v>
      </c>
      <c r="C11" s="55">
        <v>1.099</v>
      </c>
      <c r="D11" s="55">
        <v>0.11899999999999999</v>
      </c>
      <c r="E11" s="55">
        <v>0</v>
      </c>
      <c r="F11" s="55">
        <v>0.41699999999999998</v>
      </c>
      <c r="G11" s="55">
        <v>5.6950000000000003</v>
      </c>
      <c r="H11" s="55">
        <v>0.11</v>
      </c>
      <c r="I11" s="55">
        <v>3.5590000000000002</v>
      </c>
      <c r="J11" s="55">
        <v>2.35</v>
      </c>
      <c r="K11" s="55">
        <v>0.26600000000000001</v>
      </c>
      <c r="L11" s="55">
        <v>0.01</v>
      </c>
      <c r="M11" s="55">
        <f t="shared" si="0"/>
        <v>13.625</v>
      </c>
    </row>
    <row r="12" spans="2:13" x14ac:dyDescent="0.3">
      <c r="B12" s="20" t="s">
        <v>44</v>
      </c>
      <c r="C12" s="55">
        <v>1.294</v>
      </c>
      <c r="D12" s="55">
        <v>0.17699999999999999</v>
      </c>
      <c r="E12" s="55">
        <v>1E-3</v>
      </c>
      <c r="F12" s="55">
        <v>0.76600000000000001</v>
      </c>
      <c r="G12" s="55">
        <v>8.74</v>
      </c>
      <c r="H12" s="55">
        <v>0.51600000000000001</v>
      </c>
      <c r="I12" s="55">
        <v>5.7569999999999997</v>
      </c>
      <c r="J12" s="55">
        <v>3.069</v>
      </c>
      <c r="K12" s="55">
        <v>0.16900000000000001</v>
      </c>
      <c r="L12" s="55">
        <v>3.5999999999999997E-2</v>
      </c>
      <c r="M12" s="55">
        <f t="shared" si="0"/>
        <v>20.524999999999999</v>
      </c>
    </row>
    <row r="13" spans="2:13" x14ac:dyDescent="0.3">
      <c r="B13" s="20" t="s">
        <v>45</v>
      </c>
      <c r="C13" s="55">
        <v>5.194</v>
      </c>
      <c r="D13" s="55">
        <v>6.3E-2</v>
      </c>
      <c r="E13" s="55">
        <v>0.48199999999999998</v>
      </c>
      <c r="F13" s="55">
        <v>2.1930000000000001</v>
      </c>
      <c r="G13" s="55">
        <v>17.614999999999998</v>
      </c>
      <c r="H13" s="55">
        <v>0.74099999999999999</v>
      </c>
      <c r="I13" s="55">
        <v>17.777999999999999</v>
      </c>
      <c r="J13" s="55">
        <v>86.451999999999998</v>
      </c>
      <c r="K13" s="55">
        <v>0.29199999999999998</v>
      </c>
      <c r="L13" s="55">
        <v>1.4E-2</v>
      </c>
      <c r="M13" s="55">
        <f t="shared" si="0"/>
        <v>130.82400000000001</v>
      </c>
    </row>
    <row r="14" spans="2:13" x14ac:dyDescent="0.3">
      <c r="B14" s="29" t="s">
        <v>10</v>
      </c>
      <c r="C14" s="56">
        <f>SUM(C9:C13)</f>
        <v>9.2289999999999992</v>
      </c>
      <c r="D14" s="56">
        <f t="shared" ref="D14:M14" si="1">SUM(D9:D13)</f>
        <v>0.61599999999999988</v>
      </c>
      <c r="E14" s="56">
        <f t="shared" si="1"/>
        <v>0.48299999999999998</v>
      </c>
      <c r="F14" s="56">
        <f t="shared" si="1"/>
        <v>4.0010000000000003</v>
      </c>
      <c r="G14" s="56">
        <f t="shared" si="1"/>
        <v>41.861000000000004</v>
      </c>
      <c r="H14" s="56">
        <f t="shared" si="1"/>
        <v>2.56</v>
      </c>
      <c r="I14" s="56">
        <f t="shared" si="1"/>
        <v>34.594000000000001</v>
      </c>
      <c r="J14" s="56">
        <f t="shared" si="1"/>
        <v>96.275999999999996</v>
      </c>
      <c r="K14" s="56">
        <f t="shared" si="1"/>
        <v>1.417</v>
      </c>
      <c r="L14" s="56">
        <f t="shared" si="1"/>
        <v>8.3000000000000004E-2</v>
      </c>
      <c r="M14" s="56">
        <f t="shared" si="1"/>
        <v>191.12</v>
      </c>
    </row>
    <row r="15" spans="2:13" x14ac:dyDescent="0.3">
      <c r="C15" s="57"/>
      <c r="D15" s="57"/>
      <c r="E15" s="57"/>
      <c r="F15" s="57"/>
      <c r="G15" s="57"/>
      <c r="H15" s="57"/>
      <c r="I15" s="57"/>
      <c r="J15" s="57"/>
      <c r="K15" s="57"/>
      <c r="L15" s="57"/>
      <c r="M15" s="57"/>
    </row>
    <row r="16" spans="2:13" x14ac:dyDescent="0.3">
      <c r="C16" s="57"/>
      <c r="D16" s="57"/>
      <c r="E16" s="57"/>
      <c r="F16" s="57"/>
      <c r="G16" s="57"/>
      <c r="H16" s="57"/>
      <c r="I16" s="57"/>
      <c r="J16" s="57"/>
      <c r="K16" s="57"/>
      <c r="L16" s="57"/>
      <c r="M16" s="57"/>
    </row>
    <row r="19" spans="2:13" x14ac:dyDescent="0.3">
      <c r="B19" s="49" t="s">
        <v>342</v>
      </c>
    </row>
    <row r="20" spans="2:13" x14ac:dyDescent="0.3">
      <c r="B20" s="50" t="s">
        <v>119</v>
      </c>
      <c r="C20" s="50"/>
      <c r="D20" s="51"/>
      <c r="E20" s="51"/>
      <c r="F20" s="51"/>
      <c r="G20" s="51"/>
      <c r="H20" s="51"/>
      <c r="I20" s="51"/>
      <c r="J20" s="51"/>
      <c r="K20" s="51"/>
      <c r="L20" s="51"/>
      <c r="M20" s="51"/>
    </row>
    <row r="21" spans="2:13" x14ac:dyDescent="0.3">
      <c r="B21" s="52"/>
      <c r="C21" s="52"/>
      <c r="D21" s="52"/>
      <c r="E21" s="52"/>
      <c r="F21" s="52"/>
      <c r="G21" s="52"/>
      <c r="H21" s="52"/>
      <c r="I21" s="52"/>
      <c r="J21" s="52"/>
      <c r="K21" s="52"/>
      <c r="L21" s="52"/>
      <c r="M21" s="52"/>
    </row>
    <row r="22" spans="2:13" ht="49.5" x14ac:dyDescent="0.3">
      <c r="B22" s="52"/>
      <c r="C22" s="53" t="s">
        <v>1</v>
      </c>
      <c r="D22" s="53" t="s">
        <v>2</v>
      </c>
      <c r="E22" s="53" t="s">
        <v>3</v>
      </c>
      <c r="F22" s="53" t="s">
        <v>4</v>
      </c>
      <c r="G22" s="53" t="s">
        <v>5</v>
      </c>
      <c r="H22" s="53" t="s">
        <v>6</v>
      </c>
      <c r="I22" s="53" t="s">
        <v>7</v>
      </c>
      <c r="J22" s="53" t="s">
        <v>52</v>
      </c>
      <c r="K22" s="53" t="s">
        <v>8</v>
      </c>
      <c r="L22" s="53" t="s">
        <v>9</v>
      </c>
      <c r="M22" s="54" t="s">
        <v>10</v>
      </c>
    </row>
    <row r="23" spans="2:13" x14ac:dyDescent="0.3">
      <c r="B23" s="20" t="s">
        <v>46</v>
      </c>
      <c r="C23" s="55">
        <v>1E-3</v>
      </c>
      <c r="D23" s="55">
        <v>0</v>
      </c>
      <c r="E23" s="55">
        <v>0</v>
      </c>
      <c r="F23" s="55">
        <v>0</v>
      </c>
      <c r="G23" s="55">
        <v>2E-3</v>
      </c>
      <c r="H23" s="55">
        <v>2E-3</v>
      </c>
      <c r="I23" s="55">
        <v>4.0000000000000001E-3</v>
      </c>
      <c r="J23" s="55">
        <v>8.9999999999999993E-3</v>
      </c>
      <c r="K23" s="55">
        <v>0</v>
      </c>
      <c r="L23" s="55">
        <v>0</v>
      </c>
      <c r="M23" s="55">
        <f>SUM(C23:L23)</f>
        <v>1.8000000000000002E-2</v>
      </c>
    </row>
    <row r="24" spans="2:13" x14ac:dyDescent="0.3">
      <c r="B24" s="20" t="s">
        <v>136</v>
      </c>
      <c r="C24" s="55">
        <v>4.0000000000000001E-3</v>
      </c>
      <c r="D24" s="55">
        <v>0</v>
      </c>
      <c r="E24" s="55">
        <v>0</v>
      </c>
      <c r="F24" s="55">
        <v>0</v>
      </c>
      <c r="G24" s="55">
        <v>3.0000000000000001E-3</v>
      </c>
      <c r="H24" s="55">
        <v>3.4000000000000002E-2</v>
      </c>
      <c r="I24" s="55">
        <v>4.2000000000000003E-2</v>
      </c>
      <c r="J24" s="55">
        <v>6.0999999999999999E-2</v>
      </c>
      <c r="K24" s="55">
        <v>1E-3</v>
      </c>
      <c r="L24" s="55">
        <v>0</v>
      </c>
      <c r="M24" s="55">
        <f t="shared" ref="M24:M28" si="2">SUM(C24:L24)</f>
        <v>0.14500000000000002</v>
      </c>
    </row>
    <row r="25" spans="2:13" x14ac:dyDescent="0.3">
      <c r="B25" s="20" t="s">
        <v>47</v>
      </c>
      <c r="C25" s="55">
        <v>1.0999999999999999E-2</v>
      </c>
      <c r="D25" s="55">
        <v>0</v>
      </c>
      <c r="E25" s="55">
        <v>0</v>
      </c>
      <c r="F25" s="55">
        <v>3.0000000000000001E-3</v>
      </c>
      <c r="G25" s="55">
        <v>1.4999999999999999E-2</v>
      </c>
      <c r="H25" s="55">
        <v>6.9000000000000006E-2</v>
      </c>
      <c r="I25" s="55">
        <v>0.186</v>
      </c>
      <c r="J25" s="55">
        <v>0.108</v>
      </c>
      <c r="K25" s="55">
        <v>2E-3</v>
      </c>
      <c r="L25" s="55">
        <v>0</v>
      </c>
      <c r="M25" s="55">
        <f t="shared" si="2"/>
        <v>0.39400000000000002</v>
      </c>
    </row>
    <row r="26" spans="2:13" x14ac:dyDescent="0.3">
      <c r="B26" s="20" t="s">
        <v>48</v>
      </c>
      <c r="C26" s="55">
        <v>0.184</v>
      </c>
      <c r="D26" s="55">
        <v>3.0000000000000001E-3</v>
      </c>
      <c r="E26" s="55">
        <v>3.4000000000000002E-2</v>
      </c>
      <c r="F26" s="55">
        <v>0.02</v>
      </c>
      <c r="G26" s="55">
        <v>0.19</v>
      </c>
      <c r="H26" s="55">
        <v>0.108</v>
      </c>
      <c r="I26" s="55">
        <v>1.079</v>
      </c>
      <c r="J26" s="55">
        <v>1.3129999999999999</v>
      </c>
      <c r="K26" s="55">
        <v>2.3E-2</v>
      </c>
      <c r="L26" s="55">
        <v>2E-3</v>
      </c>
      <c r="M26" s="55">
        <f t="shared" si="2"/>
        <v>2.956</v>
      </c>
    </row>
    <row r="27" spans="2:13" x14ac:dyDescent="0.3">
      <c r="B27" s="20" t="s">
        <v>50</v>
      </c>
      <c r="C27" s="55">
        <v>2.1230000000000002</v>
      </c>
      <c r="D27" s="55">
        <v>7.9000000000000001E-2</v>
      </c>
      <c r="E27" s="55">
        <v>0.27900000000000003</v>
      </c>
      <c r="F27" s="55">
        <v>0.252</v>
      </c>
      <c r="G27" s="55">
        <v>4.6440000000000001</v>
      </c>
      <c r="H27" s="55">
        <v>2.34</v>
      </c>
      <c r="I27" s="55">
        <v>25.588999999999999</v>
      </c>
      <c r="J27" s="55">
        <v>20.119</v>
      </c>
      <c r="K27" s="55">
        <v>1.137</v>
      </c>
      <c r="L27" s="55">
        <v>1.2E-2</v>
      </c>
      <c r="M27" s="55">
        <f t="shared" si="2"/>
        <v>56.573999999999998</v>
      </c>
    </row>
    <row r="28" spans="2:13" x14ac:dyDescent="0.3">
      <c r="B28" s="20" t="s">
        <v>49</v>
      </c>
      <c r="C28" s="55">
        <v>6.9059999999999997</v>
      </c>
      <c r="D28" s="55">
        <v>0.53200000000000003</v>
      </c>
      <c r="E28" s="55">
        <v>0.17</v>
      </c>
      <c r="F28" s="55">
        <v>3.7250000000000001</v>
      </c>
      <c r="G28" s="55">
        <v>37.008000000000003</v>
      </c>
      <c r="H28" s="55">
        <v>5.0000000000000001E-3</v>
      </c>
      <c r="I28" s="55">
        <v>7.6929999999999996</v>
      </c>
      <c r="J28" s="55">
        <v>74.665999999999997</v>
      </c>
      <c r="K28" s="55">
        <v>0.254</v>
      </c>
      <c r="L28" s="55">
        <v>6.9000000000000006E-2</v>
      </c>
      <c r="M28" s="55">
        <f t="shared" si="2"/>
        <v>131.02799999999996</v>
      </c>
    </row>
    <row r="29" spans="2:13" x14ac:dyDescent="0.3">
      <c r="B29" s="29" t="s">
        <v>10</v>
      </c>
      <c r="C29" s="56">
        <f>SUM(C23:C28)</f>
        <v>9.2289999999999992</v>
      </c>
      <c r="D29" s="56">
        <f t="shared" ref="D29:M29" si="3">SUM(D23:D28)</f>
        <v>0.61399999999999999</v>
      </c>
      <c r="E29" s="56">
        <f t="shared" si="3"/>
        <v>0.4830000000000001</v>
      </c>
      <c r="F29" s="56">
        <f t="shared" si="3"/>
        <v>4</v>
      </c>
      <c r="G29" s="56">
        <f t="shared" si="3"/>
        <v>41.862000000000002</v>
      </c>
      <c r="H29" s="56">
        <f t="shared" si="3"/>
        <v>2.5579999999999998</v>
      </c>
      <c r="I29" s="56">
        <f t="shared" si="3"/>
        <v>34.592999999999996</v>
      </c>
      <c r="J29" s="56">
        <f t="shared" si="3"/>
        <v>96.275999999999996</v>
      </c>
      <c r="K29" s="56">
        <f t="shared" si="3"/>
        <v>1.417</v>
      </c>
      <c r="L29" s="56">
        <f t="shared" si="3"/>
        <v>8.3000000000000004E-2</v>
      </c>
      <c r="M29" s="56">
        <f t="shared" si="3"/>
        <v>191.11499999999995</v>
      </c>
    </row>
    <row r="34" spans="2:13" x14ac:dyDescent="0.3">
      <c r="B34" s="49" t="s">
        <v>343</v>
      </c>
    </row>
    <row r="35" spans="2:13" x14ac:dyDescent="0.3">
      <c r="B35" s="58" t="s">
        <v>258</v>
      </c>
      <c r="C35" s="51"/>
      <c r="D35" s="51"/>
      <c r="E35" s="51"/>
      <c r="F35" s="51"/>
      <c r="G35" s="51"/>
      <c r="H35" s="51"/>
      <c r="I35" s="51"/>
      <c r="J35" s="51"/>
      <c r="K35" s="51"/>
      <c r="L35" s="51"/>
      <c r="M35" s="51"/>
    </row>
    <row r="36" spans="2:13" x14ac:dyDescent="0.3">
      <c r="B36" s="52"/>
      <c r="C36" s="52"/>
      <c r="D36" s="52"/>
      <c r="E36" s="52"/>
      <c r="F36" s="52"/>
      <c r="G36" s="52"/>
      <c r="H36" s="52"/>
      <c r="I36" s="52"/>
      <c r="J36" s="52"/>
      <c r="K36" s="52"/>
      <c r="L36" s="52"/>
      <c r="M36" s="52"/>
    </row>
    <row r="37" spans="2:13" ht="49.5" x14ac:dyDescent="0.3">
      <c r="B37" s="52"/>
      <c r="C37" s="53" t="s">
        <v>1</v>
      </c>
      <c r="D37" s="53" t="s">
        <v>2</v>
      </c>
      <c r="E37" s="53" t="s">
        <v>3</v>
      </c>
      <c r="F37" s="53" t="s">
        <v>4</v>
      </c>
      <c r="G37" s="53" t="s">
        <v>5</v>
      </c>
      <c r="H37" s="53" t="s">
        <v>6</v>
      </c>
      <c r="I37" s="53" t="s">
        <v>7</v>
      </c>
      <c r="J37" s="53" t="s">
        <v>52</v>
      </c>
      <c r="K37" s="53" t="s">
        <v>8</v>
      </c>
      <c r="L37" s="53" t="s">
        <v>9</v>
      </c>
      <c r="M37" s="54" t="s">
        <v>10</v>
      </c>
    </row>
    <row r="38" spans="2:13" x14ac:dyDescent="0.3">
      <c r="B38" s="38" t="s">
        <v>51</v>
      </c>
      <c r="C38" s="59">
        <v>3.0000000000000001E-3</v>
      </c>
      <c r="D38" s="59" t="s">
        <v>425</v>
      </c>
      <c r="E38" s="59">
        <v>5.0000000000000001E-3</v>
      </c>
      <c r="F38" s="59">
        <v>3.0000000000000001E-3</v>
      </c>
      <c r="G38" s="59">
        <v>2E-3</v>
      </c>
      <c r="H38" s="59" t="s">
        <v>425</v>
      </c>
      <c r="I38" s="59">
        <v>2E-3</v>
      </c>
      <c r="J38" s="59">
        <v>3.0000000000000001E-3</v>
      </c>
      <c r="K38" s="59">
        <v>4.0000000000000001E-3</v>
      </c>
      <c r="L38" s="59" t="s">
        <v>425</v>
      </c>
      <c r="M38" s="60">
        <v>2E-3</v>
      </c>
    </row>
    <row r="39" spans="2:13" x14ac:dyDescent="0.3">
      <c r="B39" s="61" t="s">
        <v>309</v>
      </c>
    </row>
    <row r="40" spans="2:13" x14ac:dyDescent="0.3">
      <c r="J40" s="62"/>
    </row>
    <row r="44" spans="2:13" x14ac:dyDescent="0.3">
      <c r="B44" s="49" t="s">
        <v>344</v>
      </c>
    </row>
    <row r="45" spans="2:13" x14ac:dyDescent="0.3">
      <c r="B45" s="58" t="s">
        <v>188</v>
      </c>
      <c r="C45" s="58"/>
      <c r="D45" s="51"/>
      <c r="E45" s="51"/>
      <c r="F45" s="51"/>
      <c r="G45" s="51"/>
      <c r="H45" s="51"/>
      <c r="I45" s="51"/>
      <c r="J45" s="51"/>
      <c r="K45" s="51"/>
      <c r="L45" s="51"/>
      <c r="M45" s="51"/>
    </row>
    <row r="46" spans="2:13" x14ac:dyDescent="0.3">
      <c r="B46" s="52"/>
      <c r="C46" s="52"/>
      <c r="D46" s="52"/>
      <c r="E46" s="52"/>
      <c r="F46" s="52"/>
      <c r="G46" s="52"/>
      <c r="H46" s="52"/>
      <c r="I46" s="52"/>
      <c r="J46" s="52"/>
      <c r="K46" s="52"/>
      <c r="L46" s="52"/>
      <c r="M46" s="52"/>
    </row>
    <row r="47" spans="2:13" ht="49.5" x14ac:dyDescent="0.3">
      <c r="B47" s="52"/>
      <c r="C47" s="53" t="s">
        <v>1</v>
      </c>
      <c r="D47" s="53" t="s">
        <v>2</v>
      </c>
      <c r="E47" s="53" t="s">
        <v>3</v>
      </c>
      <c r="F47" s="53" t="s">
        <v>4</v>
      </c>
      <c r="G47" s="53" t="s">
        <v>5</v>
      </c>
      <c r="H47" s="53" t="s">
        <v>6</v>
      </c>
      <c r="I47" s="53" t="s">
        <v>7</v>
      </c>
      <c r="J47" s="53" t="s">
        <v>52</v>
      </c>
      <c r="K47" s="53" t="s">
        <v>8</v>
      </c>
      <c r="L47" s="53" t="s">
        <v>9</v>
      </c>
      <c r="M47" s="54" t="s">
        <v>10</v>
      </c>
    </row>
    <row r="48" spans="2:13" x14ac:dyDescent="0.3">
      <c r="B48" s="38" t="s">
        <v>51</v>
      </c>
      <c r="C48" s="63">
        <v>2E-3</v>
      </c>
      <c r="D48" s="63" t="s">
        <v>425</v>
      </c>
      <c r="E48" s="63" t="s">
        <v>425</v>
      </c>
      <c r="F48" s="63">
        <v>2E-3</v>
      </c>
      <c r="G48" s="63">
        <v>1E-3</v>
      </c>
      <c r="H48" s="63" t="s">
        <v>425</v>
      </c>
      <c r="I48" s="63">
        <v>1E-3</v>
      </c>
      <c r="J48" s="63">
        <v>2E-3</v>
      </c>
      <c r="K48" s="63">
        <v>4.0000000000000001E-3</v>
      </c>
      <c r="L48" s="63" t="s">
        <v>425</v>
      </c>
      <c r="M48" s="64">
        <v>2E-3</v>
      </c>
    </row>
    <row r="49" spans="2:13" x14ac:dyDescent="0.3">
      <c r="B49" s="61" t="s">
        <v>310</v>
      </c>
    </row>
    <row r="50" spans="2:13" x14ac:dyDescent="0.3">
      <c r="M50" s="65"/>
    </row>
    <row r="54" spans="2:13" x14ac:dyDescent="0.3">
      <c r="B54" s="49" t="s">
        <v>345</v>
      </c>
    </row>
    <row r="55" spans="2:13" x14ac:dyDescent="0.3">
      <c r="B55" s="58" t="s">
        <v>171</v>
      </c>
      <c r="C55" s="51"/>
      <c r="D55" s="51"/>
      <c r="E55" s="51"/>
      <c r="F55" s="51"/>
      <c r="G55" s="51"/>
      <c r="H55" s="51"/>
      <c r="I55" s="51"/>
      <c r="J55" s="51"/>
      <c r="K55" s="51"/>
      <c r="L55" s="51"/>
      <c r="M55" s="51"/>
    </row>
    <row r="56" spans="2:13" x14ac:dyDescent="0.3">
      <c r="B56" s="52"/>
      <c r="C56" s="52"/>
      <c r="D56" s="52"/>
      <c r="E56" s="52"/>
      <c r="F56" s="52"/>
      <c r="G56" s="52"/>
      <c r="H56" s="52"/>
      <c r="I56" s="52"/>
      <c r="J56" s="52"/>
      <c r="K56" s="52"/>
      <c r="L56" s="52"/>
      <c r="M56" s="52"/>
    </row>
    <row r="57" spans="2:13" ht="49.5" x14ac:dyDescent="0.3">
      <c r="B57" s="52"/>
      <c r="C57" s="53" t="s">
        <v>1</v>
      </c>
      <c r="D57" s="53" t="s">
        <v>2</v>
      </c>
      <c r="E57" s="53" t="s">
        <v>3</v>
      </c>
      <c r="F57" s="53" t="s">
        <v>4</v>
      </c>
      <c r="G57" s="53" t="s">
        <v>5</v>
      </c>
      <c r="H57" s="53" t="s">
        <v>6</v>
      </c>
      <c r="I57" s="53" t="s">
        <v>7</v>
      </c>
      <c r="J57" s="53" t="s">
        <v>52</v>
      </c>
      <c r="K57" s="53" t="s">
        <v>8</v>
      </c>
      <c r="L57" s="53" t="s">
        <v>9</v>
      </c>
      <c r="M57" s="54" t="s">
        <v>10</v>
      </c>
    </row>
    <row r="58" spans="2:13" x14ac:dyDescent="0.3">
      <c r="B58" s="20" t="s">
        <v>241</v>
      </c>
      <c r="C58" s="208">
        <v>2E-3</v>
      </c>
      <c r="D58" s="55">
        <v>0</v>
      </c>
      <c r="E58" s="55">
        <v>0</v>
      </c>
      <c r="F58" s="55">
        <v>1E-3</v>
      </c>
      <c r="G58" s="208">
        <v>1E-3</v>
      </c>
      <c r="H58" s="208">
        <v>0</v>
      </c>
      <c r="I58" s="208">
        <v>1E-3</v>
      </c>
      <c r="J58" s="208">
        <v>2E-3</v>
      </c>
      <c r="K58" s="55">
        <v>4.0000000000000001E-3</v>
      </c>
      <c r="L58" s="55">
        <v>0</v>
      </c>
      <c r="M58" s="208">
        <v>2E-3</v>
      </c>
    </row>
    <row r="59" spans="2:13" x14ac:dyDescent="0.3">
      <c r="B59" s="20" t="s">
        <v>242</v>
      </c>
      <c r="C59" s="208">
        <v>1E-3</v>
      </c>
      <c r="D59" s="55">
        <v>0</v>
      </c>
      <c r="E59" s="55">
        <v>0</v>
      </c>
      <c r="F59" s="55">
        <v>4.0000000000000001E-3</v>
      </c>
      <c r="G59" s="208">
        <v>1E-3</v>
      </c>
      <c r="H59" s="55">
        <v>0</v>
      </c>
      <c r="I59" s="208">
        <v>2E-3</v>
      </c>
      <c r="J59" s="208">
        <v>5.0000000000000001E-3</v>
      </c>
      <c r="K59" s="55">
        <v>0</v>
      </c>
      <c r="L59" s="55">
        <v>0</v>
      </c>
      <c r="M59" s="208">
        <v>2E-3</v>
      </c>
    </row>
    <row r="60" spans="2:13" x14ac:dyDescent="0.3">
      <c r="B60" s="20" t="s">
        <v>243</v>
      </c>
      <c r="C60" s="208">
        <v>1E-3</v>
      </c>
      <c r="D60" s="55">
        <v>0</v>
      </c>
      <c r="E60" s="55">
        <v>0</v>
      </c>
      <c r="F60" s="55">
        <v>2E-3</v>
      </c>
      <c r="G60" s="208">
        <v>1E-3</v>
      </c>
      <c r="H60" s="55">
        <v>0</v>
      </c>
      <c r="I60" s="208">
        <v>5.0000000000000001E-3</v>
      </c>
      <c r="J60" s="208">
        <v>0.03</v>
      </c>
      <c r="K60" s="55">
        <v>0</v>
      </c>
      <c r="L60" s="55">
        <v>0</v>
      </c>
      <c r="M60" s="208">
        <v>4.0000000000000001E-3</v>
      </c>
    </row>
    <row r="61" spans="2:13" x14ac:dyDescent="0.3">
      <c r="B61" s="20" t="s">
        <v>165</v>
      </c>
      <c r="C61" s="208">
        <v>2E-3</v>
      </c>
      <c r="D61" s="55">
        <v>0</v>
      </c>
      <c r="E61" s="55">
        <v>0</v>
      </c>
      <c r="F61" s="55">
        <v>3.0000000000000001E-3</v>
      </c>
      <c r="G61" s="208">
        <v>2E-3</v>
      </c>
      <c r="H61" s="55">
        <v>0</v>
      </c>
      <c r="I61" s="208">
        <v>1.6E-2</v>
      </c>
      <c r="J61" s="208">
        <v>4.3999999999999997E-2</v>
      </c>
      <c r="K61" s="55">
        <v>0</v>
      </c>
      <c r="L61" s="55">
        <v>0</v>
      </c>
      <c r="M61" s="208">
        <v>1.2E-2</v>
      </c>
    </row>
    <row r="62" spans="2:13" x14ac:dyDescent="0.3">
      <c r="B62" s="20" t="s">
        <v>166</v>
      </c>
      <c r="C62" s="208">
        <v>4.0000000000000001E-3</v>
      </c>
      <c r="D62" s="55">
        <v>0</v>
      </c>
      <c r="E62" s="55">
        <v>0</v>
      </c>
      <c r="F62" s="55">
        <v>0</v>
      </c>
      <c r="G62" s="208">
        <v>5.0000000000000001E-3</v>
      </c>
      <c r="H62" s="55">
        <v>0</v>
      </c>
      <c r="I62" s="208">
        <v>0.02</v>
      </c>
      <c r="J62" s="208">
        <v>7.8E-2</v>
      </c>
      <c r="K62" s="55">
        <v>0</v>
      </c>
      <c r="L62" s="55">
        <v>0</v>
      </c>
      <c r="M62" s="208">
        <v>2.5000000000000001E-2</v>
      </c>
    </row>
    <row r="63" spans="2:13" x14ac:dyDescent="0.3">
      <c r="B63" s="52" t="s">
        <v>167</v>
      </c>
      <c r="C63" s="209">
        <v>5.0000000000000001E-3</v>
      </c>
      <c r="D63" s="68">
        <v>0</v>
      </c>
      <c r="E63" s="68">
        <v>0</v>
      </c>
      <c r="F63" s="68">
        <v>0</v>
      </c>
      <c r="G63" s="209">
        <v>1.0999999999999999E-2</v>
      </c>
      <c r="H63" s="68">
        <v>0</v>
      </c>
      <c r="I63" s="209">
        <v>0.02</v>
      </c>
      <c r="J63" s="209">
        <v>0.161</v>
      </c>
      <c r="K63" s="68">
        <v>0</v>
      </c>
      <c r="L63" s="68">
        <v>0</v>
      </c>
      <c r="M63" s="209">
        <v>4.2999999999999997E-2</v>
      </c>
    </row>
    <row r="64" spans="2:13" x14ac:dyDescent="0.3">
      <c r="B64" s="61" t="s">
        <v>311</v>
      </c>
    </row>
    <row r="68" spans="2:13" x14ac:dyDescent="0.3">
      <c r="B68" s="49" t="s">
        <v>346</v>
      </c>
    </row>
    <row r="69" spans="2:13" x14ac:dyDescent="0.3">
      <c r="B69" s="58" t="s">
        <v>312</v>
      </c>
      <c r="C69" s="51"/>
      <c r="D69" s="51"/>
      <c r="E69" s="51"/>
      <c r="F69" s="51"/>
      <c r="G69" s="51"/>
      <c r="H69" s="51"/>
      <c r="I69" s="51"/>
      <c r="J69" s="51"/>
      <c r="K69" s="51"/>
      <c r="L69" s="51"/>
      <c r="M69" s="51"/>
    </row>
    <row r="70" spans="2:13" x14ac:dyDescent="0.3">
      <c r="B70" s="52"/>
      <c r="C70" s="52"/>
      <c r="D70" s="52"/>
      <c r="E70" s="52"/>
      <c r="F70" s="52"/>
      <c r="G70" s="52"/>
      <c r="H70" s="52"/>
      <c r="I70" s="52"/>
      <c r="J70" s="52"/>
      <c r="K70" s="52"/>
      <c r="L70" s="52"/>
      <c r="M70" s="52"/>
    </row>
    <row r="71" spans="2:13" ht="49.5" x14ac:dyDescent="0.3">
      <c r="B71" s="52"/>
      <c r="C71" s="53" t="s">
        <v>1</v>
      </c>
      <c r="D71" s="53" t="s">
        <v>2</v>
      </c>
      <c r="E71" s="53" t="s">
        <v>3</v>
      </c>
      <c r="F71" s="53" t="s">
        <v>4</v>
      </c>
      <c r="G71" s="53" t="s">
        <v>5</v>
      </c>
      <c r="H71" s="53" t="s">
        <v>6</v>
      </c>
      <c r="I71" s="53" t="s">
        <v>7</v>
      </c>
      <c r="J71" s="53" t="s">
        <v>52</v>
      </c>
      <c r="K71" s="53" t="s">
        <v>8</v>
      </c>
      <c r="L71" s="53" t="s">
        <v>9</v>
      </c>
      <c r="M71" s="54" t="s">
        <v>10</v>
      </c>
    </row>
    <row r="72" spans="2:13" x14ac:dyDescent="0.3">
      <c r="B72" s="38" t="s">
        <v>264</v>
      </c>
      <c r="C72" s="63">
        <v>0.6</v>
      </c>
      <c r="D72" s="63">
        <v>0</v>
      </c>
      <c r="E72" s="63">
        <v>0</v>
      </c>
      <c r="F72" s="63">
        <v>0</v>
      </c>
      <c r="G72" s="63">
        <v>0</v>
      </c>
      <c r="H72" s="63">
        <v>0</v>
      </c>
      <c r="I72" s="63">
        <v>0</v>
      </c>
      <c r="J72" s="63">
        <v>0</v>
      </c>
      <c r="K72" s="63">
        <v>0</v>
      </c>
      <c r="L72" s="63">
        <v>0</v>
      </c>
      <c r="M72" s="69">
        <f>SUM(C72:L72)</f>
        <v>0.6</v>
      </c>
    </row>
    <row r="73" spans="2:13" x14ac:dyDescent="0.3">
      <c r="B73" s="70" t="s">
        <v>348</v>
      </c>
      <c r="C73" s="71"/>
      <c r="D73" s="71"/>
      <c r="E73" s="71"/>
      <c r="F73" s="71"/>
    </row>
    <row r="77" spans="2:13" x14ac:dyDescent="0.3">
      <c r="B77" s="49" t="s">
        <v>347</v>
      </c>
    </row>
    <row r="78" spans="2:13" x14ac:dyDescent="0.3">
      <c r="B78" s="58" t="s">
        <v>169</v>
      </c>
      <c r="C78" s="51"/>
      <c r="D78" s="51"/>
      <c r="E78" s="51"/>
      <c r="F78" s="51"/>
      <c r="G78" s="51"/>
      <c r="H78" s="51"/>
      <c r="I78" s="51"/>
      <c r="J78" s="51"/>
      <c r="K78" s="51"/>
      <c r="L78" s="51"/>
      <c r="M78" s="51"/>
    </row>
    <row r="79" spans="2:13" x14ac:dyDescent="0.3">
      <c r="B79" s="52"/>
      <c r="C79" s="52"/>
      <c r="D79" s="52"/>
      <c r="E79" s="52"/>
      <c r="F79" s="52"/>
      <c r="G79" s="52"/>
      <c r="H79" s="52"/>
      <c r="I79" s="52"/>
      <c r="J79" s="52"/>
      <c r="K79" s="52"/>
      <c r="L79" s="52"/>
      <c r="M79" s="52"/>
    </row>
    <row r="80" spans="2:13" ht="49.5" x14ac:dyDescent="0.3">
      <c r="B80" s="52"/>
      <c r="C80" s="53" t="s">
        <v>1</v>
      </c>
      <c r="D80" s="53" t="s">
        <v>2</v>
      </c>
      <c r="E80" s="53" t="s">
        <v>3</v>
      </c>
      <c r="F80" s="53" t="s">
        <v>4</v>
      </c>
      <c r="G80" s="53" t="s">
        <v>5</v>
      </c>
      <c r="H80" s="53" t="s">
        <v>6</v>
      </c>
      <c r="I80" s="53" t="s">
        <v>7</v>
      </c>
      <c r="J80" s="53" t="s">
        <v>52</v>
      </c>
      <c r="K80" s="53" t="s">
        <v>8</v>
      </c>
      <c r="L80" s="53" t="s">
        <v>9</v>
      </c>
      <c r="M80" s="54" t="s">
        <v>10</v>
      </c>
    </row>
    <row r="81" spans="2:14" x14ac:dyDescent="0.3">
      <c r="B81" s="38" t="s">
        <v>278</v>
      </c>
      <c r="C81" s="211">
        <v>5.6406881639560025E-5</v>
      </c>
      <c r="D81" s="63">
        <v>0</v>
      </c>
      <c r="E81" s="63">
        <v>0</v>
      </c>
      <c r="F81" s="63">
        <v>0</v>
      </c>
      <c r="G81" s="63">
        <v>0</v>
      </c>
      <c r="H81" s="63">
        <v>0</v>
      </c>
      <c r="I81" s="63">
        <v>0</v>
      </c>
      <c r="J81" s="63">
        <v>0</v>
      </c>
      <c r="K81" s="63">
        <v>0</v>
      </c>
      <c r="L81" s="63">
        <v>0</v>
      </c>
      <c r="M81" s="212">
        <f>SUM(C81:L81)</f>
        <v>5.6406881639560025E-5</v>
      </c>
    </row>
    <row r="82" spans="2:14" x14ac:dyDescent="0.3">
      <c r="B82" s="61" t="s">
        <v>350</v>
      </c>
    </row>
    <row r="83" spans="2:14" x14ac:dyDescent="0.3">
      <c r="B83" s="71"/>
    </row>
    <row r="87" spans="2:14" x14ac:dyDescent="0.3">
      <c r="N87" s="46" t="s">
        <v>244</v>
      </c>
    </row>
  </sheetData>
  <hyperlinks>
    <hyperlink ref="N87" location="Contents!A1" display="To Frontpage" xr:uid="{00000000-0004-0000-0800-000000000000}"/>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Andreas Peter Lassen</cp:lastModifiedBy>
  <cp:lastPrinted>2014-12-03T10:23:51Z</cp:lastPrinted>
  <dcterms:created xsi:type="dcterms:W3CDTF">2012-10-17T07:59:56Z</dcterms:created>
  <dcterms:modified xsi:type="dcterms:W3CDTF">2024-04-29T12:41:55Z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