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am\Downloads\"/>
    </mc:Choice>
  </mc:AlternateContent>
  <xr:revisionPtr revIDLastSave="0" documentId="13_ncr:1_{66A753A3-B2DA-4BC2-B03B-58C94B032136}" xr6:coauthVersionLast="47" xr6:coauthVersionMax="47" xr10:uidLastSave="{00000000-0000-0000-0000-000000000000}"/>
  <bookViews>
    <workbookView xWindow="28680" yWindow="-120" windowWidth="29040" windowHeight="17640" tabRatio="902" xr2:uid="{00000000-000D-0000-FFFF-FFFF00000000}"/>
  </bookViews>
  <sheets>
    <sheet name="Indholdsfortegnelse" sheetId="124" r:id="rId1"/>
    <sheet name="Reference" sheetId="125" r:id="rId2"/>
    <sheet name="EU OV1" sheetId="17" r:id="rId3"/>
    <sheet name="EU KM1" sheetId="142" r:id="rId4"/>
    <sheet name="Skema EU LI1 " sheetId="24" r:id="rId5"/>
    <sheet name="Skema EU LI2" sheetId="25" r:id="rId6"/>
    <sheet name="Tabel EU-LIA" sheetId="27" state="hidden" r:id="rId7"/>
    <sheet name="Tabel EU-LIB" sheetId="28" state="hidden" r:id="rId8"/>
    <sheet name="Skema EU PV1" sheetId="29" r:id="rId9"/>
    <sheet name="Skema EU CC1" sheetId="34" r:id="rId10"/>
    <sheet name="Skema EU CC2 " sheetId="35" r:id="rId11"/>
    <sheet name="Tabel EU CCA  " sheetId="36" r:id="rId12"/>
    <sheet name="EU CCyB1" sheetId="38" state="hidden" r:id="rId13"/>
    <sheet name="EU CCyB2" sheetId="39" r:id="rId14"/>
    <sheet name="EU LR1 - LRSum" sheetId="42" r:id="rId15"/>
    <sheet name="EU LR2 - LRCom" sheetId="43" r:id="rId16"/>
    <sheet name="EU LR3 - LRSpl" sheetId="44" r:id="rId17"/>
    <sheet name="EU LIQ1" sheetId="48" r:id="rId18"/>
    <sheet name="EU LIQ2" sheetId="50" r:id="rId19"/>
    <sheet name="Skema EU CR1" sheetId="54" r:id="rId20"/>
    <sheet name="Skema EU CR1-A" sheetId="55" r:id="rId21"/>
    <sheet name="Skema EU CR2" sheetId="56" r:id="rId22"/>
    <sheet name="Skema EU CR2a" sheetId="57" r:id="rId23"/>
    <sheet name="Skema EU CQ1" sheetId="58" r:id="rId24"/>
    <sheet name="Skema EU CQ2" sheetId="59" r:id="rId25"/>
    <sheet name="Skema EU CQ3" sheetId="60" r:id="rId26"/>
    <sheet name="Skema EU CQ4" sheetId="61" r:id="rId27"/>
    <sheet name="Skema EU CQ5" sheetId="62" r:id="rId28"/>
    <sheet name="Skema EU CQ6" sheetId="63" r:id="rId29"/>
    <sheet name="Skema EU CQ7" sheetId="64" r:id="rId30"/>
    <sheet name="Skema EU CQ8" sheetId="65" r:id="rId31"/>
    <sheet name="EU CR3" sheetId="68" r:id="rId32"/>
    <sheet name="EU CR4" sheetId="71" r:id="rId33"/>
    <sheet name="EU CR5" sheetId="72" r:id="rId34"/>
    <sheet name="EU CR6" sheetId="75" r:id="rId35"/>
    <sheet name="EU CR6-A" sheetId="76" r:id="rId36"/>
    <sheet name="EU CR7" sheetId="77" r:id="rId37"/>
    <sheet name="EU CR7-A" sheetId="78" r:id="rId38"/>
    <sheet name="EU CR8" sheetId="79" r:id="rId39"/>
    <sheet name="EU CR9" sheetId="80" r:id="rId40"/>
    <sheet name="EU CR9.1" sheetId="81" state="hidden" r:id="rId41"/>
    <sheet name="EU CR10 " sheetId="83" r:id="rId42"/>
    <sheet name="Tabel EU CCRA" sheetId="85" state="hidden" r:id="rId43"/>
    <sheet name="Skema EU CCR1" sheetId="86" state="hidden" r:id="rId44"/>
    <sheet name="Skema EU CCR2" sheetId="87" state="hidden" r:id="rId45"/>
    <sheet name="Skema EU CCR3" sheetId="88" state="hidden" r:id="rId46"/>
    <sheet name="Skema EU CCR4" sheetId="89" state="hidden" r:id="rId47"/>
    <sheet name="Skema EU CCR5" sheetId="90" state="hidden" r:id="rId48"/>
    <sheet name="Skema EU CCR6" sheetId="91" state="hidden" r:id="rId49"/>
    <sheet name="Skema EU CCR7" sheetId="92" state="hidden" r:id="rId50"/>
    <sheet name="Skema EU CCR8" sheetId="93" state="hidden" r:id="rId51"/>
    <sheet name="Skema EU SEC1" sheetId="96" state="hidden" r:id="rId52"/>
    <sheet name="Skema EU SEC2" sheetId="97" state="hidden" r:id="rId53"/>
    <sheet name="Skema EU SEC3" sheetId="98" state="hidden" r:id="rId54"/>
    <sheet name="Skema EU SEC4" sheetId="99" state="hidden" r:id="rId55"/>
    <sheet name="Skema EU SEC5" sheetId="100" state="hidden" r:id="rId56"/>
    <sheet name="EU MR1" sheetId="103" r:id="rId57"/>
    <sheet name="Skema EU OR1" sheetId="111" r:id="rId58"/>
    <sheet name="REM1" sheetId="114" r:id="rId59"/>
    <sheet name="REM2" sheetId="115" r:id="rId60"/>
    <sheet name="REM3" sheetId="116" state="hidden" r:id="rId61"/>
    <sheet name="REM4" sheetId="117" state="hidden" r:id="rId62"/>
    <sheet name="REM5" sheetId="118" r:id="rId63"/>
    <sheet name="Skema EU AE1" sheetId="120" r:id="rId64"/>
    <sheet name="Skema EU AE2" sheetId="121" state="hidden" r:id="rId65"/>
    <sheet name="Skema EU AE3" sheetId="122" r:id="rId66"/>
    <sheet name="Skema EU IRRBB1" sheetId="127" r:id="rId67"/>
    <sheet name="Qualitative-Environmental risk" sheetId="128" r:id="rId68"/>
    <sheet name="Qualitative-Social risk" sheetId="129" r:id="rId69"/>
    <sheet name="Qualitative-Governance risk" sheetId="130" r:id="rId70"/>
    <sheet name="1.CC Transition risk-Banking b." sheetId="131" r:id="rId71"/>
    <sheet name="2.CC Trans-BB.RE collateral" sheetId="132" r:id="rId72"/>
    <sheet name="3.CC Trans-BB.alignment metrics" sheetId="135" r:id="rId73"/>
    <sheet name="4.CC Transition-toppollutcomp" sheetId="136" r:id="rId74"/>
    <sheet name="5.CC Physical risk" sheetId="133" r:id="rId75"/>
    <sheet name="6. Summary GAR " sheetId="137" r:id="rId76"/>
    <sheet name="7.Mitigating actions-GAR assets" sheetId="138" r:id="rId77"/>
    <sheet name="8. Mitigating actions - GAR %" sheetId="139" r:id="rId78"/>
    <sheet name="9.Mitigating actions-BTAR" sheetId="141" r:id="rId79"/>
    <sheet name="10.Other mitigating actions" sheetId="134" r:id="rId80"/>
  </sheets>
  <externalReferences>
    <externalReference r:id="rId81"/>
    <externalReference r:id="rId82"/>
  </externalReferences>
  <definedNames>
    <definedName name="_ftn1" localSheetId="56">'EU MR1'!$H$14</definedName>
    <definedName name="_ftnref1" localSheetId="56">'EU MR1'!$H$11</definedName>
    <definedName name="_Toc483499698" localSheetId="4">'Skema EU LI1 '!$B$2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1">'EU CR3'!$B$1:$K$20</definedName>
    <definedName name="_xlnm.Print_Area" localSheetId="35">'EU CR6-A'!$A$2:$J$24</definedName>
    <definedName name="_xlnm.Print_Area" localSheetId="36">'EU CR7'!$B$2:$G$27</definedName>
    <definedName name="_xlnm.Print_Area" localSheetId="39">'EU CR9'!$B$2:$J$49</definedName>
    <definedName name="_xlnm.Print_Area" localSheetId="40">'EU CR9.1'!$B$2:$I$30</definedName>
    <definedName name="_xlnm.Print_Area" localSheetId="18">'EU LIQ2'!$A$1:$N$44</definedName>
    <definedName name="_xlnm.Print_Area" localSheetId="14">'EU LR1 - LRSum'!$B$1:$D$21</definedName>
    <definedName name="_xlnm.Print_Area" localSheetId="15">'EU LR2 - LRCom'!$B$2:$E$72</definedName>
    <definedName name="_xlnm.Print_Area" localSheetId="16">'EU LR3 - LRSpl'!$B$2:$D$17</definedName>
    <definedName name="_xlnm.Print_Area" localSheetId="0">Indholdsfortegnelse!$B$1:$D$90</definedName>
    <definedName name="_xlnm.Print_Area" localSheetId="9">'Skema EU CC1'!$B$1:$E$119</definedName>
    <definedName name="_xlnm.Print_Area" localSheetId="4">'Skema EU LI1 '!$B$1:$J$36</definedName>
    <definedName name="_xlnm.Print_Area" localSheetId="55">'Skema EU SEC5'!$A$1:$E$19</definedName>
    <definedName name="_xlnm.Print_Titles" localSheetId="9">'Skema EU CC1'!$6:$6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138" l="1"/>
  <c r="O42" i="138"/>
  <c r="F42" i="138"/>
  <c r="D38" i="138"/>
  <c r="D34" i="138"/>
  <c r="D12" i="138"/>
  <c r="P11" i="138"/>
  <c r="O11" i="138"/>
  <c r="F11" i="138"/>
  <c r="E11" i="138"/>
  <c r="E42" i="138" s="1"/>
  <c r="D11" i="138"/>
  <c r="D62" i="138"/>
  <c r="D61" i="138"/>
  <c r="D55" i="141"/>
  <c r="C55" i="141"/>
  <c r="S48" i="141"/>
  <c r="E48" i="141"/>
  <c r="O48" i="141"/>
  <c r="D48" i="141"/>
  <c r="N48" i="141"/>
  <c r="S47" i="141"/>
  <c r="E47" i="141"/>
  <c r="O47" i="141"/>
  <c r="D47" i="141"/>
  <c r="N47" i="141"/>
  <c r="S46" i="141"/>
  <c r="O46" i="141"/>
  <c r="N46" i="141"/>
  <c r="E46" i="141"/>
  <c r="D46" i="141"/>
  <c r="S45" i="141"/>
  <c r="O45" i="141"/>
  <c r="E45" i="141"/>
  <c r="D45" i="141"/>
  <c r="N45" i="141"/>
  <c r="P24" i="141"/>
  <c r="O24" i="141"/>
  <c r="E55" i="141"/>
  <c r="P21" i="141"/>
  <c r="O21" i="141"/>
  <c r="P20" i="141"/>
  <c r="O20" i="141"/>
  <c r="P17" i="141"/>
  <c r="O17" i="141"/>
  <c r="P16" i="141"/>
  <c r="O16" i="141"/>
  <c r="P15" i="141"/>
  <c r="O15" i="141"/>
  <c r="P14" i="141"/>
  <c r="O14" i="141"/>
  <c r="F12" i="141"/>
  <c r="E12" i="141"/>
  <c r="O12" i="141"/>
  <c r="D12" i="141"/>
  <c r="S43" i="141"/>
  <c r="D10" i="139"/>
  <c r="N10" i="139" s="1"/>
  <c r="S10" i="139" s="1"/>
  <c r="I11" i="63"/>
  <c r="I10" i="63"/>
  <c r="I9" i="63"/>
  <c r="D56" i="138"/>
  <c r="D20" i="133"/>
  <c r="D10" i="133"/>
  <c r="S26" i="139"/>
  <c r="N26" i="139"/>
  <c r="O26" i="139"/>
  <c r="D19" i="139"/>
  <c r="N19" i="139"/>
  <c r="S19" i="139"/>
  <c r="E19" i="139"/>
  <c r="O19" i="139" s="1"/>
  <c r="D20" i="139"/>
  <c r="N20" i="139" s="1"/>
  <c r="S20" i="139" s="1"/>
  <c r="E20" i="139"/>
  <c r="O20" i="139" s="1"/>
  <c r="D21" i="139"/>
  <c r="N21" i="139" s="1"/>
  <c r="S21" i="139" s="1"/>
  <c r="E21" i="139"/>
  <c r="O21" i="139"/>
  <c r="E10" i="139"/>
  <c r="O10" i="139"/>
  <c r="D11" i="139"/>
  <c r="N11" i="139"/>
  <c r="S11" i="139"/>
  <c r="E11" i="139"/>
  <c r="O11" i="139"/>
  <c r="C6" i="137"/>
  <c r="D6" i="137"/>
  <c r="E6" i="137"/>
  <c r="F6" i="137" s="1"/>
  <c r="E44" i="141"/>
  <c r="O44" i="141"/>
  <c r="F55" i="141"/>
  <c r="E43" i="141"/>
  <c r="O43" i="141"/>
  <c r="D44" i="141"/>
  <c r="N44" i="141"/>
  <c r="D30" i="141"/>
  <c r="D33" i="141"/>
  <c r="P12" i="141"/>
  <c r="S44" i="141"/>
  <c r="D43" i="141"/>
  <c r="N43" i="1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tc={929323E2-1A4F-44C2-AB98-F4F0A92648FB}</author>
  </authors>
  <commentList>
    <comment ref="L24" authorId="0" shapeId="0" xr:uid="{929323E2-1A4F-44C2-AB98-F4F0A92648FB}">
      <text>
        <t>[Trådet kommentar]
Din version af Excel lader dig læse denne trådede kommentar. Eventuelle ændringer vil dog blive fjernet, hvis filen åbnes i en nyere version af Excel. Få mere at vide: https://go.microsoft.com/fwlink/?linkid=870924
Kommentar:
    Jeg har tilføjet 36 mio. kr., da vi har fjernet nogle garantier vedrørende sparekassen danmark</t>
      </text>
    </comment>
  </commentList>
</comments>
</file>

<file path=xl/sharedStrings.xml><?xml version="1.0" encoding="utf-8"?>
<sst xmlns="http://schemas.openxmlformats.org/spreadsheetml/2006/main" count="3930" uniqueCount="1839">
  <si>
    <t>Søjle III Appendiks</t>
  </si>
  <si>
    <t>Frekvens</t>
  </si>
  <si>
    <t>Opdateret</t>
  </si>
  <si>
    <t>Oversigtsskemaer - bilag I</t>
  </si>
  <si>
    <t>Skema EU OV1 – Oversigt over samlede risikoeksponeringer</t>
  </si>
  <si>
    <t>Årligt</t>
  </si>
  <si>
    <t>31.12.2023</t>
  </si>
  <si>
    <t>Skema EU KM1 – Skema om væsentlige målekriterier</t>
  </si>
  <si>
    <t>Halvårligt</t>
  </si>
  <si>
    <t>30.06.2024</t>
  </si>
  <si>
    <t>Oplysninger om anvendelsesområdet for de tilsynsmæssige rammer - bilag V</t>
  </si>
  <si>
    <t>Skema EU LI1 – Forskelle mellem de regnskabsmæssige rammer og rammerne for tilsynsmæssig konsolidering og sammenstilling af regnskabskategorierne og lovmæssigt fastsatte risikokategorier</t>
  </si>
  <si>
    <t xml:space="preserve">Skema EU LI2 – Primære kilder til forskelle mellem de tilsynsmæssige eksponeringsbeløb og regnskabsmæssige værdier </t>
  </si>
  <si>
    <t>Skema EU PV1 – Justeringer som følge af forsigtig værdiansættelse (PVA)</t>
  </si>
  <si>
    <t>Offentliggørelse af kapitalgrundlag - bilag VII</t>
  </si>
  <si>
    <t>Skema EU CC1 — Sammensætning af lovpligtigt kapitalgrundlag</t>
  </si>
  <si>
    <t>Skema CC2 – Afstemning mellem lovbestemt kapitalgrundlag og balancen i de reviderede regnskaber</t>
  </si>
  <si>
    <t>Skema EU CCA: Hovedtræk ved lovpligtige kapitalgrundlagsinstrumenter og nedskrivningsrelevante passivinstrumenter</t>
  </si>
  <si>
    <t>Offentliggørelse af oplysninger om kontracykliske kapitalbuffere - bilag IX</t>
  </si>
  <si>
    <t>Skema EU CCyB2 — Størrelsen af den institutspecifikke kontracykliske kapitalbuffer</t>
  </si>
  <si>
    <t>Offentliggørelser af gearingsgrad - bilag XI</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</si>
  <si>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</si>
  <si>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</si>
  <si>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</si>
  <si>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Likviditetskrav - bilag XIII</t>
  </si>
  <si>
    <t>Skema EU LIQ1 - Kvantitative oplysninger om likviditetsdækningsgrad</t>
  </si>
  <si>
    <t xml:space="preserve">Skema EU LIQ2: Net stable funding ratio </t>
  </si>
  <si>
    <t>Offentliggørelse af risikostyringsmålsætninger og -politikker, eksponeringer mod kreditrisiko, udvandingsrisiko og kreditkvalitet - bilag  XV</t>
  </si>
  <si>
    <t>Skema EU CR1: Ikkemisligholdte og misligholdte eksponeringer og dertil knyttede bestemmelser</t>
  </si>
  <si>
    <t>Skema EU CR1-A: Løbetid på eksponeringer</t>
  </si>
  <si>
    <t>Skema EU CR2: Ændringer i beholdningen af misligholdte lån og forskud</t>
  </si>
  <si>
    <t>Skema EU CR2a: Ændringer i beholdningen af misligholdte lån og forskud og akkumulerede inddrevne nettobeløb i forbindelse hermed</t>
  </si>
  <si>
    <t>Skema EU CQ1: Kreditkvalitet af eksponeringer med kreditlempelser</t>
  </si>
  <si>
    <t>Skema EU CQ2: Kvalitet af kreditlempelser</t>
  </si>
  <si>
    <t>Skema EU CQ3: Kreditkvalitet af ikkemisligholdte og misligholdte eksponeringer efter forfaldsdage</t>
  </si>
  <si>
    <t>Skema EU CQ4: Kvaliteten af misligholdte eksponeringer efter geografisk placering </t>
  </si>
  <si>
    <t>Skema EU CQ5: Kreditkvalitet af lån og forskud efter branche</t>
  </si>
  <si>
    <t xml:space="preserve">Skema EU CQ6: Værdiansættelse af sikkerhedsstillelse - lån og forskud </t>
  </si>
  <si>
    <t xml:space="preserve">Skema EU CQ7: Sikkerhedsstillelse opnået gennem overtagelse og fuldbyrdelsesprocesser </t>
  </si>
  <si>
    <t>Skema EU CQ8: Sikkerhedsstillelse opnået gennem overtagelse og fuldbyrdelsesprocesser – opdeling efter årgang</t>
  </si>
  <si>
    <t>Anvendelsen af kreditrisikoreduktionsteknikker - bilag XVII</t>
  </si>
  <si>
    <t>Skema EU CR3 - Overblik over kreditrisikoreduktionsteknikker  Offentliggørelse af anvendelsen af kreditrisikoreduktionsteknikker</t>
  </si>
  <si>
    <t>Offentliggørelse af anvendelsen af standardmetoden for kreditrisiko (med undtagelse af modpartskreditrisiko og securitiseringspositioner) - bilag XIX</t>
  </si>
  <si>
    <t>Skema EU CR4 — Standardmetode — Kreditrisikoeksponering og virkninger af kreditrisikoreduktionsteknikker</t>
  </si>
  <si>
    <t>Skema CR5 — Standardmetode</t>
  </si>
  <si>
    <t>Anvendelsen af IRB-metoden for kreditrisiko (med undtagelse af modpartskreditrisiko) - bilag XXI</t>
  </si>
  <si>
    <t>Skema EU CR6 — IRB-metoden — kreditrisikoeksponeringer efter eksponeringsklasse og PD-interval</t>
  </si>
  <si>
    <t>Skema EU CR6-A – IRB-metoden – anvendelsesområdet for IRB-metoden og SA-metoden</t>
  </si>
  <si>
    <t>Skema EU CR7 – IRB-metoden – Virkning af kreditderivater anvendt som CRM-teknikker på de risikovægtede eksponeringer</t>
  </si>
  <si>
    <t>Skema EU CR7-A – IRB-metoden – Offentliggørelse af omfanget af anvendelsen af kreditrisikoreduktionsteknikker</t>
  </si>
  <si>
    <t xml:space="preserve">Skema EU CR8 - RWEA-flowtabeller for kreditrisikoeksponeringer i henhold til IRB-metoden. </t>
  </si>
  <si>
    <t>Skema CR9 –IRB-metoden – Back-testing af PD efter eksponeringsklasse. (fastsat PD-skala)</t>
  </si>
  <si>
    <t>Specialiseret långivning og aktieeksponeringer i henhold til den forenklede risikovægtningsmetode -bilag  XXIII</t>
  </si>
  <si>
    <t>Skema EU CR10 – Specialiseret långivning og aktieeksponeringer i henhold til den forenklede risikovægtningsmetode</t>
  </si>
  <si>
    <t>Offentliggørelse af markedsrisiko efter standardmetoden og den interne metode - bilag XXIX</t>
  </si>
  <si>
    <t>Skema EU MR1 - Markedsrisiko i henhold til standardmetoden</t>
  </si>
  <si>
    <t>Offentliggørelse af operationel risiko - bilag XXXI</t>
  </si>
  <si>
    <t>Skema EU OR1 - Kapitalgrundlagskrav for operationel risiko og risikovægtede eksponeringer</t>
  </si>
  <si>
    <t xml:space="preserve"> Offentliggørelse af aflønningspolitik - bilag XXXIII</t>
  </si>
  <si>
    <t xml:space="preserve">Skema EU REM1 – Aflønning tildelt i løbet af regnskabsåret </t>
  </si>
  <si>
    <t>Skema EU REM2 – Særlige betalinger til medarbejdere, hvis arbejde har væsentlig indflydelse på instituttets risikoprofil (identificerede medarbejdere)</t>
  </si>
  <si>
    <t>Skema REM5 – Oplysninger om aflønning af medarbejdere, hvis arbejde har væsentlig indflydelse på instituttets risikoprofil (identificerede medarbejdere)</t>
  </si>
  <si>
    <t>Behæftede og ubehæftede aktiver - bilag XXXV</t>
  </si>
  <si>
    <t>Skema EU AE1 - Behæftede og ubehæftede aktiver</t>
  </si>
  <si>
    <t>Skema EU AE3 – Behæftelseskilder</t>
  </si>
  <si>
    <t>Offentliggørelse af renterisici i positioner, der ikke indgår i handelsbeholdningen - bilag XXXVII</t>
  </si>
  <si>
    <t>Skema EU IRRBB1 — Renterisici for aktiviteter, der ikke indgår i handelsbeholdningen</t>
  </si>
  <si>
    <t>Indholdsfortegnelse — Tilsynsmæssige oplysninger om ESG-risici (artikel 449a i CRR)</t>
  </si>
  <si>
    <t>Tabel 1 — Kvalitative oplysninger om miljørisiko</t>
  </si>
  <si>
    <t>Tabel 2 — Kvalitative oplysninger om social risiko</t>
  </si>
  <si>
    <t>Tabel 3 — Kvalitative oplysninger om ledelsesmæssig risiko</t>
  </si>
  <si>
    <t>Skema 1: Anlægsbeholdning — indikatorer for potentiel omstillingsrisiko forbundet med klimaændringer: Kreditkvalitet af eksponeringer efter sektor, emissioner og restløbetid</t>
  </si>
  <si>
    <t>Skema 2: Anlægsbeholdning — indikatorer for potentiel omstillingsrisiko forbundet med klimaændringer: Lån med sikkerhed i fast ejendom — sikkerhedsstillelsens energieffektivitet</t>
  </si>
  <si>
    <t>Skema 3: Anlægsbeholdning — indikatorer for potentiel omstillingsrisiko forbundet med klimaændringer: Tilpasningsparametre</t>
  </si>
  <si>
    <t>Skema 4: Anlægsbeholdning — indikatorer for potentiel omstillingsrisiko forbundet med klimaændringer: Eksponeringer mod de 20 største kulstofintensive virksomheder</t>
  </si>
  <si>
    <t>Skema 5: Anlægsbeholdning — indikatorer for potentiel fysisk risiko forbundet med klimaændringer: anlægsbeholdning Eksponeringer underlagt fysisk risiko</t>
  </si>
  <si>
    <t>Skema 6. Oversigt over centrale resultatindikatorer (KPI'er) for eksponeringer, der er i overensstemmelse med klassificeringssystemet</t>
  </si>
  <si>
    <t>Skema 7 — Afbødende foranstaltninger: Aktiver, der indgår i beregningen af GAR</t>
  </si>
  <si>
    <t>Skema 8 — GAR (%)</t>
  </si>
  <si>
    <t>Skema 9 - Mitigating actions-BTAR</t>
  </si>
  <si>
    <t>Skema 10 — Andre foranstaltninger til modvirkning af klimaændringer, der ikke er omfattet af forordning (EU) 2020/852</t>
  </si>
  <si>
    <t>Referencer til Søjle III rapportering</t>
  </si>
  <si>
    <t>Der henvises særligt til:</t>
  </si>
  <si>
    <t>Årsrapport</t>
  </si>
  <si>
    <t>Risiko- og kapitalstyringsrapport</t>
  </si>
  <si>
    <t>Opgørelse af kapitalgrundlag og solvensbehov</t>
  </si>
  <si>
    <t>Rapport om bæredygtighed (CSR)</t>
  </si>
  <si>
    <t>Politik og retningslinjer for DLR Kredit A/S vedrørende aflønning</t>
  </si>
  <si>
    <t>For følgende skemaer henvises til:</t>
  </si>
  <si>
    <t>EU OVC</t>
  </si>
  <si>
    <t>Se særligt risiko og kapitalstyringsrapport</t>
  </si>
  <si>
    <t>EU OVA</t>
  </si>
  <si>
    <t>EU OVB</t>
  </si>
  <si>
    <t>Se særligt risiko og kapitalstyringsrapport, årsrapport og rapport om bæredygtighed</t>
  </si>
  <si>
    <t xml:space="preserve">EU LRA </t>
  </si>
  <si>
    <t>EU LIQA</t>
  </si>
  <si>
    <t>EU LIQB</t>
  </si>
  <si>
    <t>EU CRA</t>
  </si>
  <si>
    <t>EU CRB</t>
  </si>
  <si>
    <t>EU CRC</t>
  </si>
  <si>
    <t>EU CRD</t>
  </si>
  <si>
    <t>EU CRE</t>
  </si>
  <si>
    <t>EU MRA</t>
  </si>
  <si>
    <t>EU ORA</t>
  </si>
  <si>
    <t>REMA</t>
  </si>
  <si>
    <t>Se særligt risiko og kapitalstyringsrapport, årsrapport, rapport om samfundsansvar og Politik og retningslinjer for DLR Kredit A/S vedrørende aflønning</t>
  </si>
  <si>
    <t>EU AE4</t>
  </si>
  <si>
    <t>EU IRRBBA</t>
  </si>
  <si>
    <t>Se fane Skema EU IRRBB1</t>
  </si>
  <si>
    <t>Ikke relevante skemaer er slettet:</t>
  </si>
  <si>
    <t>INS1</t>
  </si>
  <si>
    <t>INS2</t>
  </si>
  <si>
    <t>EU-LIA</t>
  </si>
  <si>
    <t>EU-LIB</t>
  </si>
  <si>
    <t>EU CCyB1</t>
  </si>
  <si>
    <t>EU CR9.1</t>
  </si>
  <si>
    <t>EU CR10.1</t>
  </si>
  <si>
    <t>EU CR10.2</t>
  </si>
  <si>
    <t>EU CR10.3</t>
  </si>
  <si>
    <t>EU CR10.4</t>
  </si>
  <si>
    <t>EU CR10.5</t>
  </si>
  <si>
    <t>EU-CCRA</t>
  </si>
  <si>
    <t>EU CCR1</t>
  </si>
  <si>
    <t>EU CCR2</t>
  </si>
  <si>
    <t>EU CCR3</t>
  </si>
  <si>
    <t>EU CCR4</t>
  </si>
  <si>
    <t>EU CCR5</t>
  </si>
  <si>
    <t>EU CCR6</t>
  </si>
  <si>
    <t>EU CCR7</t>
  </si>
  <si>
    <t>EU CCR8</t>
  </si>
  <si>
    <t>EU-SECA</t>
  </si>
  <si>
    <t>EU-SEC1</t>
  </si>
  <si>
    <t>EU-SEC2</t>
  </si>
  <si>
    <t>EU-SEC3</t>
  </si>
  <si>
    <t>EU-SEC4</t>
  </si>
  <si>
    <t>EU-SEC5</t>
  </si>
  <si>
    <t>EU MRB</t>
  </si>
  <si>
    <t>EU MR2-A</t>
  </si>
  <si>
    <t>EU MR2-B</t>
  </si>
  <si>
    <t>EU MR3</t>
  </si>
  <si>
    <t>EU MR4</t>
  </si>
  <si>
    <t>REM3</t>
  </si>
  <si>
    <t>REM4</t>
  </si>
  <si>
    <t>EU AE2</t>
  </si>
  <si>
    <t>Skema 9 — Afbødende foranstaltninger: BTAR</t>
  </si>
  <si>
    <t>Opdateret:</t>
  </si>
  <si>
    <t>Samlede risikoeksponeringer (TREA)</t>
  </si>
  <si>
    <t>Samlede kapitalgrundlagskrav</t>
  </si>
  <si>
    <t>a</t>
  </si>
  <si>
    <t>b</t>
  </si>
  <si>
    <t>c</t>
  </si>
  <si>
    <t>2023K4</t>
  </si>
  <si>
    <t>2023K3</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</si>
  <si>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</si>
  <si>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</si>
  <si>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</si>
  <si>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</si>
  <si>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</si>
  <si>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</si>
  <si>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</si>
  <si>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</si>
  <si>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</si>
  <si>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</si>
  <si>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</si>
  <si>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</si>
  <si>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</si>
  <si>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</si>
  <si>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</si>
  <si>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</si>
  <si>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</si>
  <si>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</si>
  <si>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</si>
  <si>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</si>
  <si>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</si>
  <si>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</si>
  <si>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</si>
  <si>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</si>
  <si>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</si>
  <si>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</si>
  <si>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</si>
  <si>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</si>
  <si>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</si>
  <si>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</si>
  <si>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</si>
  <si>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</si>
  <si>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(omfattetaf en risikovægt på 250 %)</t>
  </si>
  <si>
    <t>I alt</t>
  </si>
  <si>
    <t>2024K2</t>
  </si>
  <si>
    <t>2024K1</t>
  </si>
  <si>
    <t>2023K2</t>
  </si>
  <si>
    <t>Tilgængeligt kapitalgrundlag (beløb)</t>
  </si>
  <si>
    <t xml:space="preserve">Egentlig kernekapital (CET1) </t>
  </si>
  <si>
    <t xml:space="preserve">Kernekapital </t>
  </si>
  <si>
    <t xml:space="preserve">Samlet kapital </t>
  </si>
  <si>
    <t>Risikovægtede eksponeringer</t>
  </si>
  <si>
    <t>Samlet risikoeksponering</t>
  </si>
  <si>
    <t>Kapitalprocenter (som en procentdel af den risikovægtede eksponering)</t>
  </si>
  <si>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</si>
  <si>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</si>
  <si>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</si>
  <si>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</si>
  <si>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</si>
  <si>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</si>
  <si>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</si>
  <si>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</si>
  <si>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</si>
  <si>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</si>
  <si>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</si>
  <si>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</si>
  <si>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</si>
  <si>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</si>
  <si>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</si>
  <si>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</si>
  <si>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</si>
  <si>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</si>
  <si>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</si>
  <si>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</si>
  <si>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</si>
  <si>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</si>
  <si>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</si>
  <si>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</si>
  <si>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</si>
  <si>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</si>
  <si>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</si>
  <si>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</si>
  <si>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</si>
  <si>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</si>
  <si>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</si>
  <si>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</si>
  <si>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</si>
  <si>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</si>
  <si>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</si>
  <si>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</si>
  <si>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</si>
  <si>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</si>
  <si>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</si>
  <si>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</si>
  <si>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</si>
  <si>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</si>
  <si>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</si>
  <si>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</si>
  <si>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</si>
  <si>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</si>
  <si>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</si>
  <si>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</si>
  <si>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</si>
  <si>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</si>
  <si>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</si>
  <si>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 xml:space="preserve">Skema EU LI1 – Forskelle mellem de regnskabsmæssige rammer og rammerne for tilsynsmæssig konsolidering og sammenstilling af regnskabskategorierne og lovmæssigt fastsatte risikokategorier </t>
  </si>
  <si>
    <t>d</t>
  </si>
  <si>
    <t>e</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</si>
  <si>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</si>
  <si>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</si>
  <si>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</si>
  <si>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</si>
  <si>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</si>
  <si>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</si>
  <si>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</si>
  <si>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 xml:space="preserve">omfattet af modpartskreditrisikorammen </t>
  </si>
  <si>
    <t>omfattet af securitiseringsrammen</t>
  </si>
  <si>
    <t>omfattet af markedsrisikorammen</t>
  </si>
  <si>
    <t>Ikke omfattet af kapitalgrundlagskrav eller omfattet af fradrag i kapitalgrundlag</t>
  </si>
  <si>
    <t>Opdeling efter aktivklasser i overensstemmelse med balancen i de offentliggjorte regnskaber</t>
  </si>
  <si>
    <t>Kassebeholdning og anfordringstilgodehavender hos centralbanker</t>
  </si>
  <si>
    <t>Tilgodehavender hos kreditinstitutter og centralbanker</t>
  </si>
  <si>
    <t>Udlån og andre tilgodehavender til dagsværdi</t>
  </si>
  <si>
    <t>Udlån og andre tilgodehavender til amortiseret kost</t>
  </si>
  <si>
    <t>Obligationer til dagsværdi</t>
  </si>
  <si>
    <t>Aktier</t>
  </si>
  <si>
    <t>Grunde og bygninger - domicilejendomme</t>
  </si>
  <si>
    <t>Øvrige materielle aktiver</t>
  </si>
  <si>
    <t>Leasingaktiver</t>
  </si>
  <si>
    <t>Aktuelle skatteaktiver</t>
  </si>
  <si>
    <t>Aktiver i midlertidig besiddelse</t>
  </si>
  <si>
    <t>Andre aktiver</t>
  </si>
  <si>
    <t>Periodeafgrænsningsposter</t>
  </si>
  <si>
    <t>xxx</t>
  </si>
  <si>
    <t xml:space="preserve">Aktiver i alt </t>
  </si>
  <si>
    <t>Opdeling efter passivklasser i overensstemmelse med balancen i de offentliggjorte regnskaber</t>
  </si>
  <si>
    <t>Udstedte obligationer til dagsværdi</t>
  </si>
  <si>
    <t>Udstedte obligationer til amortiseret kostpris</t>
  </si>
  <si>
    <t>Aktuelle skattepassiver</t>
  </si>
  <si>
    <t>Andre passiver</t>
  </si>
  <si>
    <t>Hensættelser til udskudt skat</t>
  </si>
  <si>
    <t>Efterstillede kapitalindskud</t>
  </si>
  <si>
    <t>Aktiekapital</t>
  </si>
  <si>
    <t>Opskrivningshenlæggelser</t>
  </si>
  <si>
    <t>Bunden fondsreserve</t>
  </si>
  <si>
    <t>Overført overskud</t>
  </si>
  <si>
    <t xml:space="preserve">Passiver i alt </t>
  </si>
  <si>
    <t xml:space="preserve">Poster omfattet af </t>
  </si>
  <si>
    <t>Kreditrisikoramme</t>
  </si>
  <si>
    <t xml:space="preserve">Securitiseringsramme </t>
  </si>
  <si>
    <t xml:space="preserve">Modpartskreditrisikoramme </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</si>
  <si>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</si>
  <si>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</si>
  <si>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</si>
  <si>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</si>
  <si>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</si>
  <si>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</si>
  <si>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</si>
  <si>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</si>
  <si>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</si>
  <si>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</si>
  <si>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</si>
  <si>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</si>
  <si>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</si>
  <si>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31.12.2021</t>
  </si>
  <si>
    <t>Tabel EU LIA – Forklaringer af forskelle mellem regnskabsmæssige og tilsynsmæssige eksponeringsbeløb.</t>
  </si>
  <si>
    <t>Fritekstbokse til offentliggørelse af kvalitative oplysninger</t>
  </si>
  <si>
    <t>Retsgrundlag</t>
  </si>
  <si>
    <t>Række nr.</t>
  </si>
  <si>
    <t>Kvalitative oplysninger — Fritekst</t>
  </si>
  <si>
    <t>Artikel 436, litra b), i CRR</t>
  </si>
  <si>
    <t>a)</t>
  </si>
  <si>
    <t>Forskelle mellem kolonne a) og b) i skema EU LI1</t>
  </si>
  <si>
    <t>Artikel 436, litra d), i CRR</t>
  </si>
  <si>
    <t>b)</t>
  </si>
  <si>
    <t>Kvalitative oplysninger om de vigtigste kilder til forskelle mellem de regnskabsmæssige og tilsynsmæssige rammer for konsolidering vist i skema EU LI2</t>
  </si>
  <si>
    <t>Tabel EU LIB — Andre kvalitative oplysninger om anvendelsesområdet</t>
  </si>
  <si>
    <t>Artikel 436, litra f), i CRR</t>
  </si>
  <si>
    <t>Hindring for hurtig overførsel af kapitalgrundlag eller tilbagebetaling af forpligtelser inden for koncernen</t>
  </si>
  <si>
    <t>Artikel 436, litra g), i CRR</t>
  </si>
  <si>
    <t xml:space="preserve">Datterselskaber, der ikke er omfattet af konsolideringen, med mindre kapitalgrundlag end krævet </t>
  </si>
  <si>
    <t>Artikel 436, litra h), i CRR</t>
  </si>
  <si>
    <t>c)</t>
  </si>
  <si>
    <t>Anvendelse af undtagelsen i artikel 7 i CRR eller den individuelle konsolideringsmetode fastsat i artikel 9 i CRR</t>
  </si>
  <si>
    <t>d)</t>
  </si>
  <si>
    <t>Aggregeret beløb, hvormed det faktiske kapitalgrundlag er mindre end krævet i alle datterselskaber, der ikke er omfattet af konsolideringen</t>
  </si>
  <si>
    <t>Fast format</t>
  </si>
  <si>
    <t>EU e1</t>
  </si>
  <si>
    <t>EU e2</t>
  </si>
  <si>
    <t>h</t>
  </si>
  <si>
    <t>Risikokategori</t>
  </si>
  <si>
    <t>AVA på kategoriniveau —Værdiansættelsesusikkerhed</t>
  </si>
  <si>
    <t>Samlet værdi på kategoriniveau efter diversificering</t>
  </si>
  <si>
    <t>AVA på kategoriniveau</t>
  </si>
  <si>
    <t>Renter</t>
  </si>
  <si>
    <t>Valuta</t>
  </si>
  <si>
    <t>Lån</t>
  </si>
  <si>
    <t>Råvarer</t>
  </si>
  <si>
    <t>AVA for ikke optjente kreditspænd</t>
  </si>
  <si>
    <t>AVA for investerings- og finansieringsomkostninger</t>
  </si>
  <si>
    <r>
      <rPr>
        <sz val="11"/>
        <color theme="1"/>
        <rFont val="Calibri"/>
        <family val="2"/>
        <scheme val="minor"/>
      </rPr>
      <t xml:space="preserve">Heraf: </t>
    </r>
    <r>
      <rPr>
        <b/>
        <sz val="11"/>
        <color rgb="FF000000"/>
        <rFont val="Calibri"/>
        <family val="2"/>
        <scheme val="minor"/>
      </rPr>
      <t>Samlet kernemetode</t>
    </r>
    <r>
      <rPr>
        <sz val="11"/>
        <color rgb="FF000000"/>
        <rFont val="Calibri"/>
        <family val="2"/>
        <scheme val="minor"/>
      </rPr>
      <t xml:space="preserve"> i handelsbeholdningen</t>
    </r>
  </si>
  <si>
    <r>
      <rPr>
        <sz val="11"/>
        <color theme="1"/>
        <rFont val="Calibri"/>
        <family val="2"/>
        <scheme val="minor"/>
      </rPr>
      <t xml:space="preserve">Heraf: </t>
    </r>
    <r>
      <rPr>
        <b/>
        <sz val="11"/>
        <color rgb="FF000000"/>
        <rFont val="Calibri"/>
        <family val="2"/>
        <scheme val="minor"/>
      </rPr>
      <t>Samlet kernemetode</t>
    </r>
    <r>
      <rPr>
        <sz val="11"/>
        <color rgb="FF000000"/>
        <rFont val="Calibri"/>
        <family val="2"/>
        <scheme val="minor"/>
      </rPr>
      <t xml:space="preserve"> i anlægsbeholdningen</t>
    </r>
  </si>
  <si>
    <t>Markedsprisusikkerhed</t>
  </si>
  <si>
    <t>Omkostninger ved at lukke positioner</t>
  </si>
  <si>
    <t>Koncentrerede positioner</t>
  </si>
  <si>
    <t>Forfald før aftalt tid</t>
  </si>
  <si>
    <t>Modelrisiko</t>
  </si>
  <si>
    <t>Operationel risiko</t>
  </si>
  <si>
    <t>Fremtidige administrationsomkostninger</t>
  </si>
  <si>
    <t>Yderligere værdijusteringer (AVA'er) i alt</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</si>
  <si>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</si>
  <si>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</si>
  <si>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</si>
  <si>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</si>
  <si>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</si>
  <si>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</si>
  <si>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h)</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</si>
  <si>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</si>
  <si>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</si>
  <si>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</si>
  <si>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</si>
  <si>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</si>
  <si>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</si>
  <si>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</si>
  <si>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</si>
  <si>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</si>
  <si>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</si>
  <si>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</si>
  <si>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</si>
  <si>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</si>
  <si>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</si>
  <si>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</si>
  <si>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a)minus d)</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</si>
  <si>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</si>
  <si>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</si>
  <si>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</si>
  <si>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</si>
  <si>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</si>
  <si>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</si>
  <si>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</si>
  <si>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</si>
  <si>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</si>
  <si>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</si>
  <si>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</si>
  <si>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</si>
  <si>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</si>
  <si>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</si>
  <si>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</si>
  <si>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</si>
  <si>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</si>
  <si>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</si>
  <si>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11"/>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</si>
  <si>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</si>
  <si>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</si>
  <si>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</si>
  <si>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</si>
  <si>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</si>
  <si>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</si>
  <si>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</si>
  <si>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11"/>
        <color theme="1"/>
        <rFont val="Calibri"/>
        <family val="2"/>
        <scheme val="minor"/>
      </rPr>
      <t>Kvalificerede fradrag i hybrid kernekapital, der overstiger instituttets hybride kernekapitalposter (negativt beløb)</t>
    </r>
  </si>
  <si>
    <t>27a</t>
  </si>
  <si>
    <r>
      <rPr>
        <sz val="11"/>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</si>
  <si>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</si>
  <si>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</si>
  <si>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</si>
  <si>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</si>
  <si>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i)</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</si>
  <si>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</si>
  <si>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</si>
  <si>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</si>
  <si>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</si>
  <si>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</si>
  <si>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</si>
  <si>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</si>
  <si>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</si>
  <si>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</si>
  <si>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</si>
  <si>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</si>
  <si>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</si>
  <si>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</si>
  <si>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</si>
  <si>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</si>
  <si>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11"/>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</si>
  <si>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</si>
  <si>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</si>
  <si>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</si>
  <si>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</si>
  <si>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</si>
  <si>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</si>
  <si>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</si>
  <si>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</si>
  <si>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</si>
  <si>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</si>
  <si>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</si>
  <si>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</si>
  <si>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</si>
  <si>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</si>
  <si>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</si>
  <si>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</si>
  <si>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</si>
  <si>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</si>
  <si>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</si>
  <si>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</si>
  <si>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</si>
  <si>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11"/>
        <color theme="1"/>
        <rFont val="Calibri"/>
        <family val="2"/>
        <scheme val="minor"/>
      </rPr>
      <t>EU-56a</t>
    </r>
    <r>
      <rPr>
        <sz val="11"/>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</si>
  <si>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</si>
  <si>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</si>
  <si>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</si>
  <si>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</si>
  <si>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</si>
  <si>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</si>
  <si>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</si>
  <si>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</si>
  <si>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</si>
  <si>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</si>
  <si>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</si>
  <si>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</si>
  <si>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</si>
  <si>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</si>
  <si>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</si>
  <si>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</si>
  <si>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</si>
  <si>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</si>
  <si>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</si>
  <si>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</si>
  <si>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11"/>
        <color theme="1"/>
        <rFont val="Calibri"/>
        <family val="2"/>
        <scheme val="minor"/>
      </rPr>
      <t>Ikke relevant</t>
    </r>
  </si>
  <si>
    <t>Beløb under tærsklerne for fradrag (før risikovægtning) </t>
  </si>
  <si>
    <r>
      <rPr>
        <sz val="11"/>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1"/>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</si>
  <si>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</si>
  <si>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11"/>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</si>
  <si>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</si>
  <si>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</si>
  <si>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</si>
  <si>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</si>
  <si>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</si>
  <si>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</si>
  <si>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Balance som i de offentliggjorte regnskaber</t>
  </si>
  <si>
    <t>Under tilsynsmæssig ramme for konsolidering</t>
  </si>
  <si>
    <t>Reference</t>
  </si>
  <si>
    <t>Ved periodens udgang</t>
  </si>
  <si>
    <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</si>
  <si>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t> </t>
  </si>
  <si>
    <t>Aktiver i alt</t>
  </si>
  <si>
    <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</si>
  <si>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Passiver i alt</t>
  </si>
  <si>
    <t>Aktiekapital i alt</t>
  </si>
  <si>
    <t>Kvalitative eller kvantitative oplysninger — Fritekst</t>
  </si>
  <si>
    <t>Udsteder</t>
  </si>
  <si>
    <t>DLR Kredit A/S</t>
  </si>
  <si>
    <t>Entydigt ID (f.eks. CUSIP-, ISIN- eller Bloomberg-ID for private investeringer)</t>
  </si>
  <si>
    <t>DK0006357900</t>
  </si>
  <si>
    <t>DK0030450804</t>
  </si>
  <si>
    <t>2a</t>
  </si>
  <si>
    <t>Offentlig eller privat investering</t>
  </si>
  <si>
    <t>Offentlig</t>
  </si>
  <si>
    <t>Privat</t>
  </si>
  <si>
    <t>Gældende lovgivning for instrumentet</t>
  </si>
  <si>
    <t>Dansk ret</t>
  </si>
  <si>
    <t>3a </t>
  </si>
  <si>
    <t>Kontraktmæssig anerkendelse af afviklingsmyndigheders nedskrivnings- og konverteringsbeføjelser</t>
  </si>
  <si>
    <t>Tilsynsmæssig behandling</t>
  </si>
  <si>
    <t xml:space="preserve">    Aktuel behandling under hensyntagen til overgangsbestemmelser i CRR, hvor det er relevant</t>
  </si>
  <si>
    <t>Supplerende kapital</t>
  </si>
  <si>
    <t xml:space="preserve">     Bestemmelser efter overgangsperioden i henhold til CRR</t>
  </si>
  <si>
    <t xml:space="preserve">     Anerkendte på individuelt/(del)konsolideret/ individuelt og (del)konsolideret niveau</t>
  </si>
  <si>
    <t xml:space="preserve">     Instrumenttype (typer angives for hver jurisdiktion)</t>
  </si>
  <si>
    <t>Beløb anerkendt i lovpligtig kapital eller nedskrivningsrelevante passiver (valuta i millioner pr. seneste indberetningsdato)</t>
  </si>
  <si>
    <t>648 mio. dkk</t>
  </si>
  <si>
    <t>650 mio. dkk</t>
  </si>
  <si>
    <t xml:space="preserve">Nominel værdi af instrumentet </t>
  </si>
  <si>
    <t>EU-9a</t>
  </si>
  <si>
    <t>Emissionskurs</t>
  </si>
  <si>
    <t>EU-9b</t>
  </si>
  <si>
    <t>Indfrielseskurs</t>
  </si>
  <si>
    <t>Regnskabsmæssig klassificering</t>
  </si>
  <si>
    <t>Forpligtelse – amortiseret kostpris</t>
  </si>
  <si>
    <t>Oprindelig udstedelsesdato</t>
  </si>
  <si>
    <t>14. oktober 2022</t>
  </si>
  <si>
    <t>6. december 2019</t>
  </si>
  <si>
    <t>Uamortisabelt eller dateret</t>
  </si>
  <si>
    <t>Forfald</t>
  </si>
  <si>
    <t xml:space="preserve">     Oprindelig forfaldsdato </t>
  </si>
  <si>
    <t>14. oktober 2032</t>
  </si>
  <si>
    <t>6. december 2029</t>
  </si>
  <si>
    <t>Udsteder-call med forbehold af forudgående myndighedsgodkendelse</t>
  </si>
  <si>
    <t>Ja</t>
  </si>
  <si>
    <t xml:space="preserve">     Dato for call option, datoer for eventuelle calls og indfrielsesbeløb </t>
  </si>
  <si>
    <t>14. oktober 2027</t>
  </si>
  <si>
    <t>6. december 2024</t>
  </si>
  <si>
    <t xml:space="preserve">     Datoer for eventuelle efterfølgende calls</t>
  </si>
  <si>
    <t>Løbende med 30 bankdages varsel</t>
  </si>
  <si>
    <t>Kuponrente/udbytte</t>
  </si>
  <si>
    <t xml:space="preserve">Fast eller variabelt udbytte/fast eller variabel kuponrente </t>
  </si>
  <si>
    <t>Variabel</t>
  </si>
  <si>
    <t xml:space="preserve">Kuponrente og tilknyttet indeks </t>
  </si>
  <si>
    <t xml:space="preserve">Cibor 3 + 425 bps. </t>
  </si>
  <si>
    <t xml:space="preserve">Cibor 6 + 250 bps. </t>
  </si>
  <si>
    <t xml:space="preserve">Tilstedeværelse af "dividend stopper" </t>
  </si>
  <si>
    <t>Nej</t>
  </si>
  <si>
    <t xml:space="preserve">     Frit valg, delvist frit valg eller obligatorisk (med hensyn til tidspunkt)</t>
  </si>
  <si>
    <t>Obligatorisk</t>
  </si>
  <si>
    <t xml:space="preserve">     Frit valg, delvist frit valg eller obligatorisk (med hensyn til beløb)</t>
  </si>
  <si>
    <t xml:space="preserve">     Tilstedeværelse af step-up eller andet incitament til indfrielse</t>
  </si>
  <si>
    <t xml:space="preserve">     Ikkekumulativt eller kumulativ</t>
  </si>
  <si>
    <t>Kumulativ</t>
  </si>
  <si>
    <t>Konvertibelt eller ikkekonvertibelt</t>
  </si>
  <si>
    <t>Ikke-konvertibel</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</si>
  <si>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</si>
  <si>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</si>
  <si>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</si>
  <si>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</si>
  <si>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</si>
  <si>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</si>
  <si>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</si>
  <si>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 xml:space="preserve">     Hvis nedskrivning: nedskrivningsudløser(e)</t>
  </si>
  <si>
    <t xml:space="preserve">     Hvis nedskrivning: hel eller delvis</t>
  </si>
  <si>
    <t xml:space="preserve">     Hvis nedskrivning: permanent eller midlertidig</t>
  </si>
  <si>
    <t xml:space="preserve">        Hvis midlertidig nedskrivning: beskriv opskrivningsmekanismen</t>
  </si>
  <si>
    <t>34a </t>
  </si>
  <si>
    <t>Type af efterstillelse (kun for nedskrivningsrelevante passiver)</t>
  </si>
  <si>
    <t>EU-34b</t>
  </si>
  <si>
    <t>Instrumentets prioritering ved almindelig insolvensbehandling</t>
  </si>
  <si>
    <t>Position i efterstillelseshierarki ved likvidation (angiv instrumenttype, der er umiddelbart over instrumentet)</t>
  </si>
  <si>
    <t>I øjeblikket Senior Non-Preferred Notes</t>
  </si>
  <si>
    <t>Ikkeoverensstemmende træk efter overgangsperiode</t>
  </si>
  <si>
    <t>Hvis ja, angives ikkeoverensstemmende træk.</t>
  </si>
  <si>
    <t>37a</t>
  </si>
  <si>
    <t>Link til instrumentets fuldstændige vilkår og betingelser (henvisning)</t>
  </si>
  <si>
    <t>1) Indsæt "Ikke relevant", hvis spørgsmålet ikke er relevant.</t>
  </si>
  <si>
    <t>Skema EU-CCyB1 — Geografisk fordeling af krediteksponeringer, der er relevante for beregningen af den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</si>
  <si>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</si>
  <si>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</si>
  <si>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</si>
  <si>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</si>
  <si>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</si>
  <si>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</si>
  <si>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</si>
  <si>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</si>
  <si>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</si>
  <si>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</si>
  <si>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</si>
  <si>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</si>
  <si>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</si>
  <si>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</si>
  <si>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</si>
  <si>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</si>
  <si>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</si>
  <si>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</si>
  <si>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</si>
  <si>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</si>
  <si>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</si>
  <si>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</si>
  <si>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Land: 001</t>
  </si>
  <si>
    <t>Land: 002</t>
  </si>
  <si>
    <t>…</t>
  </si>
  <si>
    <t>Land: NNN</t>
  </si>
  <si>
    <t>020</t>
  </si>
  <si>
    <t>Institutspecifik kontracyklisk kapitalbuffersats</t>
  </si>
  <si>
    <t>Krav til den institutspecifikke kontracykliske kapitalbuffer</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</si>
  <si>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</si>
  <si>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</si>
  <si>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</si>
  <si>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</si>
  <si>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</si>
  <si>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</si>
  <si>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</si>
  <si>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</si>
  <si>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</si>
  <si>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</si>
  <si>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</si>
  <si>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</si>
  <si>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</si>
  <si>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</si>
  <si>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</si>
  <si>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</si>
  <si>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</si>
  <si>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</si>
  <si>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</si>
  <si>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</si>
  <si>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</si>
  <si>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</si>
  <si>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</si>
  <si>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</si>
  <si>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</si>
  <si>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</si>
  <si>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</si>
  <si>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</si>
  <si>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</si>
  <si>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</si>
  <si>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</si>
  <si>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</si>
  <si>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</si>
  <si>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</si>
  <si>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</si>
  <si>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</si>
  <si>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</si>
  <si>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</si>
  <si>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</si>
  <si>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</si>
  <si>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</si>
  <si>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</si>
  <si>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</si>
  <si>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</si>
  <si>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</si>
  <si>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</si>
  <si>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</si>
  <si>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</si>
  <si>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</si>
  <si>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</si>
  <si>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</si>
  <si>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</si>
  <si>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</si>
  <si>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</si>
  <si>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</si>
  <si>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</si>
  <si>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</si>
  <si>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</si>
  <si>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</si>
  <si>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</si>
  <si>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</si>
  <si>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</si>
  <si>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</si>
  <si>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</si>
  <si>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</si>
  <si>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</si>
  <si>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</si>
  <si>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</si>
  <si>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</si>
  <si>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</si>
  <si>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</si>
  <si>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</si>
  <si>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</si>
  <si>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</si>
  <si>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</si>
  <si>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</si>
  <si>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</si>
  <si>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</si>
  <si>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</si>
  <si>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</si>
  <si>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</si>
  <si>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EU-25</t>
  </si>
  <si>
    <t>Gearingsgrad (ekskl. virkningen af undtagelsen af offentlige investeringer og støttelån) (%)</t>
  </si>
  <si>
    <t>25a</t>
  </si>
  <si>
    <t>Gearingsgrad (ekskl. virkningen af midlertidige undtagelser af centralbankreserver) (%)</t>
  </si>
  <si>
    <t>Lovpligtig minimumsgearingsgradkrav (%)</t>
  </si>
  <si>
    <t>EU-26a</t>
  </si>
  <si>
    <t>EU-26b</t>
  </si>
  <si>
    <t xml:space="preserve">     heraf: i form af egentlig kernekapital</t>
  </si>
  <si>
    <t>EU-27a</t>
  </si>
  <si>
    <t>Valg af overgangsordninger og relevante eksponeringer</t>
  </si>
  <si>
    <t>EU-27b</t>
  </si>
  <si>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</si>
  <si>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</si>
  <si>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</si>
  <si>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</si>
  <si>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</si>
  <si>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</si>
  <si>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</si>
  <si>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</si>
  <si>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</si>
  <si>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</si>
  <si>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</si>
  <si>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</si>
  <si>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</si>
  <si>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</si>
  <si>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</si>
  <si>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</si>
  <si>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</si>
  <si>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</si>
  <si>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</si>
  <si>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</si>
  <si>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</si>
  <si>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</si>
  <si>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</si>
  <si>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</si>
  <si>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</si>
  <si>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</si>
  <si>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</si>
  <si>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</si>
  <si>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</si>
  <si>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</si>
  <si>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</si>
  <si>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</si>
  <si>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</si>
  <si>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</si>
  <si>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Konsolidering: (individuel/konsolideret)</t>
  </si>
  <si>
    <t>Uvægtet værdi i alt (gennemsnit)</t>
  </si>
  <si>
    <t>Vægtet værdi i alt (gennemsnit)</t>
  </si>
  <si>
    <t>EU 1a</t>
  </si>
  <si>
    <t>Kvartalsafslutning den (DD måned ÅÅÅÅ)</t>
  </si>
  <si>
    <t>2023K1</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</si>
  <si>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</si>
  <si>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</si>
  <si>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</si>
  <si>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</si>
  <si>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</si>
  <si>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</si>
  <si>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</si>
  <si>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</si>
  <si>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</si>
  <si>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</si>
  <si>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</si>
  <si>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</si>
  <si>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</si>
  <si>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</si>
  <si>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</si>
  <si>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</si>
  <si>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</si>
  <si>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</si>
  <si>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</si>
  <si>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</si>
  <si>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</si>
  <si>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</si>
  <si>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</si>
  <si>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</si>
  <si>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</si>
  <si>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</si>
  <si>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</si>
  <si>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</si>
  <si>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</si>
  <si>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</si>
  <si>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</si>
  <si>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</si>
  <si>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</si>
  <si>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</si>
  <si>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</si>
  <si>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</si>
  <si>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</si>
  <si>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</si>
  <si>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</si>
  <si>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</si>
  <si>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</si>
  <si>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</si>
  <si>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</si>
  <si>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</si>
  <si>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</si>
  <si>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</si>
  <si>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</si>
  <si>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</si>
  <si>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</si>
  <si>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</si>
  <si>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</si>
  <si>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</si>
  <si>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</si>
  <si>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</si>
  <si>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</si>
  <si>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</si>
  <si>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</si>
  <si>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</si>
  <si>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</si>
  <si>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</si>
  <si>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</si>
  <si>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</si>
  <si>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</si>
  <si>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</si>
  <si>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</si>
  <si>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</si>
  <si>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</si>
  <si>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</si>
  <si>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</si>
  <si>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</si>
  <si>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</si>
  <si>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</si>
  <si>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</si>
  <si>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</si>
  <si>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</si>
  <si>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</si>
  <si>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</si>
  <si>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</si>
  <si>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Skema EU CR1: Ikkemisligholdte og misligholdte eksponeringer og dertil knyttede bestemmelser. </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</si>
  <si>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</si>
  <si>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</si>
  <si>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</si>
  <si>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</si>
  <si>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</si>
  <si>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</si>
  <si>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</si>
  <si>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</si>
  <si>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</si>
  <si>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</si>
  <si>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</si>
  <si>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</si>
  <si>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</si>
  <si>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</si>
  <si>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</si>
  <si>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</si>
  <si>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</si>
  <si>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</si>
  <si>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</si>
  <si>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</si>
  <si>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</si>
  <si>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</si>
  <si>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</si>
  <si>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</si>
  <si>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</si>
  <si>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</si>
  <si>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</si>
  <si>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</si>
  <si>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</si>
  <si>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</si>
  <si>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</si>
  <si>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</si>
  <si>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</si>
  <si>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</si>
  <si>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</si>
  <si>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</si>
  <si>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</si>
  <si>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</si>
  <si>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</si>
  <si>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</si>
  <si>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</si>
  <si>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</si>
  <si>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</si>
  <si>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</si>
  <si>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</si>
  <si>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Nettoeksponeringsværdi</t>
  </si>
  <si>
    <t>På anfordring</t>
  </si>
  <si>
    <t>&lt;= 1 år</t>
  </si>
  <si>
    <t>&gt; 1 år &lt;= 5 år</t>
  </si>
  <si>
    <t>&gt; 5 år</t>
  </si>
  <si>
    <t>Ingen fastsat løbetid</t>
  </si>
  <si>
    <t xml:space="preserve">Regnskabsmæssig bruttoværdi               </t>
  </si>
  <si>
    <t>Oprindelig beholdning af misligholdte lån og forskud</t>
  </si>
  <si>
    <t>Indgående pengestrømme til misligholdte porteføljer</t>
  </si>
  <si>
    <t>Udgående pengestrømme fra misligholdte porteføljer</t>
  </si>
  <si>
    <t>Udgående pengestrømme som følge af afskrivninger</t>
  </si>
  <si>
    <t>Udgående pengestrøm, andre situationer</t>
  </si>
  <si>
    <t>Slutbeholdning af misligholdte lån og forskud</t>
  </si>
  <si>
    <t>Akkumulerede inddrevne nettobeløb i forbindelse hermed</t>
  </si>
  <si>
    <t>Udgående pengestrøm til ikkemisligholdt portefølje</t>
  </si>
  <si>
    <t>Udgående pengestrøm som følge af delvis eller hel tilbagebetaling af lån</t>
  </si>
  <si>
    <t>Udgående pengestrøm som følge af likvidation af sikkerhedsstillelse</t>
  </si>
  <si>
    <t>Udgående pengestrøm som følge af overtagelse af sikkerhedsstillelse</t>
  </si>
  <si>
    <t>Udgående pengestrøm som følge af salg af instrumenter</t>
  </si>
  <si>
    <t>Udgående pengestrøm som følge af risikooverførsler</t>
  </si>
  <si>
    <t>Udgående pengestrøm som følge af omklassificering til besiddelse med henblik på salg</t>
  </si>
  <si>
    <t>Regnskabsmæssig bruttoværdi/nominel værdi af eksponeringer med kreditlempelser</t>
  </si>
  <si>
    <t>Sikkerhedsstillelser og finansielle garantier modtaget for eksponeringer med kreditlempelser</t>
  </si>
  <si>
    <t>Misligholdte eksponeringer med kreditlempelser</t>
  </si>
  <si>
    <t>Ikkemisligholdte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</si>
  <si>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</si>
  <si>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</si>
  <si>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</si>
  <si>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Heraf misligholdte</t>
  </si>
  <si>
    <t>Heraf værdiforringede</t>
  </si>
  <si>
    <t>Afgivne lånetilsagn</t>
  </si>
  <si>
    <t>Regnskabsmæssig bruttoværdi af eksponeringer med kreditlempelser</t>
  </si>
  <si>
    <t>Lån og forskud med kreditlempelser "mere end to gange"</t>
  </si>
  <si>
    <t>Misligholdte lån og forskud med kreditlempelser, som ikke opfyldte kriterierne for ikke længere at blive kategoriseret som misligholdt</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</si>
  <si>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</si>
  <si>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</si>
  <si>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</si>
  <si>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</si>
  <si>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</si>
  <si>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</si>
  <si>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</si>
  <si>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</si>
  <si>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</si>
  <si>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</si>
  <si>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r>
      <rPr>
        <b/>
        <sz val="14"/>
        <color theme="1"/>
        <rFont val="Calibri"/>
        <family val="2"/>
        <scheme val="minor"/>
      </rPr>
      <t>Skema EU CQ4: Kvaliteten af misligholdte eksponeringer efter geografisk placering</t>
    </r>
    <r>
      <rPr>
        <sz val="14"/>
        <color rgb="FF000000"/>
        <rFont val="Calibri"/>
        <family val="2"/>
        <scheme val="minor"/>
      </rPr>
      <t> </t>
    </r>
  </si>
  <si>
    <r>
      <t>f</t>
    </r>
    <r>
      <rPr>
        <sz val="11"/>
        <color theme="1"/>
        <rFont val="Calibri"/>
        <family val="2"/>
        <scheme val="minor"/>
      </rPr>
      <t> </t>
    </r>
  </si>
  <si>
    <t>Akkumuleret værdiforringelse</t>
  </si>
  <si>
    <t>Hensættelser vedrørende ikkebalanceførte afgivne tilsagn og finansielle garantier</t>
  </si>
  <si>
    <t>Akkumulerede negative ændringer i dagsværdi på grund af kreditrisiko vedrørende misligholdte eksponeringer</t>
  </si>
  <si>
    <t>Heraf misligholdte eksponeringer</t>
  </si>
  <si>
    <t>Heraf eksponeringer, der testes for værdiforringelse</t>
  </si>
  <si>
    <t>Balanceførte eksponeringer</t>
  </si>
  <si>
    <t>Danmark</t>
  </si>
  <si>
    <t>Andre geografiske områder</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</si>
  <si>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</si>
  <si>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</si>
  <si>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</si>
  <si>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</si>
  <si>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</si>
  <si>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</si>
  <si>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</si>
  <si>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</si>
  <si>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</si>
  <si>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</si>
  <si>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</si>
  <si>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</si>
  <si>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</si>
  <si>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</si>
  <si>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</si>
  <si>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</si>
  <si>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</si>
  <si>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</si>
  <si>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</si>
  <si>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</si>
  <si>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</si>
  <si>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</si>
  <si>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Ikkemisligholdte</t>
  </si>
  <si>
    <t>Misligholdte</t>
  </si>
  <si>
    <t>Forfaldne &gt; 90 dage</t>
  </si>
  <si>
    <t>Heraf forfaldne &gt; 30 dage ≤ 90 dage</t>
  </si>
  <si>
    <t>Heraf forfaldne &gt; 90 dage ≤ 180 dage</t>
  </si>
  <si>
    <t>Heraf: forfaldne &gt; 180 dage ≤ 1 år</t>
  </si>
  <si>
    <r>
      <t xml:space="preserve">Heraf: </t>
    </r>
    <r>
      <rPr>
        <sz val="11"/>
        <color theme="1"/>
        <rFont val="Calibri"/>
        <family val="2"/>
        <scheme val="minor"/>
      </rPr>
      <t>forfaldne &gt; 1 år ≤ 2 år</t>
    </r>
  </si>
  <si>
    <t>Heraf: forfaldne &gt; 2 år ≤ 5 år</t>
  </si>
  <si>
    <t>Heraf: forfaldne &gt; 5 år ≤ 7 år</t>
  </si>
  <si>
    <t>Heraf: forfaldne &gt; 7 år</t>
  </si>
  <si>
    <t>Heraf sikrede</t>
  </si>
  <si>
    <t>Heraf sikret ved pant i fast ejendom</t>
  </si>
  <si>
    <t>Heraf instrumenter med en belåningsgrad på over 60 % og under eller lig med 80 %</t>
  </si>
  <si>
    <t>Heraf instrumenter med en belåningsgrad på over 80 % og under eller lig med 100 %</t>
  </si>
  <si>
    <t>Heraf instrumenter med en belåningsgrad på over 100 %</t>
  </si>
  <si>
    <t>Akkumuleret værdiforringelse for sikrede aktiver</t>
  </si>
  <si>
    <t>Sikkerhedsstillelse</t>
  </si>
  <si>
    <t>Heraf værdi begrænset til eksponeringens værdi</t>
  </si>
  <si>
    <t>Heraf fast ejendom</t>
  </si>
  <si>
    <t>Heraf værdi over loftet</t>
  </si>
  <si>
    <t>Modtagne finansielle garantier</t>
  </si>
  <si>
    <t xml:space="preserve">Sikkerhedsstillelse opnået gennem overtagelse </t>
  </si>
  <si>
    <t>Værdi ved første indregning</t>
  </si>
  <si>
    <t>Akkumulerede negative ændringer</t>
  </si>
  <si>
    <t>Materielle anlægsaktiver</t>
  </si>
  <si>
    <t>Bortset fra immaterielle anlægsaktiver</t>
  </si>
  <si>
    <t>Beboelsesejendomme</t>
  </si>
  <si>
    <t>Erhvervsejendomme</t>
  </si>
  <si>
    <t>Løsøre (køretøjer, skibe osv.)</t>
  </si>
  <si>
    <t>Egenkapital- og gældsinstrumenter</t>
  </si>
  <si>
    <t>Anden sikkerhedsstillelse</t>
  </si>
  <si>
    <t>Gældsbalancereduktion</t>
  </si>
  <si>
    <t>Sikkerhedsstillelse opnået gennem overtagelse i alt</t>
  </si>
  <si>
    <t>Overtaget ≤ 2 år</t>
  </si>
  <si>
    <t>Overtaget &gt; 2 år ≤ 5 år</t>
  </si>
  <si>
    <t>Overtaget &gt; 5 år</t>
  </si>
  <si>
    <t>Heraf anlægsaktiver, som besiddes med henblik på salg</t>
  </si>
  <si>
    <t>Sikkerhedsstillelse opnået ved overtagelse, klassificeret som materielle anlægsaktiver</t>
  </si>
  <si>
    <t>Sikkerhedsstillelse opnået ved overtagelse, bortset fra klassificeret som materielle anlægsaktiver</t>
  </si>
  <si>
    <t xml:space="preserve">Usikret regnskabsmæssig værdi </t>
  </si>
  <si>
    <t>Sikret regnskabsmæssig værdi</t>
  </si>
  <si>
    <r>
      <rPr>
        <sz val="11"/>
        <color rgb="FF000000"/>
        <rFont val="Calibri"/>
        <family val="2"/>
        <scheme val="minor"/>
      </rPr>
      <t xml:space="preserve">Heraf </t>
    </r>
    <r>
      <rPr>
        <b/>
        <sz val="11"/>
        <color rgb="FF000000"/>
        <rFont val="Calibri"/>
        <family val="2"/>
        <scheme val="minor"/>
      </rPr>
      <t>sikret ved sikkerhedsstillelse</t>
    </r>
    <r>
      <rPr>
        <sz val="11"/>
        <color rgb="FF000000"/>
        <rFont val="Calibri"/>
        <family val="2"/>
        <scheme val="minor"/>
      </rPr>
      <t>:</t>
    </r>
    <r>
      <rPr>
        <b/>
        <sz val="11"/>
        <color rgb="FF000000"/>
        <rFont val="Calibri"/>
        <family val="2"/>
        <scheme val="minor"/>
      </rPr>
      <t xml:space="preserve"> </t>
    </r>
  </si>
  <si>
    <r>
      <rPr>
        <sz val="11"/>
        <color rgb="FF000000"/>
        <rFont val="Calibri"/>
        <family val="2"/>
        <scheme val="minor"/>
      </rPr>
      <t xml:space="preserve">Heraf </t>
    </r>
    <r>
      <rPr>
        <b/>
        <sz val="11"/>
        <color rgb="FF000000"/>
        <rFont val="Calibri"/>
        <family val="2"/>
        <scheme val="minor"/>
      </rPr>
      <t>sikret ved finansielle garantier</t>
    </r>
  </si>
  <si>
    <r>
      <rPr>
        <sz val="11"/>
        <color rgb="FF000000"/>
        <rFont val="Calibri"/>
        <family val="2"/>
        <scheme val="minor"/>
      </rPr>
      <t xml:space="preserve">Heraf </t>
    </r>
    <r>
      <rPr>
        <b/>
        <sz val="11"/>
        <color rgb="FF000000"/>
        <rFont val="Calibri"/>
        <family val="2"/>
        <scheme val="minor"/>
      </rPr>
      <t>sikret ved kreditderivater</t>
    </r>
  </si>
  <si>
    <t xml:space="preserve">Gældsværdipapirer </t>
  </si>
  <si>
    <t>  </t>
  </si>
  <si>
    <t xml:space="preserve">     Heraf misligholdte eksponeringer</t>
  </si>
  <si>
    <t xml:space="preserve">            Heraf misligholdte </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</si>
  <si>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</si>
  <si>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</si>
  <si>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</si>
  <si>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</si>
  <si>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</si>
  <si>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</si>
  <si>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</si>
  <si>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</si>
  <si>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</si>
  <si>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</si>
  <si>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</si>
  <si>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</si>
  <si>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</si>
  <si>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</si>
  <si>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</si>
  <si>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</si>
  <si>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</si>
  <si>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</si>
  <si>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</si>
  <si>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</si>
  <si>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</si>
  <si>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</si>
  <si>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</si>
  <si>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</si>
  <si>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</si>
  <si>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</si>
  <si>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A-IRB</t>
  </si>
  <si>
    <t>PD-interval</t>
  </si>
  <si>
    <t>Ikkebalanceførte eksponeringer inden anvendelse af kreditkonverteringsfaktorer</t>
  </si>
  <si>
    <t>Eksponeringsvægtet gennemsnitlig kreditkonverteringsfaktor</t>
  </si>
  <si>
    <t>Eksponeringsvægtet gennemsnitlig PD (%)</t>
  </si>
  <si>
    <t>Antal låntagere</t>
  </si>
  <si>
    <t>Eksponeringsvægtet gennemsnitlig LGD (%)</t>
  </si>
  <si>
    <t>Eksponeringsvægtet gennemsnitlig løbetid (år)</t>
  </si>
  <si>
    <t>Risikovægtet eksponering efter anvendelse af støttefaktorer</t>
  </si>
  <si>
    <t>Densitet af risikovægtede eksponeringer</t>
  </si>
  <si>
    <t>Værdi af forventede tab</t>
  </si>
  <si>
    <t>Værdijusteringer og hensættelser</t>
  </si>
  <si>
    <t>Total (all exposures classes)</t>
  </si>
  <si>
    <t>0,00 til &lt;0,15</t>
  </si>
  <si>
    <t>0,00 til &lt;0,10</t>
  </si>
  <si>
    <t>0,10 til &lt;0,15</t>
  </si>
  <si>
    <t>0,15 til &lt;0,25</t>
  </si>
  <si>
    <t>0,25 til &lt;0,50</t>
  </si>
  <si>
    <t>0,50 til &lt;0,75</t>
  </si>
  <si>
    <t>0,75 til &lt;2,50</t>
  </si>
  <si>
    <t>0,75 til &lt;1,75</t>
  </si>
  <si>
    <t>1,75 til &lt;2,5</t>
  </si>
  <si>
    <t>2,50 til &lt;10,00</t>
  </si>
  <si>
    <t>2,5 til &lt;5</t>
  </si>
  <si>
    <t>5 til &lt;10</t>
  </si>
  <si>
    <t>10,00 til &lt;100,00</t>
  </si>
  <si>
    <t>10 til &lt;20</t>
  </si>
  <si>
    <t>20 til &lt;30</t>
  </si>
  <si>
    <t>30,00 til &lt;100,00</t>
  </si>
  <si>
    <t>100,00 (misligholdelse)</t>
  </si>
  <si>
    <t>Subtotal (eksponeringsklasse)</t>
  </si>
  <si>
    <t>Total (alle eksponeringsklasser)</t>
  </si>
  <si>
    <t>Corporates - SME with own estimates og LGD or conversion factors</t>
  </si>
  <si>
    <t>Corporates - Other with own estimates og LGD or conversion factors</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</si>
  <si>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</si>
  <si>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</si>
  <si>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</si>
  <si>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</si>
  <si>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</si>
  <si>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</si>
  <si>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</si>
  <si>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</si>
  <si>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</si>
  <si>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</si>
  <si>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</si>
  <si>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</si>
  <si>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</si>
  <si>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</si>
  <si>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</si>
  <si>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</si>
  <si>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</si>
  <si>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Risikovægtede eksponeringer inden kreditderivater</t>
  </si>
  <si>
    <t>Værdien af den faktiske risikovægtede eksponering</t>
  </si>
  <si>
    <t>Eksponeringer omfattet af F-IRB</t>
  </si>
  <si>
    <t>Centralregeringer og centralbanker</t>
  </si>
  <si>
    <t xml:space="preserve">Selskaber </t>
  </si>
  <si>
    <t>Heraf selskaber — SMV'er</t>
  </si>
  <si>
    <t>Heraf selskaber — specialiseret långivning</t>
  </si>
  <si>
    <t>Eksponeringer omfattet af A-IRB</t>
  </si>
  <si>
    <t xml:space="preserve">heraf detail — SMV'er — med sikkerhed i fast ejendom </t>
  </si>
  <si>
    <t>heraf detail — ikke-SMV'er — med sikkerhed i fast ejendom</t>
  </si>
  <si>
    <t>heraf detail — SMV'er —andre</t>
  </si>
  <si>
    <t>heraf detail — ikke-SMV'er —andre</t>
  </si>
  <si>
    <t>I ALT (herunder F-IRB-eksponeringer og A-IRB-eksponeringer)</t>
  </si>
  <si>
    <t xml:space="preserve">Samlede eksponeringer
</t>
  </si>
  <si>
    <t>Kreditrisikoreduktionsteknikker</t>
  </si>
  <si>
    <t>Kreditrisikoreduktionsteknikker ved beregningen af risikovægtede eksponeringer</t>
  </si>
  <si>
    <t>Finansieret kreditrisikoafdækning (FCP)</t>
  </si>
  <si>
    <t xml:space="preserve"> Ufinansieret kreditrisikoafdækning (UFCP)</t>
  </si>
  <si>
    <r>
      <rPr>
        <b/>
        <sz val="11"/>
        <color theme="1"/>
        <rFont val="Calibri"/>
        <family val="2"/>
        <scheme val="minor"/>
      </rPr>
      <t xml:space="preserve">Risikovægtede eksponeringer uden substitutionsvirkninger
</t>
    </r>
    <r>
      <rPr>
        <sz val="11"/>
        <color theme="1"/>
        <rFont val="Calibri"/>
        <family val="2"/>
        <scheme val="minor"/>
      </rPr>
      <t xml:space="preserve">(kun reduktionsvirkninger)
</t>
    </r>
  </si>
  <si>
    <r>
      <t xml:space="preserve">Risikovægtede eksponeringer med substitutionsvirkninger
</t>
    </r>
    <r>
      <rPr>
        <sz val="11"/>
        <color theme="1"/>
        <rFont val="Calibri"/>
        <family val="2"/>
        <scheme val="minor"/>
      </rPr>
      <t>(både reduktions- og substitutionsvirkninger)</t>
    </r>
    <r>
      <rPr>
        <b/>
        <sz val="11"/>
        <color theme="1"/>
        <rFont val="Calibri"/>
        <family val="2"/>
        <scheme val="minor"/>
      </rPr>
      <t xml:space="preserve">
</t>
    </r>
  </si>
  <si>
    <r>
      <t xml:space="preserve"> 
Andel af eksponeringer, der dækkes af </t>
    </r>
    <r>
      <rPr>
        <b/>
        <sz val="11"/>
        <color theme="1"/>
        <rFont val="Calibri"/>
        <family val="2"/>
        <scheme val="minor"/>
      </rPr>
      <t>finansiel sikkerhedsstillelse (%)</t>
    </r>
  </si>
  <si>
    <r>
      <t xml:space="preserve">Andel af eksponeringer, der dækkes af </t>
    </r>
    <r>
      <rPr>
        <b/>
        <sz val="11"/>
        <color theme="1"/>
        <rFont val="Calibri"/>
        <family val="2"/>
        <scheme val="minor"/>
      </rPr>
      <t>anden anerkendt sikkerhedsstillelse (%)</t>
    </r>
  </si>
  <si>
    <r>
      <t xml:space="preserve">Andel af eksponeringer, der dækkes af </t>
    </r>
    <r>
      <rPr>
        <b/>
        <sz val="11"/>
        <color theme="1"/>
        <rFont val="Calibri"/>
        <family val="2"/>
        <scheme val="minor"/>
      </rPr>
      <t>anden finansieret kreditrisikoafdækning (%)</t>
    </r>
  </si>
  <si>
    <r>
      <t xml:space="preserve">
Andel af eksponeringer, der dækkes af </t>
    </r>
    <r>
      <rPr>
        <b/>
        <sz val="11"/>
        <color theme="1"/>
        <rFont val="Calibri"/>
        <family val="2"/>
        <scheme val="minor"/>
      </rPr>
      <t>garantier (%)</t>
    </r>
  </si>
  <si>
    <r>
      <t xml:space="preserve">Andel af eksponeringer, der dækkes af </t>
    </r>
    <r>
      <rPr>
        <b/>
        <sz val="11"/>
        <color theme="1"/>
        <rFont val="Calibri"/>
        <family val="2"/>
        <scheme val="minor"/>
      </rPr>
      <t>kreditderivater</t>
    </r>
    <r>
      <rPr>
        <sz val="11"/>
        <color theme="1"/>
        <rFont val="Calibri"/>
        <family val="2"/>
        <scheme val="minor"/>
      </rPr>
      <t xml:space="preserve"> (%)</t>
    </r>
  </si>
  <si>
    <r>
      <t xml:space="preserve">Andel af eksponeringer, der dækkes af </t>
    </r>
    <r>
      <rPr>
        <b/>
        <sz val="11"/>
        <color theme="1"/>
        <rFont val="Calibri"/>
        <family val="2"/>
        <scheme val="minor"/>
      </rPr>
      <t>sikkerhed i fast ejendom (%)</t>
    </r>
  </si>
  <si>
    <r>
      <t xml:space="preserve">Andel af eksponeringer, der dækkes af </t>
    </r>
    <r>
      <rPr>
        <b/>
        <sz val="11"/>
        <color theme="1"/>
        <rFont val="Calibri"/>
        <family val="2"/>
        <scheme val="minor"/>
      </rPr>
      <t>fordringer (%)</t>
    </r>
  </si>
  <si>
    <r>
      <t xml:space="preserve">Andel af eksponeringer, der dækkes af </t>
    </r>
    <r>
      <rPr>
        <b/>
        <sz val="11"/>
        <color theme="1"/>
        <rFont val="Calibri"/>
        <family val="2"/>
        <scheme val="minor"/>
      </rPr>
      <t>anden fysisk sikkerhed (%)</t>
    </r>
  </si>
  <si>
    <r>
      <t xml:space="preserve">Andel af eksponeringer, der dækkes af </t>
    </r>
    <r>
      <rPr>
        <b/>
        <sz val="11"/>
        <color theme="1"/>
        <rFont val="Calibri"/>
        <family val="2"/>
        <scheme val="minor"/>
      </rPr>
      <t>kontant indlån (%)</t>
    </r>
  </si>
  <si>
    <r>
      <t xml:space="preserve">Andel af eksponeringer, der dækkes af </t>
    </r>
    <r>
      <rPr>
        <b/>
        <sz val="11"/>
        <color theme="1"/>
        <rFont val="Calibri"/>
        <family val="2"/>
        <scheme val="minor"/>
      </rPr>
      <t>livsforsikringspolicer (%)</t>
    </r>
  </si>
  <si>
    <r>
      <t xml:space="preserve">Andel af eksponeringer, der dækkes af </t>
    </r>
    <r>
      <rPr>
        <b/>
        <sz val="11"/>
        <color theme="1"/>
        <rFont val="Calibri"/>
        <family val="2"/>
        <scheme val="minor"/>
      </rPr>
      <t>instrumenter, som besiddes af tredjepart (%)</t>
    </r>
  </si>
  <si>
    <t>Heraf selskaber — andre</t>
  </si>
  <si>
    <t>Heraf detail — fast ejendom SMV'er</t>
  </si>
  <si>
    <t>Heraf detail — fast ejendom ikke-SMV'er</t>
  </si>
  <si>
    <t>Risikovægtet eksponering</t>
  </si>
  <si>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</si>
  <si>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</si>
  <si>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</si>
  <si>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</si>
  <si>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</si>
  <si>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</si>
  <si>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</si>
  <si>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</si>
  <si>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</si>
  <si>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Eksponeringsklasse</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</si>
  <si>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</si>
  <si>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</si>
  <si>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</si>
  <si>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</si>
  <si>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</si>
  <si>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Gennemsnitlig PD</t>
  </si>
  <si>
    <t>Skema CR9.1 – IRB metoden – Back-testing af PD efter eksponeringsklasse (kun for PD-estimater i henhold til artikel 180, stk. 1, litra f), i CRR)</t>
  </si>
  <si>
    <t>Tilsvarende ekstern rating</t>
  </si>
  <si>
    <t>F-IRB</t>
  </si>
  <si>
    <t>Skema EU CR10.5</t>
  </si>
  <si>
    <t>Aktieeksponeringer i henhold til den forenklede risikovægtningsmetode</t>
  </si>
  <si>
    <t>Kategorier</t>
  </si>
  <si>
    <t>Balanceført eksponering</t>
  </si>
  <si>
    <t>Ikkebalanceført eksponering</t>
  </si>
  <si>
    <t>Eksponeringsværdi</t>
  </si>
  <si>
    <t>Private equity-eksponeringer</t>
  </si>
  <si>
    <t>Børsnoterede eksponeringer</t>
  </si>
  <si>
    <t>Andre aktieeksponeringer</t>
  </si>
  <si>
    <t>Tabel EU-CCRA - Kvalitativ offentliggørelse i forbindelse med modpartskreditrisiko</t>
  </si>
  <si>
    <t>Fleksibelt format</t>
  </si>
  <si>
    <r>
      <rPr>
        <b/>
        <sz val="10"/>
        <color rgb="FF000000"/>
        <rFont val="Arial"/>
        <family val="2"/>
      </rPr>
      <t>Artikel 439, litra a), i CRR</t>
    </r>
    <r>
      <rPr>
        <sz val="10"/>
        <color rgb="FF000000"/>
        <rFont val="Arial"/>
        <family val="2"/>
      </rPr>
      <t xml:space="preserve">
</t>
    </r>
    <r>
      <rPr>
        <sz val="10"/>
        <color rgb="FF000000"/>
        <rFont val="Arial"/>
        <family val="2"/>
      </rPr>
      <t>En redegørelse for den metodologi, der har dannet grundlag for fastsættelse af intern kapital og kreditgrænser i forbindelse med modpartskrediteksponeringer, herunder de metoder, der anvendes til at knytte disse grænser til eksponeringer mod centrale modparter</t>
    </r>
  </si>
  <si>
    <r>
      <rPr>
        <b/>
        <sz val="10"/>
        <color theme="1"/>
        <rFont val="Arial"/>
        <family val="2"/>
      </rPr>
      <t>Artikel 439, litra b), i CRR</t>
    </r>
    <r>
      <rPr>
        <b/>
        <sz val="10"/>
        <color theme="1"/>
        <rFont val="Arial"/>
        <family val="2"/>
      </rPr>
      <t xml:space="preserve">
</t>
    </r>
    <r>
      <rPr>
        <sz val="10"/>
        <color theme="1"/>
        <rFont val="Arial"/>
        <family val="2"/>
      </rPr>
      <t xml:space="preserve">
</t>
    </r>
    <r>
      <rPr>
        <sz val="10"/>
        <color theme="1"/>
        <rFont val="Arial"/>
        <family val="2"/>
      </rPr>
      <t>En redegørelse for politikkerne vedrørende garantier og andre kreditbegrænsende foranstaltninger, f.eks. politikker, der skal sikre, at der stilles sikkerhed og oprettes kreditreserver</t>
    </r>
  </si>
  <si>
    <r>
      <rPr>
        <b/>
        <sz val="10"/>
        <color rgb="FF000000"/>
        <rFont val="Arial"/>
        <family val="2"/>
      </rPr>
      <t>Artikel 439, litra c), i CRR</t>
    </r>
    <r>
      <rPr>
        <b/>
        <sz val="10"/>
        <color rgb="FF000000"/>
        <rFont val="Arial"/>
        <family val="2"/>
      </rPr>
      <t xml:space="preserve">
</t>
    </r>
    <r>
      <rPr>
        <sz val="10"/>
        <color rgb="FF000000"/>
        <rFont val="Arial"/>
        <family val="2"/>
      </rPr>
      <t>En redegørelse for de politikker, der gælder for "wrong-way"-risiko som defineret i artikel 291 i CRR</t>
    </r>
  </si>
  <si>
    <r>
      <rPr>
        <b/>
        <sz val="10"/>
        <color rgb="FF000000"/>
        <rFont val="Arial"/>
        <family val="2"/>
      </rPr>
      <t>Artikel 431, stk. 3 og 4, i CRR</t>
    </r>
    <r>
      <rPr>
        <b/>
        <sz val="10"/>
        <color rgb="FF000000"/>
        <rFont val="Arial"/>
        <family val="2"/>
      </rPr>
      <t xml:space="preserve">
</t>
    </r>
    <r>
      <rPr>
        <sz val="10"/>
        <color rgb="FF000000"/>
        <rFont val="Arial"/>
        <family val="2"/>
      </rPr>
      <t xml:space="preserve">
</t>
    </r>
    <r>
      <rPr>
        <sz val="10"/>
        <color rgb="FF000000"/>
        <rFont val="Arial"/>
        <family val="2"/>
      </rPr>
      <t>Andre risikostyringsmålsætninger og relevante politikker i forbindelse med modpartskreditrisiko</t>
    </r>
  </si>
  <si>
    <t>e)</t>
  </si>
  <si>
    <r>
      <rPr>
        <b/>
        <sz val="10"/>
        <color theme="1"/>
        <rFont val="Arial"/>
        <family val="2"/>
      </rPr>
      <t>Artikel 439, litra d), i CRR</t>
    </r>
    <r>
      <rPr>
        <b/>
        <sz val="10"/>
        <color theme="1"/>
        <rFont val="Arial"/>
        <family val="2"/>
      </rPr>
      <t xml:space="preserve">
</t>
    </r>
    <r>
      <rPr>
        <sz val="10"/>
        <color theme="1"/>
        <rFont val="Arial"/>
        <family val="2"/>
      </rPr>
      <t xml:space="preserve">
</t>
    </r>
    <r>
      <rPr>
        <sz val="10"/>
        <color theme="1"/>
        <rFont val="Arial"/>
        <family val="2"/>
      </rPr>
      <t>Værdien af sikkerhed, som instituttet skal tilvejebringe, hvis dets kreditrating nedjusteres</t>
    </r>
  </si>
  <si>
    <t>Skema EU CCR1 - Analyse af modpartskreditrisikoeksponeringer efter metode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</si>
  <si>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</si>
  <si>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</si>
  <si>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</si>
  <si>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</si>
  <si>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</si>
  <si>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</si>
  <si>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</si>
  <si>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</si>
  <si>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</si>
  <si>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</si>
  <si>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</si>
  <si>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</si>
  <si>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</si>
  <si>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</si>
  <si>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</si>
  <si>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</si>
  <si>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</si>
  <si>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</si>
  <si>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</si>
  <si>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</si>
  <si>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</si>
  <si>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</si>
  <si>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</si>
  <si>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</si>
  <si>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</si>
  <si>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</si>
  <si>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</si>
  <si>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</si>
  <si>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Skema EU CCR3 — standardmetoden — modpartskreditrisikoeksponeringer efter eksponeringsklasse og risikovægte</t>
  </si>
  <si>
    <t>Eksponeringsklasser</t>
  </si>
  <si>
    <r>
      <rPr>
        <sz val="11"/>
        <color theme="1"/>
        <rFont val="Calibri"/>
        <family val="2"/>
        <scheme val="minor"/>
      </rPr>
      <t>Eksponeringsværdi i alt</t>
    </r>
    <r>
      <rPr>
        <sz val="11"/>
        <color rgb="FF000000"/>
        <rFont val="Calibri"/>
        <family val="2"/>
        <scheme val="minor"/>
      </rPr>
      <t xml:space="preserve"> </t>
    </r>
  </si>
  <si>
    <t xml:space="preserve">Regionale eller lokale myndigheder </t>
  </si>
  <si>
    <t>Skema EU CCR4 — IRB-metoden — modpartskreditrisikoeksponeringer efter eksponeringsklasse og PD-skala</t>
  </si>
  <si>
    <t>PD-skala</t>
  </si>
  <si>
    <t>1 … x</t>
  </si>
  <si>
    <t>Eksponeringsklasse X</t>
  </si>
  <si>
    <t>x</t>
  </si>
  <si>
    <t>Subtotal (eksponeringsklasse X)</t>
  </si>
  <si>
    <t>y</t>
  </si>
  <si>
    <t>I alt (alle relevante modpartskreditrisikoeksponeringsklasser)</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</si>
  <si>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</si>
  <si>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</si>
  <si>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</si>
  <si>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</si>
  <si>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</si>
  <si>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</si>
  <si>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</si>
  <si>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</si>
  <si>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</si>
  <si>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</si>
  <si>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</si>
  <si>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</si>
  <si>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</si>
  <si>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</si>
  <si>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</si>
  <si>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</si>
  <si>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</si>
  <si>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</si>
  <si>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</si>
  <si>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</si>
  <si>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</si>
  <si>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</si>
  <si>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</si>
  <si>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</si>
  <si>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</si>
  <si>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</si>
  <si>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</si>
  <si>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</si>
  <si>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</si>
  <si>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</si>
  <si>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</si>
  <si>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</si>
  <si>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</si>
  <si>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</si>
  <si>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</si>
  <si>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</si>
  <si>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</si>
  <si>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</si>
  <si>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</si>
  <si>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</si>
  <si>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</si>
  <si>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</si>
  <si>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</si>
  <si>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</si>
  <si>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</si>
  <si>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</si>
  <si>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</si>
  <si>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</si>
  <si>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</si>
  <si>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</si>
  <si>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</si>
  <si>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</si>
  <si>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</si>
  <si>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</si>
  <si>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r>
      <rPr>
        <b/>
        <sz val="14"/>
        <color theme="1"/>
        <rFont val="Calibri"/>
        <family val="2"/>
        <scheme val="minor"/>
      </rPr>
      <t>Skema EU-SEC1 - Securitiseringseksponeringer uden for handelsbeholdningen</t>
    </r>
  </si>
  <si>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</si>
  <si>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</si>
  <si>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</si>
  <si>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</si>
  <si>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</si>
  <si>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</si>
  <si>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</si>
  <si>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</si>
  <si>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</si>
  <si>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</si>
  <si>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</si>
  <si>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</si>
  <si>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</si>
  <si>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</si>
  <si>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</si>
  <si>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</si>
  <si>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</si>
  <si>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</si>
  <si>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</si>
  <si>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</si>
  <si>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</si>
  <si>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</si>
  <si>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</si>
  <si>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</si>
  <si>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</si>
  <si>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</si>
  <si>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</si>
  <si>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</si>
  <si>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</si>
  <si>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</si>
  <si>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</si>
  <si>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</si>
  <si>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</si>
  <si>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</si>
  <si>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</si>
  <si>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</si>
  <si>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</si>
  <si>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</si>
  <si>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</si>
  <si>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</si>
  <si>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</si>
  <si>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</si>
  <si>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</si>
  <si>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</si>
  <si>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</si>
  <si>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</si>
  <si>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</si>
  <si>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</si>
  <si>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</si>
  <si>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</si>
  <si>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</si>
  <si>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</si>
  <si>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</si>
  <si>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</si>
  <si>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</si>
  <si>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</si>
  <si>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</si>
  <si>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</si>
  <si>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</si>
  <si>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</si>
  <si>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</si>
  <si>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</si>
  <si>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1"/>
        <color theme="1"/>
        <rFont val="Calibri"/>
        <family val="2"/>
        <scheme val="minor"/>
      </rPr>
      <t>Securitisering (specifik risiko)</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</si>
  <si>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</si>
  <si>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</si>
  <si>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</si>
  <si>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</si>
  <si>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</si>
  <si>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</si>
  <si>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</si>
  <si>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</si>
  <si>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</si>
  <si>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t>Risikoeksponering</t>
  </si>
  <si>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</si>
  <si>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</si>
  <si>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</si>
  <si>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</si>
  <si>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</si>
  <si>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</si>
  <si>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</si>
  <si>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</si>
  <si>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</si>
  <si>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</si>
  <si>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</si>
  <si>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</si>
  <si>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</si>
  <si>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</si>
  <si>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</si>
  <si>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</si>
  <si>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</si>
  <si>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</si>
  <si>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</si>
  <si>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</si>
  <si>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</si>
  <si>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</si>
  <si>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</si>
  <si>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</si>
  <si>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</si>
  <si>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</si>
  <si>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</si>
  <si>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</si>
  <si>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</si>
  <si>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</si>
  <si>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</si>
  <si>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</si>
  <si>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</si>
  <si>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</si>
  <si>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</si>
  <si>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</si>
  <si>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</si>
  <si>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</si>
  <si>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</si>
  <si>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</si>
  <si>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</si>
  <si>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</si>
  <si>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</si>
  <si>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</si>
  <si>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</si>
  <si>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</si>
  <si>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</si>
  <si>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</si>
  <si>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</si>
  <si>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</si>
  <si>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</si>
  <si>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</si>
  <si>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</si>
  <si>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</si>
  <si>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</si>
  <si>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</si>
  <si>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</si>
  <si>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</si>
  <si>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</si>
  <si>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</si>
  <si>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</si>
  <si>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</si>
  <si>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</si>
  <si>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</si>
  <si>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</si>
  <si>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</si>
  <si>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</si>
  <si>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</si>
  <si>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</si>
  <si>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</si>
  <si>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</si>
  <si>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</si>
  <si>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</si>
  <si>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</si>
  <si>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</si>
  <si>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</si>
  <si>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</si>
  <si>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</si>
  <si>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</si>
  <si>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</si>
  <si>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</si>
  <si>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</si>
  <si>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</si>
  <si>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</si>
  <si>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</si>
  <si>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</si>
  <si>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</si>
  <si>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</si>
  <si>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</si>
  <si>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</si>
  <si>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</si>
  <si>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</si>
  <si>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</si>
  <si>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</si>
  <si>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</si>
  <si>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</si>
  <si>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</si>
  <si>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</si>
  <si>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</si>
  <si>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</si>
  <si>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</si>
  <si>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</si>
  <si>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</si>
  <si>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</si>
  <si>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</si>
  <si>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</si>
  <si>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</si>
  <si>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</si>
  <si>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</si>
  <si>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</si>
  <si>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</si>
  <si>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</si>
  <si>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</si>
  <si>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</si>
  <si>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</si>
  <si>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</si>
  <si>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</si>
  <si>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</si>
  <si>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</si>
  <si>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</si>
  <si>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</si>
  <si>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</si>
  <si>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</si>
  <si>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</si>
  <si>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Modsvarende forpligtelser, eventualforpligtelser eller udlånte værdipapirer</t>
  </si>
  <si>
    <t>Aktiver, modtagne sikkerheder og egne udstedte gældsværdipapirer, bortset fra særligt dækkede obligationer og særligt dækkede realkreditobligationer og behæftede securitiseringer</t>
  </si>
  <si>
    <t>Regnskabsmæssig værdi af udvalgte finansielle forpligtelser</t>
  </si>
  <si>
    <t>Stødscenarier i forbindelse med tilsyn</t>
  </si>
  <si>
    <t>Ændringer i den økonomiske værdi af kapitalgrundlaget</t>
  </si>
  <si>
    <t>Ændringer i nettorenteindtægterne</t>
  </si>
  <si>
    <t>Indeværende periode</t>
  </si>
  <si>
    <t>Foregående periode</t>
  </si>
  <si>
    <t>Parallelt opad</t>
  </si>
  <si>
    <t>Parallelt nedad</t>
  </si>
  <si>
    <t xml:space="preserve">Steepener </t>
  </si>
  <si>
    <t>Flattener</t>
  </si>
  <si>
    <t>Korte renter opad</t>
  </si>
  <si>
    <t>Korte renter nedad</t>
  </si>
  <si>
    <t>i henhold til artikel 449a i CRR</t>
  </si>
  <si>
    <t>Kvalitative oplysninger — Frit format</t>
  </si>
  <si>
    <t>Forretningsstrategi og processer</t>
  </si>
  <si>
    <t>Instituttets forretningsstrategi for integration af miljøfaktorer og -risici under hensyntagen til miljøfaktorers og -risicis indvirkning på institutternes forretningspraksis, forretningsmodel, strategi og finansielle planlægning</t>
  </si>
  <si>
    <t xml:space="preserve">DLR er en væsentlig långiver til dansk landbrug og byerhverv. Derfor er det en selvfølge, at DLR også aktivt deltager i finansieringen af kundernes vigtige bæredygtige omstilling. Denne aktive deltagelse er et centralt element i DLRs samfundsansvar og udgør baggrunden for DLRs strategiske tilgang til bæredygtighed, hvilket er beskrevet i DLRs bæredygtighedsrapport 2023. DLR offentliggører årligt en handlingplan for reduktionen af klimagasser på udlånsporteføjen. Indsatserne i 2023 har været fokuseret på forbedret bæredygtighedsdata, grøn finansiering og undervisning indenfor bæredygtighed. Disse indsatser vil DLR fortsat have fokus på i 2024. Disse tre indsatser bidrager deusden til at mititgere ESG risici - særligt omstillingsrisici. DLR har integreret bæredygtighed på mange niveauer i DLRs organisation. ESG risici, herunder klimarisici, er integeret i beslutningerne på samme vis som andre typer af finansielle risici, hvilket DLR vurderer er en vigtig præmis for at leve op til vores vision. DLRs fremadrettede håndtering af klimarisici vil i første omgang fokusere på i endnu højere grad at kortlægge, hvor stor klimarisikoen er for DLRs kunder og de sikkerheder, der ligger som pant for DLRs lån. Dernæst skal DLR sikre, at der også på sigt er den fornødne sikkerhed bag de udstedte lån, og at klimarisiciene nedbringes. </t>
  </si>
  <si>
    <t>Målsætninger, mål og grænser for vurdering og håndtering af miljørisikoen på kort, mellemlang og lang sigt og vurdering af resultaterne i forhold til disse målsætninger, mål og grænser, herunder fremadrettede oplysninger om udformningen af forretningsstrategi og processer</t>
  </si>
  <si>
    <t>DLR har siden starten af 2022 opgjort et estimat for CO2-udledningen på udlånsporteføljen. Opgørelserne er baseret på estimater af den totale udledning for de ejendomme, som DLR har udlån til, og tager således ikke udgangspunkt i den faktiske CO2-udledning for DLRs udlån. Et vigtigt første skridt er derfor at få forbedret datagrundlaget, så DLR kan få et retvisende billede af de faktiske udledninger som DLR eller vores låntagere kan nedbringe, samt de klimarisici som DLR står overfor.
DLRs håndtering af klimarisici er derfor i første omgang fokuseret på at forbedre udledningsdata og indsamle data der kan bruges til at anslå risikoen for specifikke klimarisici som f.eks. oversvømmelse. Dette forsøger DLR blandt andet at bidrage til via et samarbejde med e-nettet. I samarbejde med e-nettet og de øvrige realkreditinstitutter har DLR i 2023 arbejdet på en sektorfælles løsning om ESG-data. Det forventes at e-nettet i løbet af 2024 vil indsamle data til fælles benyttelse i den finansielle sektor for blandt andet landbrug, hvilket vil bidrage til at DLR kan opnå mere retvisende opgørelser af CO2-udledningen for landbrugsporteføljen. Der arbejdes ligeledes på at skaffe data på faktisk forbrug på bygninger, hvilket også vil forbedre DLRs opgørelser og gøre os bedre i stand til at sætte mere konkrete mål for nedbringelse af CO2-udledninger og bedre rådgive vores kunder via vores låneformidlende aktionærpengeinstitutter.  
DLR vil på baggrund af disse data udarbejde klimastresstests, der kan belyse DLRs klimarisici nu og på sigt. 
DLR offentliggører årligt, efter anbefalinger fra Forum for Bæredygtig Finans, en handlingsplan for, hvordan vi i DLR vil nedbringe vores CO2-aftryk. Udgangspunktet for handlingsplanen i 2023 er fortsat den omtalte kortlægning og forbedring af data for CO2 opgørelser og at nedbringe DLRs CO2-udledning således at der leves op til Parisaftalens målsætninger og ambitionen i den danske klimalov om klimaneutralitet i 2045. 
DLRs CO2e-reduktionsmål frem mod 2030 tager således udgangspunkt i en forventning om, at DLRs låntagere reducerer deres udledninger i en takt, så den danske målsætning om at nedbringe CO2-udledning med 70% nås i 2030.
I takt med flere og forbedrede bæredygtighedsdata vil DLR desuden i højere grad kunne skelne mellem bæredygtige og mindre bæredygtige kunder – og lade det have betydning for kunders vilkår og ultimativt, kunders adgang til finansiering gennem DLR.  
DLR har ikke mulighed for at ekskludere eksisterende låntagere, såfremt at de ikke nedbringer CO2-udledningerne fra deres aktiviteter eller hvis klimarisiciene vurderes at være særligt høje. Dette skyldes at DLRs udestående realkreditlån er uopsigelige fra DLRs side, så længe låntager overholder deres betalingsforpligtelser. Desuden kan DLR ikke direkte påvirke låntageres udledninger, men kun i samarbejde med DLRs aktionærpengeinstitutter, som formidler DLRs lån og har kundekontakten og dialogen med låntagerne.</t>
  </si>
  <si>
    <t>Nuværende investeringsaktiviteter og (fremtidige) investeringsmål hen imod miljømål og aktiviteter, der er i overensstemmelse med EU-klassificeringssystemet</t>
  </si>
  <si>
    <t xml:space="preserve">DLR tilbyder i samarbejde med aktionærpengeinstitutterne finansiering af den bæredygtige omstilling målt på flere fronter, herunder udlån til energieffektive bygninger (med A- og B-energimærker), finansiering af økologiske bedrifter, bæredygtige staldanlæg, samt vedvarende energikilder og energiforbedringer. DLRs udlån til understøttelse af den bæredygtige omstilling er dels udgjort af almindelige realkreditlån og dels af særlige grønne kortrentelån (grøn RT-Kort), som gives til grønne bygninger, energiforbedringer, grønne energikilder, grønne landbrugsinvesteringer og bæredygtighedscertificerede landbrug og skove.
Kriterierne for DLRs grønne lån tager udgangspunkt i screeningskriterne i EU’s taksonomi for bæredygtige investeringer, bygninger, energiforbedringer og grønne energikilder.
I takt med at det bliver muligt at fremskaffe sikre og solide data, og EU-taksonomien udvides med flere bæredygtighedskriterier, herunder kriterier for landbrug, vil vi udbrede DLRs grønne lån til at dække flere typer af investeringer og aktiviteter. De grønne lån finansieres med grønne realkreditobligationer. </t>
  </si>
  <si>
    <t>Politikker og procedurer for direkte og indirekte samarbejde med nye eller eksisterende modparter om deres strategier til afbødning og reduktion af miljørisici</t>
  </si>
  <si>
    <t>DLR har siden 2021 indsamlet og bearbejdet ESG-data, som kan anvendes til at vurdere ESG-forhold i långivningen, herunder bl.a. klimadata i samarbejde med finanssektoren og fra Danmarks Meteorologisk Institut der bruges til at vurdere kunderes klima-risici. I 2022 er DLR gået skridtet videre og er begyndt at indsamle ESG-data direkte fra nye låntagere og eksisterende kunder, der søger om nye lån. Det betyder, at landbrugs- og erhvervskunderne som en del af ansøgningsprocessen skal svare på relevante spørgsmål, der dækker miljømæssige, sociale og ledelsesmæssige forhold på bedriften eller i virksomheden. DLR har i 2023 udvidet gruppen, der svarer på ESG-spørgsmålene til også at omfatte kunder der omlægger lån, og på sigt er det målet at indhente ESG-oplysninger på hele udlånsporteføljen.
Ved at indhente ESG-oplysninger fra kunderne kan DLR foretage en helhedsvurdering, der udover at afdække de økonomiske forhold også belyser, i hvor stort omfang kunden har fokus på miljø-mæssige, sociale og ledelsesmæssige forhold. Det gør det muligt også at opgøre ESG-forhold med data overordnet på DLRs udlånsportefølje og eksempelvis følge udviklingen af udlånets påvirkning af klima og miljø. Oplysningerne deles med vores aktionærpengeinstitutter og kan under-støtte deres dialog med låntagerne om, hvad de kan gøre for at bidrage til en mere bæredygtig fremtid.</t>
  </si>
  <si>
    <t>Ledelse</t>
  </si>
  <si>
    <t>Ledelsesorganets ansvar for at fastlægge risikorammen, føre tilsyn med og styre gennemførelsen af målsætningerne, strategien og politikkerne i forbindelse med miljørisikostyring, herunder relevante transmissionskanaler</t>
  </si>
  <si>
    <t>For at sikre et løbende fokus på ESG, herunder ESG risici, indenfor alle dele af organisation, har DLR nedsat et Bæredygtighedsudvalg. Bæredygtighedsudvalget har ansvaret for at DLR realiserer sine strategiske målsætninger i henhold til DLRs Bæredygtighedspolitik og for at tilrettelægge processer i DLR til fremme af bæredygtighed, herunder at sikre data til brug for analyse, fastlæggelse af kommende målsætninger og rapportering. 
Udvalget har ansvaret for at følge lovgivende myndigheders krav til DLR og sikre, at vi overholder regler og bestemmelser samt følger de anbefalinger, sektoren i regi af Finans Danmark m.fl. når til enighed om. 
Udvalget har også ansvaret for at fastlægge og opdatere eksisterende politikker til konkretisering af specifikke bæredygtighedsindsatser, f.eks. kreditpolitikken, politikker om medarbejderforhold, indkøbspolitik, identificering og håndtering af klimarisici.
Direktionen er repræsenteret i DLRs Bæredygtighedsudvalg. Direktionen og de øvrige interneudvalg i DLR (Kreditrisikoudvalget, Likviditets- og Markedsrisikoudvalget, IOC-Risikoudvalget, Dataudvalget, IT-udvalget) orienteres desuden om CSR-arbejdet via referater fra møder i DLRs Bæredygtighedsudvalg. DLRs bestyrelse orienteres om udvalgte forhold og fremskridt på bestyrelsesmøderne og har ansvaret for at godkende DLRs Bæredygtighedspolitik.</t>
  </si>
  <si>
    <t>f)</t>
  </si>
  <si>
    <t>Ledelsesorganets integration af virkninger på kort, mellemlang og lang sigt af miljøfaktorer og -risici, organisationsstruktur både inden for forretningsområder og interne kontrolfunktioner</t>
  </si>
  <si>
    <t>Ved nybevillinger gennemføres en grundig vurdering af pantegrundlaget og af lånsøgers økonomi. Udgangspunktet for vurderingen af pantegrundlaget er fastlæggelse af markedsværdien for den ejendom, der ønskes belånt. Denne vurdering foretages af DLRs egne vurderingssagkyndige, som har lokalkendskab. Ved fastlæggelse af ejendommens værdi indgår udover stand og omsættelighed desuden ESG-forhold og klimarisici. Den vurderingssagkyndige undersøger for jordforurening, gennemgår produktionstilladelser, ser på geodata, fx risiko for oversvømmelse, forholder sig til geografisk placering – tæt på natur, by, mv samt observerer anvendelsen af jord, fx skov, eng og agerjord og vurderer arbejdsforhold. I forhold til kreditrisikoen tages der udgangspunkt i, at kunder og ejendomme, hvor vurderingen af ESG-forholdene er gode, alt andet lige vil være bedre stillet i forhold til udviklingen i de kommende år og dermed mere økonomiske robuste, idet der dog samtidig tages hensyn til risikoen ved anvendelse af f.eks. ny teknologi. Dette fremgår desuden af DLRs kreditpolitik.
Desuden indhenter DLR ESG-oplysninger via ESG-spørgeskemaer og overvåger vores portefølje i forhold til CO2-udledning, energimærkefordeling, energiforbedringspotentialer i byerhvervsejendomme og økologi.</t>
  </si>
  <si>
    <t>g)</t>
  </si>
  <si>
    <t>Integration af foranstaltninger til styring af miljøfaktorer og -risici i interne ledelsesordninger, herunder udvalgenes rolle, fordelingen af opgaver og ansvarsområder og feedbacksløjfen fra risikostyring til ledelsesorganet, herunder relevante transmissionskanaler</t>
  </si>
  <si>
    <t xml:space="preserve">Det er ledelsen i DLR, der sammen med det nedsatte Bæredygtighedsudvalg har det overordnede ansvar for arbejdet med bæredygtighed, herunder ESG risici. Direktionen bliver således inddraget i arbejdet med klimarelaterede risici og muligheder gennem Bæredygtighedsudvalget, som mødes ca. 3-4 gange årligt og blandt andet har ansvar for at drøfte og beslutte vores strategiske klimatiltag. Direktionssekretariatet er ansvarlig for, at regler og best practice på bæredygtighedsområdet implementeres i øvrige berørte afdelinger i DLR. De pågældende afdelingers risikoejere er efter implementeringen ansvarlige for indførsel af kontroller samt overholdelse af disse. Kontrollerne beskrives i DLRs risikoregister og kontrollernes tilstrækkelighed overvåges/vurderes af DLRs afdeling for Risikostyring. DLRs Kreditrisikoudvalg gennemgår desuden årligt DLRs risikoregister og drøfter risici og kontroller på udlånsområdet, herunder klimarisici. </t>
  </si>
  <si>
    <t>Rapporteringsveje og rapporteringshyppighed vedrørende miljørisici</t>
  </si>
  <si>
    <t>DLR har udarbejdet sin første stresstest på ESG-forhold, baseret på Finanstilsynets vejledning om klimastresstest. Stresstestens foreløbige resultater indikerer, at DLR især er eksponeret for omstillingsrisici på kort sigt, f.eks. hvis der bliver indført en høj klimaafgift på landbrugets biologiske processer. DLRs klimastresstest er dog baseret på ufuldstændigt data, men i takt med at data forbedres, vil DLR fortsætte med at forbedre metoder og antagelser.
Resultaterne fra klimastresstesten rapporteres på ad hoc-basis til ledelsen og Finanstilsynet. Herudover indgår klimarisici i risiko- og kontrolvurderingen, der gennemføres og dokumenteres i DLRs risikoregister mindst en gang årligt.</t>
  </si>
  <si>
    <t>Tilpasning af aflønningspolitikken til instituttets miljørisikorelaterede mål</t>
  </si>
  <si>
    <t>DLR tilbyder i henhold til vores lønpolitik ikke ledere og medarbejdere variable lønelementer, der afhænger af salgsmål, vækstmål og andre kvantitative eller kvalitative målsætninger, herunder ESG-relaterede. Lønpolitikken er således med til at understøtte en sund og effektiv risikostyring, som ikke tilskynder til overdreven risikotagning. DLRs lønpolitik er desuden formuleret i overensstemmelse med DLRs forretningsstrategi og -model, målsætninger, værdier og langsigtede interesser.</t>
  </si>
  <si>
    <t>Risikostyring</t>
  </si>
  <si>
    <t>j)</t>
  </si>
  <si>
    <t>Integration af virkninger på kort, mellemlang og lang sigt af miljøfaktorer og -risici i risikorammen</t>
  </si>
  <si>
    <t>DLR har et samlet risikoregister, der går på tværs af alle risikotyper. Både fysiske klimarisici og omstillingsrisici er indarbejdet i DLRs interne risikoregister.</t>
  </si>
  <si>
    <t>k)</t>
  </si>
  <si>
    <t>Definitioner, metoder og internationale standarder, som rammen for miljørisikostyring er baseret på</t>
  </si>
  <si>
    <r>
      <t xml:space="preserve">Der er tre centrale regelsæt i forhold til klimarisici, som DLR især fokuserer på: EU's taksonomi forordning samt kapitalkravsdirektivet- og -forordningen. DLR er desuden en del af Finans Danmarks Forum for Bæredygtig Finans, der kommer med anbefalinger til, hvordan den finansielle sektor i Danmark kan bidrage til- og styrke sin rolle i den bæredygtige omstilling. Efter anbefalinger fra Forum for Bæredygtig Finans, tager DLR afsæt i definitioner fra Task Force on Climate-related Financial Disclosures (TCFD) i arbejdet med at datalægge og offentliggøre klimarisici. DLR er underlagt Corporate Sustainability Reporting Directive som erstatter forpligtelserne under Non-Financial Reporting Directive. Herudover opgiver DLR desuden en række yderligere bæredygtighedsoplysninger, der bruges i forbindelse med vores investorers rapporteringsforpligtelser i forhold til Disclosureforordningen. Desuden følger DLR de overordnede tre tilgange som Den Europæiske Bankmyndighed EBA har beskrevet som en del af et mandat givet i kapitalkravsdirektivets (CRDIV) artikel 98 stk. 8 til blandt andet at definere analysemetoder og redskaber til at vurdere indvirkningen af miljømæssige, sociale og ledelsesmæssige risici på institutters udlånsaktiviteter. De tre tilgange er: Porteføljetilpasning, Risikostresstest og Eksponeringer.
</t>
    </r>
    <r>
      <rPr>
        <b/>
        <sz val="11"/>
        <rFont val="Calibri"/>
        <family val="2"/>
        <scheme val="minor"/>
      </rPr>
      <t>Porteføljetilpasning</t>
    </r>
    <r>
      <rPr>
        <sz val="11"/>
        <rFont val="Calibri"/>
        <family val="2"/>
        <scheme val="minor"/>
      </rPr>
      <t xml:space="preserve">
Nøgleprincippet bag porteføljetilpasning er at afdække, i hvilket omfang udlåns-porteføljer er afstemt med globalt aftalte ESG-mål. DLR arbejder bl.a. med porteføljetilpasning via tilslutning til FN’s principper for bæredygtig bankdrift. Formålet med principperne er at tilpasse underskrivernes forretningsstrategier til FN’s 17 ver-densmål og Paris-aftalen. 
</t>
    </r>
    <r>
      <rPr>
        <b/>
        <sz val="11"/>
        <rFont val="Calibri"/>
        <family val="2"/>
        <scheme val="minor"/>
      </rPr>
      <t>Risikostresstest</t>
    </r>
    <r>
      <rPr>
        <sz val="11"/>
        <rFont val="Calibri"/>
        <family val="2"/>
        <scheme val="minor"/>
      </rPr>
      <t xml:space="preserve">
DLR har udarbejdet sin første stresstest på ESG-forhold, baseret på Finanstilsynets vejledning om klimastresstest. Stresstesten har fokus på risici forbundet med omstilling mod et lavere CO2e-udledning og fysiske risici som følge at et ændret klima. Stresstestens foreløbige resultater indikerer, at DLR især er eksponeret for omstillingsrisici på kort sigt, f.eks. hvis der bliver indført en høj klimaafgift på landbrugets biologiske processer.
Datagrundlaget til brug for ESG-stresstest er fortsat ufuldstændigt, men DLR samarbejder med e-nettet om at indsamle bedre data på klimarisici. Og i takt med at datagrundlaget forbedres, vil DLR fortsætte med at udarbejde ESG-stresstests, der kan belyse klimarisici ved forskellige stressscenarier.
På porteføljeniveau har DLR iværksat initiativer til at identificere omfanget af udlån og panter, der er i risiko for oversvømmelser mv. Processen omfatter eksternt datatræk over potentielle vandstandsstigninger (havvand og nedbør), og en kobling på enkeltlån. Herudover gennemføres løbende en revurdering af pantværdierne (SDO-overvågning). Her indgår klimarisici på den enkelte ejendom i en vurdering af markedsværdien.
</t>
    </r>
    <r>
      <rPr>
        <b/>
        <sz val="11"/>
        <rFont val="Calibri"/>
        <family val="2"/>
        <scheme val="minor"/>
      </rPr>
      <t>Eksponeringsmetoden</t>
    </r>
    <r>
      <rPr>
        <sz val="11"/>
        <rFont val="Calibri"/>
        <family val="2"/>
        <scheme val="minor"/>
      </rPr>
      <t xml:space="preserve">
Eksponeringsmetoden går ud på at måle, hvordan individuelle eksponeringer og modparter performer på ESG-faktorer. DLR kortlægger låntagernes ESG-forhold via spørgeskemaer, som besvares i forbindelse med nye lånetilbud. På sigt er det ambitionen, at DLR har ESG-data på hele udlånsporteføljen. DLR indsamler desuden ESG-data fra offentlige registrer på låntagerniveau, fx data om økologi og energieffektivitet. </t>
    </r>
  </si>
  <si>
    <t>l)</t>
  </si>
  <si>
    <t>Processer til identifikation, måling og overvågning af aktiviteter og eksponeringer (og eventuel sikkerhedsstillelse), der er følsomme over for miljørisici, herunder relevante transmissionskanaler</t>
  </si>
  <si>
    <t>På porteføljeniveau er der iværksat inititativer til at identificere omfanget udlån og panter der er i risiko for oversvømmelser mv. Processen omfatter eksternt datatræk over potentielle vandstandsstigninger (havvand og nedbør), og en kobling på enkeltlån. Det er fundet at DLR  ikke er særligt eksponeret. Herudover gennemføres løbende en revurdering af pantværdierne (SDO-overvågning). Klimarisici på den enkelte ejendom indgår i en vurdering af markedsværdien.</t>
  </si>
  <si>
    <t>m)</t>
  </si>
  <si>
    <t>Aktiviteter, forpligtelser og eksponeringer, der bidrager til at afbøde miljørisici</t>
  </si>
  <si>
    <t>DLR tilsuttede sig i 2022 FNs principper for ansvarlig bankdrift og forpligtede sig derved til at overholde målsætninger i Paris-aftalen og integrere FNs 17 Verdensmål i vores bæredygtighedsarbejde. 
For at levere på disse mål tilbyder DLR blandt andet grønne lån til energieffektive bygninger og til finansiering af økologiske bedrifter, bæredygtige staldanlæg, bæredygtighedscertificerede skove, vedvarende energikilder og energiforbedringer som understøtter omstillingen til en grøn økonomi. De grønne lån bidrager til at nedbringe DLRs klimarisici ved at give låntagere et incitament til at foretage klimavenlige og bæredygtige valg. DLR forventer på sigt en større renteforskel på de grønne og konventionelle realkreditlån, hvilket kan være med til at skubbe låntagere i en mere klimavenlig retning og træffe mere bæredygtige valg. 
Udover finansieringen med grønne lån fremmer DLR med sin udlånspolitik også generelt den bæredygtige udvikling i hele landet. Vi deltager i finansieringen af den løbende energioptimering af de belånte ejendomme, også når den enkelte ejendom eller investering ikke lever op til kriterierne for at opnå grønne lån. Vi ønsker i samarbejde med de låneformidlende pengeinstitutter, via dialog og motivation, at muliggøre, at låntagere over hele Danmark gradvist bliver mere bæredygtige og reducere klima-risici. 
Herudover udsender DLR også ESG-spørgeskemaer til låntagere, der skal belyse, hvor låntagerne står i forhold til ESG - hvilket er med til at gøre vores låntagere mere bevidste om ESG.</t>
  </si>
  <si>
    <t>n)</t>
  </si>
  <si>
    <t>Indførelse af værktøjer til identifikation, måling og styring af miljørisici</t>
  </si>
  <si>
    <t xml:space="preserve">DLR udsender ESG-spørgeskemaer til låntagere der skal belyse, hvor låntagerne står i forhold til ESG. DLR har i 2023 i samarbejde med e-nettet og øvrige realkreditinstitutter, arbejdet på en sektorfælles løsning om at indsamle ESG-data på blandt andet klimarisici, landbrug og faktisk forbrug for bygninger. </t>
  </si>
  <si>
    <t>o)</t>
  </si>
  <si>
    <t>Resultater af de anvendte risikoværktøjer og miljørisikoens anslåede indvirkning på kapital- og likviditetsrisikoprofilen</t>
  </si>
  <si>
    <t>DLR indhenter ESG-oplysninger via ESG-spørgeskemaer og overvåger vores portefølje i forhold til CO2-udledning. 
DLR har i 2023 arbejdet på at udarbejde klimastresstests, der kan belyse DLRs klimarisici nu og på sigt.</t>
  </si>
  <si>
    <t>p)</t>
  </si>
  <si>
    <t>Datatilgængelighed, -kvalitet og -nøjagtighed og bestræbelser på at forbedre disse aspekter</t>
  </si>
  <si>
    <t xml:space="preserve">DLR har data på estimater for CO2-udledning, energimærker og risiko for oversvømmelse. Fuldstændigheden i datakvaliteten er et fokusområde, som der kontinueligt arbejdes på at forbedre. 
For at sikre fortsatte og løbende forbedringer på miljømæssige data, sigtes efter en governance- og rapporteringsstruktur, der benyttes IRB-området. Her arbejdes med udgangspunkt i TRIM-guiden med 8 datakvalitet dimensioner: Fuldstændighed, nøjagtighed, konsistens, aktualitet, unikhed, validitet, tilgængelighed og sporbarhed. </t>
  </si>
  <si>
    <t>q)</t>
  </si>
  <si>
    <t>Beskrivelse af de fastlagte grænser for miljørisici (som drivkraft for forsigtighedsrisici), som udløser eskalering og udelukkelse, hvis disse grænser overskrides</t>
  </si>
  <si>
    <t>Klimarisici indgår som et element i vurderingen af den samlede kreditrisiko på DLRs portefølje. DLR har sat mål for den ønskede risikoprofil i forhold til kreditrisici i forhold til enkelte delporteføljer og risici. Kreditrisici følges i DLRs kreditregister, og de væsentligste kreditrisici rapporteres i DLRs risikooverblik. I risikoregisteret og risikooverblikket følges udviklingen i kreditrisikoen i forhold til den fastlage risikotolerance.</t>
  </si>
  <si>
    <t>r)</t>
  </si>
  <si>
    <t>Beskrivelse af forbindelsen (transmissionskanaler) mellem miljørisici med kreditrisiko, likviditets- og finansieringsrisiko, markedsrisiko, operationel risiko og omdømmemæssig risiko i risikostyringsrammen</t>
  </si>
  <si>
    <t>Både fysiske klimarisici og omstillingsrisici kan manifestere sig som markeds-, kredit- og likviditetsrisici, samt operationelle risici. Klimagasintensive sektorer, f.eks. landbrugssektoren som er en stor udleder af klimagasser, kan få højere omkostninger, blive pålagt øget regulering og få indskrænket deres forretningsområde. 
En forøgelse af ekstreme vejrhændelser kan påvirke makroøkonomiske forhold som økonomisk vækst, beskæftigelse og inflation i negativt retning og lede til større sandsynlighed for misholdelse af DLRs lån. 
Både overgangen til en grøn økonomi og mere ekstremt vejr udgør desuden en risiko for DLRs kreditrisiko, da disse kan medføre en risiko for at aktiver kan falde i værdi. Det kan ligeledes være en risiko at forsikringsselskaber fjerner forsikringsdækninger eller øger forsikringspræmierne betydeligt for bestemte sektorer eller geografiske områder pga. akutte og kroniske klimahændelser, hvilket indebærer en risiko for DLRs kunder, der kan stå økonomisk sårbare uden evne til at dække tab, og derved en øget kreditrisiko for DLR. Samtidig kan manglende eller utilstrækkelig handling på begge typer af klimarisici have betydning for DLRs omdømme.</t>
  </si>
  <si>
    <t>Tilpasning af instituttets forretningsstrategi for integration af sociale faktorer og risici under hensyntagen til den sociale risikos indvirkning på institutternes forretningspraksis, forretningsmodel, strategi og finansielle planlægning</t>
  </si>
  <si>
    <t xml:space="preserve">DLRs fremadrettede håndtering af sociale forhold og social risici for vores låntagere er i første omgang fokuseret på at indsamle data på sociale forhold for DLRs kunder og relevant oplysninger for de sikkerheder, der ligger som pant for DLRs lån. Dernæst skal DLR sikre, at der også på sigt er den fornødne sikkerhed bag de udstedte lån, og at de sociale risici nedbringes. Siden 2022 har DLR Kredit indhentet ESG-oplysninger fra nye låntagere og eksisterede kunder, der søger om nye lån. Det betyder, at landbrugs- og erhvervskunderne som en del af ansøgningsprocessen svarer på spørgsmål, der afdækker både miljømæssige, sociale og ledelsesmæssige forhold.
DLR har i 2023 udvidet gruppen, der svarer på ESG-spørgsmålene til også at omfatte kunder der omlægger lån, og på sigt er det målet at indhente ESG-oplysninger på hele udlånsporteføljen.
DLR har også fokus på interne sociale forhold. På DLRs governance site er en lang række af informationer, bæredygtighedsdata og politikker tilgængelige for investorer og andre interessanter. DLR har blandt andet offentliggjort politikker for både menneskerettigheder og mangfoldighed. DLRs politik for menneskerettigheder sikre at DLR altid behandler medarbejdere, samarbejdspartnere og kunder med værdighed og respekt og hviler på den danske arbejdsmarkedsmodel samt beskyttelsen af internationalt proklamerede menneskerettigheder som beskrevet i FN's Verdenserklæring om Menneskerettigheder og i ILO's erklæringer og anbefaling. Hos DLR er en mangfoldig organisation en forudsætning for at drive en succesrig forretning, der udvikler sig. Vi stræber efter en medarbejdersammensætning, der afspejler vores kunder og det øvrige samfund omkring os, og hvor vi værdsætter menneskers forskelligheder og dermed får glæde af langt mere talent og flere perspektiver og muligheder, også i forfremmelses- og rekrutteringssituationer. DLR har klart desuden formulerede retningslinjer for forebyggelse og håndtering af krænkende adfærd og accepterer på ingen måde nogen former for krækende adfærd i form af hverken mobning, chikane, seksuel chikane, vold, trusler og diskrimination - hverken rettet mod medarbjdere, ledere, gæster eller samarbejdspartnere. I DLRs adfærdskodeks står de overordnede retningslinjer for den forretningsmæssige adfærd beskrevet. DLRs adfærd skal være karakteriseret ved ordentlighed og respekt for mennesker. DLR accepterer ikke diskrimination på grund af køn, etnisk baggrund, seksuel observans, religion eller alder. Det gælder ligeledes for både medarbejdere, kunder, leverandører, samarbejdspartnere og andre relationer. </t>
  </si>
  <si>
    <t>Målsætninger, mål og grænser for vurdering og håndtering af sociale risici på kort, mellemlang og lang sigt og vurdering af resultaterne i forhold til disse målsætninger, mål og grænser, herunder fremadrettede oplysninger i udformningen af forretningsstrategi og processer</t>
  </si>
  <si>
    <t xml:space="preserve">De væsentligste sociale risici er primært relateret til DLR udestående udlån og eksisterende låntagere. Internt i DLR er der fokus på arbejdsforhold for DLRs egne medarbejdere. Herudover har vi fokus på risici i relationen til vores samarbejdspartnere, leverandører og kunder, hvis vi ikke lever op til omverdenens forventninger, hvilket kan skade DLRs integritet og omdømme. DLR måler medarbejderes arbejdsforhold på flere forskellige parametre, herunder kønsdiversitet blandt medarbejderne, i bestyrelsen og for øvrige ledelseslag, medarbejderomsætningshastighed og sygefravær. Hvert 3. år laves desuden en arbejdspladsvurdering (APV) der både omfatter det fysiske og psykiske arbejdsmiljø.  </t>
  </si>
  <si>
    <t>Politikker og procedurer for direkte og indirekte samarbejde med nye eller eksisterende modparter om deres strategier til afbødning og reduktion af socialt skadelige aktiviteter</t>
  </si>
  <si>
    <t xml:space="preserve">DLR indhenter ESG-oplysninger fra kunderne i forbindelse med nyudlån og konverteringer via ESG-spørgeskemaer. Der foretages således en helhedsvurdering, der ud over at afdække de økonomiske forhold også belyser, om kunden har fokus på miljømæssige, sociale og ledelsesmæssige forhold, når en lånesag behandles. ESG-spørgeskemaerne giver os på sigt mulighed for at opgøre ESG-forhold på vores samlede porteføjle og bidrager til at vores kunder i højere grad forholder sig til deres ESG-forhold. </t>
  </si>
  <si>
    <t>Ledelsesorganets ansvar for at fastlægge risikorammen, føre tilsyn med og styre gennemførelsen af målsætningerne, strategien og politikkerne i forbindelse med styring af sociale risici, herunder relevante transmissionskanaler:</t>
  </si>
  <si>
    <t>Bæredygtighedsudvalget har ansvaret for DLRs interne politikker. Det er også bæredygtighedsudvalgets ansvar at identificere eventuelle manglende politikker og sørge for at de bliver udarbejdet og offentliggjort.</t>
  </si>
  <si>
    <t>Aktiviteter rettet mod lokalsamfundet og samfundet som helhed</t>
  </si>
  <si>
    <t>DLR indhenter ESG-oplysninger fra kunderne i forbindelse med nyudlån via ESG-spørgeskemaer. Disse bruges blandt andet til at vurdere kundernes sociale forhold og om de lever op til nationale standarder og gældende lovgivning. DLRs bæredygtighedsudvalg har ansvaret for spørgerammen, der kontinuerligt opdateres og udbygges med relevante nye spørgsmål relateret til både miljømmæssige-, sociale- og ledelsesmæssige forhold. DLR har i 2023 udvidet gruppen, der svarer på ESG-spørgsmålene til også at omfatte kunder der omlægger lån, og på sigt er det målet at indhente ESG-oplysninger på hele udlånsporteføljen.</t>
  </si>
  <si>
    <t>ii)</t>
  </si>
  <si>
    <t>Arbejdstagerforhold og arbejdsstandarder</t>
  </si>
  <si>
    <t xml:space="preserve">DLRs samarbejdspartnere, leverandører og kunder er primært begrænset til Danmark og derved den danske arbejdsmarkedsmodel, der danner grundlaget for gode ansættelsesvilkår og forhold. DLR er desuden underlagt Finanssektorens overenskomst. </t>
  </si>
  <si>
    <t>iii)</t>
  </si>
  <si>
    <t>Forbrugerbeskyttelse og produktansvar</t>
  </si>
  <si>
    <t xml:space="preserve">
I DLR tilbyder vi alene langfristet realkreditfinansiering. Vi tilbyder ingen finansielle produkter med høj risiko. DLR yder alene lån inden for realkreditlovgivningens rammer, og tilbyder alene standardiserede markedskonforme låneprodukter. I samarbejde med de låneformidlende aktionærpengeinstitutter sikres at kunderne modtager relevant og ønsket rådgivning og vejledning om fordele og ulemper ved de forskellige låntyper. Særligt for privatkunder følger DLR herudover de i lovgivningen og i sektoren gældende standarder for vejledning og rådgivning.</t>
  </si>
  <si>
    <t>iv)</t>
  </si>
  <si>
    <t>Menneskerettigheder</t>
  </si>
  <si>
    <t>DLR kræver at samarbejdspartnere, leverandører og kunder overholder og beskytter menneskerettighederne på samme vis som DLR gør. Bliver DLR bekendt med, at samarbejdspartnere, leverandører eller kunder ikke efterlever menneskerettighederne, vil det få konsekvenser for samarbejdet fremadrettet. Dette er desuden beskrevet i DLRs politik for menneskerettigheder.</t>
  </si>
  <si>
    <t>Integration af foranstaltninger til styring af sociale faktorer og risici i interne ledelsesordninger, herunder udvalgenes rolle, fordelingen af opgaver og ansvarsområder og feedbacksløjfen fra risikostyring til ledelsesorganet</t>
  </si>
  <si>
    <t xml:space="preserve">DLR udsender ESG-spørgeskemaer til nye låntagere og kunder der konverterer deres lån. Formålet er at belyse, hvor låntagerne står i forhold til ESG, heruner sociale forhold. DLRs bæredygtighedsudvalg har ansvaret for indholdet i ESG spørgeskemaer og kortlægningen af hvor kunderne står i forhold til ESG og for at måle udviklingen. </t>
  </si>
  <si>
    <t>Rapporteringsveje og rapporteringshyppighed vedrørende sociale risici</t>
  </si>
  <si>
    <t xml:space="preserve">På DLRs hjemmeside, kan man tilgå en række forskellige data på de sociale forhold. Desuden offentliggøres en gang årligt DLRs Bæredygtighedsrapport. DLR er på vej med at offentliggøre data i relation til Disclosureforordningens PAI indikatorer, der både indeholder miljømæssige, sociale og ledelsesmæssige risici. DLR er ikke selv underlagt forordningen, men udgiver oplysninger således at vores investorer, der er underlagt, kan bruge det i sin rapportering. </t>
  </si>
  <si>
    <t>Tilpasning af aflønningspolitikken til instituttets mål relateret til sociale risici</t>
  </si>
  <si>
    <t>DLR har en neutral lønpolitik, der sikrer lige løn for lige arbejde af samme art eller arbejde af samme værdi uanset køn.</t>
  </si>
  <si>
    <t>Definitioner, metoder og internationale standarder, som rammen for styring af sociale risici er baseret på</t>
  </si>
  <si>
    <t xml:space="preserve">Vi følger såvidt muligt EUs taksonomi, herunder minimum social safeguards. </t>
  </si>
  <si>
    <t>Processer til identifikation, måling og overvågning af aktiviteter og eksponeringer (og eventuel sikkerhedsstillelse), der er følsomme over for sociale risici, herunder relevante transmissionskanaler</t>
  </si>
  <si>
    <t xml:space="preserve">Vi påser i forbindelse med værdiansættelse af ejendomme og kreditvurdering af kunder i muligt omfang at kunder overholder gældende lovgivning, og sociale forhold indgår i vores ESG-spørgeramme til kunder. </t>
  </si>
  <si>
    <t>Aktiviteter, forpligtelser og aktiver, der bidrager til at afbøde sociale risici</t>
  </si>
  <si>
    <t>Vi påser i forbindelse med værdiansættelse af ejendomme og kreditvurdering af kunder i muligt omfang at kunder overholder gældende lovgivning, og sociale forhold indgår i vores ESG-spørgeramme til kunder. DLR har desuden tilsluttet sig FNs principper for ansvarlig bankdrift, der forpligter os til at arbejde endnu mere systematisk med samfundsansvar og ESG, samt at sætte konkrete mål for hvordan vi kan øge vores positive påvirkning og mindske den negative påvirkning til FNs verdensmål.</t>
  </si>
  <si>
    <t>Indførelse af værktøjer til identifikation og styring af sociale risici</t>
  </si>
  <si>
    <t>DLR vil følge EU taksonomien og udforme politikker og forretningsgange så de som minimum lever op til kravet om opfyldelse af mininum social safeguards</t>
  </si>
  <si>
    <t>Beskrivelse af fastsættelsen af grænser for sociale risici og tilfælde, der udløser eskalering og udelukkelse, hvis disse grænser overskrides</t>
  </si>
  <si>
    <t xml:space="preserve">DLR forventer at samarbejdspartnere , leverandører og kunder lever op til gældende lovgivning, herunder EUs taksonomi og minimum social safeguards. Skulle DLR blive bekendt med at samarbejdspartnere , leverandører eller kunder ikke efterlever lovgivningen, kan det have konvekvenser for samarbejdet fremadrettet. Internt i DLR forventes det ligeledes at medarbejdere handler socialt ansvarligt og overholder DLRs regler for nultolerance for blandt andet mobning og krænkende adfærd. </t>
  </si>
  <si>
    <t>Beskrivelse af forbindelsen (transmissionskanaler) mellem sociale risici med kreditrisiko, likviditets- og finansieringsrisiko, markedsrisiko, operationel risiko og omdømmemæssig risiko i risikostyringsrammen</t>
  </si>
  <si>
    <t>Manglende eller utilstrækkelig handling på sociale forhold kan have betydning for DLRs omdømme og kan desuden have økonomiske konsekvenser da det kan betyde at investorer og samarbejdspartnere vælger DLR fra.</t>
  </si>
  <si>
    <t>Institutternes integration af modpartens ledelsesmæssige resultater i deres ledelsesordninger, herunder udvalg i det øverste ledelsesorgan, udvalg med ansvar for beslutningstagning om økonomiske, miljømæssige og sociale spørgsmål</t>
  </si>
  <si>
    <t>Det er ledelsen i DLR, der sammen med det nedsatte bæredygtighedsudvalg har det overordnede ansvar for arbejdet med bæredygtighed, herunder ESG risici. Direktionen bliver således inddraget i arbejdet med ESG og muligheder gennem bæredygtighedsudvalget, som mødes ca. 3-4 gange årligt og blandt andet har ansvar for at drøfte og beslutte vores strategiske ESG tiltag.</t>
  </si>
  <si>
    <t>Instituttets beskrivelse af modpartens øverste ledelsesorgans rolle i ikkefinansiel rapportering</t>
  </si>
  <si>
    <t>DLRs lånetagere er SMV'er og ikke NRFD-virksomheder.</t>
  </si>
  <si>
    <t>Instituttets integration i ledelsesordninger af deres modparters ledelsesmæssige resultater, herunder:</t>
  </si>
  <si>
    <t>Siden 2022 har DLR Kredit indhentet ESG-oplysninger fra nye låntagere og eksisterede kunder, der søger om nye lån. Det betyder, at landbrugs- og erhvervskunderne som en del af ansøgningsprocessen svarer på spørgsmål, der afdækker miljømæssige, sociale og ledelsesmæssige forhold.
DLR har i 2023 udvidet gruppen, der svarer på ESG-spørgsmålene til også at omfatte kunder der omlægger lån, og på sigt er det målet at indhente ESG-oplysninger på hele udlånsporteføljen.</t>
  </si>
  <si>
    <t>Etiske hensyn</t>
  </si>
  <si>
    <t>Strategi og risikostyring</t>
  </si>
  <si>
    <t>Inklusivitet</t>
  </si>
  <si>
    <t>Gennemsigtighed</t>
  </si>
  <si>
    <t>v)</t>
  </si>
  <si>
    <t>Håndtering af interessekonflikter</t>
  </si>
  <si>
    <t>vi)</t>
  </si>
  <si>
    <t>Intern kommunikation om kritiske spørgsmål</t>
  </si>
  <si>
    <t>Instituttets integration i risikostyringsordninger af deres modparters ledelsesmæssige resultater under hensyntagen til:</t>
  </si>
  <si>
    <t xml:space="preserve">Der henvises til DLRs governance site, hvor der er en lang række af informationer, bæredygtighedsdata og politikker tilgængelige for investorer og andre interessanter. </t>
  </si>
  <si>
    <t>Sektor/delsektor</t>
  </si>
  <si>
    <t>P</t>
  </si>
  <si>
    <t>Regnskabsmæssig bruttoværdi (mio. DKK)</t>
  </si>
  <si>
    <t>Akkumulerede værdiforringelser, akkumulerede negative ændringer i dagsværdi på grund af kreditrisiko og hensættelser (mio. DKK)</t>
  </si>
  <si>
    <r>
      <t>Finansieret udledning af drivhusgasser (modpartens emissioner under anvendelsesområde 1, 2 og 3) (i ton CO</t>
    </r>
    <r>
      <rPr>
        <b/>
        <vertAlign val="subscript"/>
        <sz val="10"/>
        <rFont val="Calibri"/>
        <family val="2"/>
        <scheme val="minor"/>
      </rPr>
      <t>2</t>
    </r>
    <r>
      <rPr>
        <b/>
        <sz val="10"/>
        <rFont val="Calibri"/>
        <family val="2"/>
        <scheme val="minor"/>
      </rPr>
      <t>-ækvivalenter)</t>
    </r>
  </si>
  <si>
    <t>Drivhusgasemissioner (kolonne i): regnskabsmæssig bruttoværdi af porteføljen hentet fra virksomhedsspecifik indberetning</t>
  </si>
  <si>
    <t xml:space="preserve"> &lt;= 5 år</t>
  </si>
  <si>
    <t>&gt; 5 år &lt;= 10 år</t>
  </si>
  <si>
    <t>&gt; 10 år &lt;= 20 år</t>
  </si>
  <si>
    <t>&gt; 20 år</t>
  </si>
  <si>
    <t>Vægtet gennemsnitlig løbetid</t>
  </si>
  <si>
    <t>Heraf eksponeringer mod virksomheder, der er udelukket fra Paristilpassede EU-benchmarks i overensstemmelse med artikel 12, stk. 1, litra d)-g), og artikel 12, stk. 2, i forordning (EU) 2020/1818</t>
  </si>
  <si>
    <t>Heraf miljømæssigt bæredygtige (CCM)</t>
  </si>
  <si>
    <t>Heraf fase 2-eksponeringer</t>
  </si>
  <si>
    <t>Heraf finansierede emissioner under anvendelsesområde 3</t>
  </si>
  <si>
    <t>Eksponeringer mod sektorer, der i høj grad bidrager til klimaændringer*</t>
  </si>
  <si>
    <t>A — Landbrug, jagt, skovbrug og fiskeri</t>
  </si>
  <si>
    <t>B — Råstofindvinding</t>
  </si>
  <si>
    <t xml:space="preserve">B.05 — Indvinding af kul og brunkul </t>
  </si>
  <si>
    <t xml:space="preserve">B.06 — Indvinding af råolie og naturgas  </t>
  </si>
  <si>
    <t xml:space="preserve">B.07 — Brydning af metalmalme  </t>
  </si>
  <si>
    <t xml:space="preserve">B.08 — Anden råstofindvinding </t>
  </si>
  <si>
    <t xml:space="preserve">B.09 — Serviceydelser i forbindelse med råstofindvinding </t>
  </si>
  <si>
    <t>C — Fremstillingsvirksomhed</t>
  </si>
  <si>
    <t>C.10 — Fremstilling af fødevarer</t>
  </si>
  <si>
    <t>C.11 — Fremstilling af drikkevarer</t>
  </si>
  <si>
    <t>C.12 — Fremstilling af tobaksprodukter</t>
  </si>
  <si>
    <t>C.13 — Fremstilling af tekstiler</t>
  </si>
  <si>
    <t>C.14 — Fremstilling af beklædningsartikler</t>
  </si>
  <si>
    <t>C.15 — Fremstilling af læder og lædervarer</t>
  </si>
  <si>
    <t>C.16 — Fremstilling af træ og varer af træ og kork undtagen møbler; fremstilling af varer af strå og flettematerialer</t>
  </si>
  <si>
    <t>C.17 - Fremstilling af papir og papirvarer</t>
  </si>
  <si>
    <t>C.18 - Trykning og reproduktion af indspillede medier</t>
  </si>
  <si>
    <t>C.19 - Fremstilling af koks og raffinerede mineralolieprodukter</t>
  </si>
  <si>
    <t xml:space="preserve">C.20 - Fremstilling af kemiske produkter </t>
  </si>
  <si>
    <t>C.21 - Fremstilling af farmaceutiske råvarer og farmaceutiske præparater</t>
  </si>
  <si>
    <t>C.22 Fremstilling af gummiprodukter</t>
  </si>
  <si>
    <t>C.23 — Fremstilling af andre ikke-metalholdige mineralske produkter</t>
  </si>
  <si>
    <t>C.24 — Fremstilling af metal</t>
  </si>
  <si>
    <t>C.25 — Jern- og metalvareindustri, undtagen maskiner og udstyr</t>
  </si>
  <si>
    <t>C.26 — Fremstilling af computere, elektroniske og optiske produkter</t>
  </si>
  <si>
    <t>C.27 — Fremstilling af elektrisk udstyr</t>
  </si>
  <si>
    <t>C.28 — Fremstilling af maskiner og udstyr i.a.n.</t>
  </si>
  <si>
    <t>C.29 — Fremstilling af motorkøretøjer, påhængsvogne og sættevogne</t>
  </si>
  <si>
    <t>C.30 — Fremstilling af andre transportmidler</t>
  </si>
  <si>
    <t>C.31 — Fremstilling af møbler</t>
  </si>
  <si>
    <t>C.32 — Anden fremstillingsvirksomhed</t>
  </si>
  <si>
    <t>C.33 — Reparation og installation af maskiner og udstyr</t>
  </si>
  <si>
    <t>D — El-, gas- og fjernvarmeforsyning</t>
  </si>
  <si>
    <t>D35.1 — Elforsyning</t>
  </si>
  <si>
    <t>D35.11 — Produktion af elektricitet</t>
  </si>
  <si>
    <t>D35.2 — Gasforsyning</t>
  </si>
  <si>
    <t>D35.3 — Fjernvarmeforsyning</t>
  </si>
  <si>
    <t>E — Vandforsyning; kloakvæsen, affaldshåndtering og rensning af jord og grundvand</t>
  </si>
  <si>
    <t>F — Bygge- og anlægsvirksomhed</t>
  </si>
  <si>
    <t>F.41 — Opførelse af bygninger</t>
  </si>
  <si>
    <t>F.42 — Anlægsarbejder</t>
  </si>
  <si>
    <t>F.43 — Bygge- og anlægsvirksomhed, som kræver specialisering</t>
  </si>
  <si>
    <t>G — Engroshandel og detailhandel; reparation af motorkøretøjer og motorcykler</t>
  </si>
  <si>
    <t>H — Transport og godshåndtering</t>
  </si>
  <si>
    <t>H.49 — Landtransport; rørtransport</t>
  </si>
  <si>
    <t>H.50 — Skibsfart</t>
  </si>
  <si>
    <t>H.51 — Luftfart</t>
  </si>
  <si>
    <t>H.52 — Hjælpevirksomhed i forbindelse med transport</t>
  </si>
  <si>
    <t>H.53 — Post- og kurertjenester</t>
  </si>
  <si>
    <t>I — Overnatningsfaciliteter og restaurationsvirksomhed</t>
  </si>
  <si>
    <t>L — Fast ejendom</t>
  </si>
  <si>
    <t>Eksponeringer mod andre sektorer end dem, der i høj grad bidrager til klimaændringer*</t>
  </si>
  <si>
    <t>K — Pengeinstitut- og finansvirksomhed, forsikring</t>
  </si>
  <si>
    <t>Eksponeringer mod andre sektorer (NACE-kode J, M — U)</t>
  </si>
  <si>
    <t>* I overensstemmelse med Kommissionens delegerede forordning (EU) 2020/1818 om supplerende regler til forordning (EU) 2016/1011 for så vidt angår minimumsstandarderne for EU-benchmarks for klimaovergangen og Paristilpassede EU-benchmarks —betragtning 6: Sektorer opført i afsnit A til H og afsnit L i bilag I til forordning (EF) nr. 1893/2006</t>
  </si>
  <si>
    <t>Modpartssektor</t>
  </si>
  <si>
    <t>Samlet regnskabsmæssig bruttoværdi (mio. DKK)</t>
  </si>
  <si>
    <t>Energieffektivitetsniveau (EP-score i kWh/m² sikkerhedsstillelse)</t>
  </si>
  <si>
    <t>Energieffektivitetsniveau (energimærke for sikkerhedsstillelse)</t>
  </si>
  <si>
    <t>Uden energimærke for sikkerhedsstillelse</t>
  </si>
  <si>
    <t>0, &lt;= 100</t>
  </si>
  <si>
    <t>&gt; 100, &lt;= 200</t>
  </si>
  <si>
    <t>&gt; 200, &lt;= 300</t>
  </si>
  <si>
    <t>&gt; 300, &lt;= 400</t>
  </si>
  <si>
    <t>&gt; 400, &lt;= 500</t>
  </si>
  <si>
    <t>&gt; 500</t>
  </si>
  <si>
    <t>A</t>
  </si>
  <si>
    <t>B</t>
  </si>
  <si>
    <t>C</t>
  </si>
  <si>
    <t>D</t>
  </si>
  <si>
    <t>E</t>
  </si>
  <si>
    <t>F</t>
  </si>
  <si>
    <t>G</t>
  </si>
  <si>
    <t>Heraf anslået energieffektivitetsniveau (EP-score i kWh/m² sikkerhedsstillelse)</t>
  </si>
  <si>
    <t>Samlet EU-område</t>
  </si>
  <si>
    <t>Heraf lån med sikkerhed i erhvervsejendomme</t>
  </si>
  <si>
    <t>Heraf lån med sikkerhed i beboelsesejendomme</t>
  </si>
  <si>
    <t xml:space="preserve">Heraf sikkerhedsstillelse opnået gennem overtagelse: fast ejendom til beboelse/fast erhvervsejendom </t>
  </si>
  <si>
    <t>Samlet område uden for EU</t>
  </si>
  <si>
    <t>Sektor</t>
  </si>
  <si>
    <t>NACE-sektorer (et minimum)</t>
  </si>
  <si>
    <t>Porteføljens regnskabsmæssige bruttoværdi (mio. DKK)</t>
  </si>
  <si>
    <t>Tilpasningsparameter**</t>
  </si>
  <si>
    <t>Referenceår</t>
  </si>
  <si>
    <t>Afstand til IEA NZE2050 i % ***</t>
  </si>
  <si>
    <t>Mål (referenceår + 3 år)</t>
  </si>
  <si>
    <t>Effekt</t>
  </si>
  <si>
    <t>Se listen nedenfor*</t>
  </si>
  <si>
    <t xml:space="preserve">Forbrænding af fossile brændstoffer </t>
  </si>
  <si>
    <t>Bilindustrien</t>
  </si>
  <si>
    <t>Luftfart</t>
  </si>
  <si>
    <t xml:space="preserve">Søtransport </t>
  </si>
  <si>
    <t>Fremstilling af cement, klinker og kalk</t>
  </si>
  <si>
    <t xml:space="preserve">Fremstilling af jern og stål, koks og metalmalme </t>
  </si>
  <si>
    <t>Kemikalier</t>
  </si>
  <si>
    <t>... potentielle relevante tilføjelser til instituttets forretningsmodel</t>
  </si>
  <si>
    <t>*** Point in Time-afstand (PiT-afstand) til 2030 NZE2050-scenarie i % (for hver parameter)</t>
  </si>
  <si>
    <t>* Liste over NACE-sektorer, der skal tages i betragtning</t>
  </si>
  <si>
    <t>IEA-sektor</t>
  </si>
  <si>
    <t>Kolonne b — NACE-sektorer (et minimum) — påkrævede sektorer</t>
  </si>
  <si>
    <t>**Eksempler på parametre — ikkeudtømmende liste. Institutterne skal anvende parametre defineret i IEA-scenariet</t>
  </si>
  <si>
    <t>Sektor i skema</t>
  </si>
  <si>
    <t>sektor</t>
  </si>
  <si>
    <t>kode</t>
  </si>
  <si>
    <t>skibsfart</t>
  </si>
  <si>
    <t>Gennemsnitlig ton CO2 pr. passager-km,
gennemsnitlig gCO₂/MJ 
og
gennemsnitlig andel af højkulstofteknologier (ICE)</t>
  </si>
  <si>
    <t>effekt</t>
  </si>
  <si>
    <r>
      <t>Gennemsnitlig ton CO</t>
    </r>
    <r>
      <rPr>
        <vertAlign val="subscript"/>
        <sz val="11"/>
        <color theme="1"/>
        <rFont val="Calibri"/>
        <family val="2"/>
        <scheme val="minor"/>
      </rPr>
      <t>2</t>
    </r>
    <r>
      <rPr>
        <sz val="11"/>
        <color theme="1"/>
        <rFont val="Calibri"/>
        <family val="2"/>
        <scheme val="minor"/>
      </rPr>
      <t xml:space="preserve"> pr. MWh</t>
    </r>
    <r>
      <rPr>
        <sz val="11"/>
        <color theme="1"/>
        <rFont val="Calibri"/>
        <family val="2"/>
        <scheme val="minor"/>
      </rPr>
      <t xml:space="preserve"> 
</t>
    </r>
    <r>
      <rPr>
        <sz val="11"/>
        <color theme="1"/>
        <rFont val="Calibri"/>
        <family val="2"/>
        <scheme val="minor"/>
      </rPr>
      <t>og</t>
    </r>
    <r>
      <rPr>
        <sz val="11"/>
        <color theme="1"/>
        <rFont val="Calibri"/>
        <family val="2"/>
        <scheme val="minor"/>
      </rPr>
      <t xml:space="preserve"> 
</t>
    </r>
    <r>
      <rPr>
        <sz val="11"/>
        <color theme="1"/>
        <rFont val="Calibri"/>
        <family val="2"/>
        <scheme val="minor"/>
      </rPr>
      <t>gennemsnitlig andel af højkulstofteknologier (olie, gas, kul)</t>
    </r>
  </si>
  <si>
    <t>olie og gas</t>
  </si>
  <si>
    <r>
      <t>Gennemsnitligt ton CO</t>
    </r>
    <r>
      <rPr>
        <vertAlign val="subscript"/>
        <sz val="11"/>
        <color theme="1"/>
        <rFont val="Calibri"/>
        <family val="2"/>
        <scheme val="minor"/>
      </rPr>
      <t>2</t>
    </r>
    <r>
      <rPr>
        <sz val="11"/>
        <color theme="1"/>
        <rFont val="Calibri"/>
        <family val="2"/>
        <scheme val="minor"/>
      </rPr>
      <t xml:space="preserve"> pr. GJ og gennemsnitlig andel af højkulstofteknologier (ICE)</t>
    </r>
  </si>
  <si>
    <t>stål</t>
  </si>
  <si>
    <r>
      <t>Gennemsnitlig ton CO</t>
    </r>
    <r>
      <rPr>
        <vertAlign val="subscript"/>
        <sz val="11"/>
        <color theme="1"/>
        <rFont val="Calibri"/>
        <family val="2"/>
        <scheme val="minor"/>
      </rPr>
      <t>2</t>
    </r>
    <r>
      <rPr>
        <sz val="11"/>
        <color theme="1"/>
        <rFont val="Calibri"/>
        <family val="2"/>
        <scheme val="minor"/>
      </rPr>
      <t xml:space="preserve"> pr. ton output og</t>
    </r>
    <r>
      <rPr>
        <sz val="11"/>
        <color theme="1"/>
        <rFont val="Calibri"/>
        <family val="2"/>
        <scheme val="minor"/>
      </rPr>
      <t xml:space="preserve">
</t>
    </r>
    <r>
      <rPr>
        <sz val="11"/>
        <color theme="1"/>
        <rFont val="Calibri"/>
        <family val="2"/>
        <scheme val="minor"/>
      </rPr>
      <t>gennemsnitlig andel af højkulstofteknologier (ICE)</t>
    </r>
  </si>
  <si>
    <t>kul</t>
  </si>
  <si>
    <r>
      <rPr>
        <sz val="11"/>
        <color theme="1"/>
        <rFont val="Calibri"/>
        <family val="2"/>
        <scheme val="minor"/>
      </rPr>
      <t>Gennemsnitligt to</t>
    </r>
    <r>
      <rPr>
        <sz val="11"/>
        <color theme="1"/>
        <rFont val="Calibri"/>
        <family val="2"/>
        <scheme val="minor"/>
      </rPr>
      <t>n</t>
    </r>
    <r>
      <rPr>
        <sz val="11"/>
        <color theme="1"/>
        <rFont val="Calibri"/>
        <family val="2"/>
        <scheme val="minor"/>
      </rPr>
      <t xml:space="preserve"> C02 pr. GJ</t>
    </r>
    <r>
      <rPr>
        <sz val="11"/>
        <color theme="1"/>
        <rFont val="Calibri"/>
        <family val="2"/>
        <scheme val="minor"/>
      </rPr>
      <t xml:space="preserve">
</t>
    </r>
    <r>
      <rPr>
        <sz val="11"/>
        <color theme="1"/>
        <rFont val="Calibri"/>
        <family val="2"/>
        <scheme val="minor"/>
      </rPr>
      <t>og</t>
    </r>
    <r>
      <rPr>
        <sz val="11"/>
        <color theme="1"/>
        <rFont val="Calibri"/>
        <family val="2"/>
        <scheme val="minor"/>
      </rPr>
      <t xml:space="preserve">
</t>
    </r>
    <r>
      <rPr>
        <sz val="11"/>
        <color theme="1"/>
        <rFont val="Calibri"/>
        <family val="2"/>
        <scheme val="minor"/>
      </rPr>
      <t>gennemsnitlig andel af højkulstofteknologier (ICE)</t>
    </r>
  </si>
  <si>
    <t>cement</t>
  </si>
  <si>
    <r>
      <t>Gennemsnitlig ton CO</t>
    </r>
    <r>
      <rPr>
        <vertAlign val="subscript"/>
        <sz val="11"/>
        <color theme="1"/>
        <rFont val="Calibri"/>
        <family val="2"/>
        <scheme val="minor"/>
      </rPr>
      <t>2</t>
    </r>
    <r>
      <rPr>
        <sz val="11"/>
        <color theme="1"/>
        <rFont val="Calibri"/>
        <family val="2"/>
        <scheme val="minor"/>
      </rPr>
      <t xml:space="preserve"> pr. ton output og gennemsnitlig andel af højkulstofteknologier (ICE)</t>
    </r>
  </si>
  <si>
    <t>luftfart</t>
  </si>
  <si>
    <r>
      <t>Gennemsnitlig andel af bæredygtige flybrændstoffer og gennemsnitlig ton CO</t>
    </r>
    <r>
      <rPr>
        <vertAlign val="subscript"/>
        <sz val="11"/>
        <color theme="1"/>
        <rFont val="Calibri"/>
        <family val="2"/>
        <scheme val="minor"/>
      </rPr>
      <t>2</t>
    </r>
    <r>
      <rPr>
        <sz val="11"/>
        <color theme="1"/>
        <rFont val="Calibri"/>
        <family val="2"/>
        <scheme val="minor"/>
      </rPr>
      <t xml:space="preserve"> pr. passager-km</t>
    </r>
  </si>
  <si>
    <t>bilindustrien</t>
  </si>
  <si>
    <r>
      <t>Gennemsnitlig ton CO</t>
    </r>
    <r>
      <rPr>
        <vertAlign val="subscript"/>
        <sz val="11"/>
        <color theme="1"/>
        <rFont val="Calibri"/>
        <family val="2"/>
        <scheme val="minor"/>
      </rPr>
      <t>2</t>
    </r>
    <r>
      <rPr>
        <sz val="11"/>
        <color theme="1"/>
        <rFont val="Calibri"/>
        <family val="2"/>
        <scheme val="minor"/>
      </rPr>
      <t xml:space="preserve"> pr. passager-km og gennemsnitlig andel af højkulstofteknologier (ICE)</t>
    </r>
  </si>
  <si>
    <t>Regnskabsmæssig bruttoværdi (samlet)</t>
  </si>
  <si>
    <t>Regnskabsmæssig bruttoværdi over for modparterne i forhold til den samlede regnskabsmæssige bruttoværdi (aggregeret)*</t>
  </si>
  <si>
    <t>Antal af de 20 mest forurenende virksomheder, der er omfattet</t>
  </si>
  <si>
    <r>
      <t>* For modparter blandt de 20 største CO</t>
    </r>
    <r>
      <rPr>
        <vertAlign val="subscript"/>
        <sz val="10"/>
        <color theme="1"/>
        <rFont val="Calibri"/>
        <family val="2"/>
        <scheme val="minor"/>
      </rPr>
      <t>2</t>
    </r>
    <r>
      <rPr>
        <sz val="10"/>
        <color theme="1"/>
        <rFont val="Calibri"/>
        <family val="2"/>
        <scheme val="minor"/>
      </rPr>
      <t>-udledende virksomheder i verden</t>
    </r>
    <r>
      <rPr>
        <sz val="10"/>
        <color theme="1"/>
        <rFont val="Calibri"/>
        <family val="2"/>
        <scheme val="minor"/>
      </rPr>
      <t xml:space="preserve">
</t>
    </r>
  </si>
  <si>
    <t xml:space="preserve">o </t>
  </si>
  <si>
    <t>Variabel: Geografisk område udsat for fysisk risiko forbundet med klimaændringer — akutte og kroniske hændelser</t>
  </si>
  <si>
    <t>heraf eksponeringer, der er følsomme over for påvirkninger fra fysiske hændelser forbundet med klimaændringer</t>
  </si>
  <si>
    <t>Opdeling efter løbetidsinterval</t>
  </si>
  <si>
    <t>heraf eksponeringer, der er følsomme over for påvirkninger fra kroniske hændelser forbundet med klimaændringer</t>
  </si>
  <si>
    <t>heraf eksponeringer, der er følsomme over for påvirkninger fra akutte hændelser forbundet med klimaændringer</t>
  </si>
  <si>
    <t>heraf eksponeringer, der er følsomme over for påvirkninger fra både kroniske og akutte hændelser forbundet med klimaændringer</t>
  </si>
  <si>
    <t>heraf fase 2-eksponeringer</t>
  </si>
  <si>
    <t>Lån med sikkerhed i beboelsesejendomme</t>
  </si>
  <si>
    <t>Lån med sikkerhed i erhvervsejendomme</t>
  </si>
  <si>
    <t>Tilbagetagen sikkerhedsstillelse</t>
  </si>
  <si>
    <t>Andre relevante sektorer (opdeling nedenfor, hvis det er relevant)</t>
  </si>
  <si>
    <t>Vi definerer eksponeringer underlagt fysisk risiko på følgende vis:</t>
  </si>
  <si>
    <r>
      <t>-</t>
    </r>
    <r>
      <rPr>
        <b/>
        <sz val="11"/>
        <color theme="1"/>
        <rFont val="Calibri"/>
        <family val="2"/>
        <scheme val="minor"/>
      </rPr>
      <t>Akut klimarisici</t>
    </r>
    <r>
      <rPr>
        <sz val="11"/>
        <color theme="1"/>
        <rFont val="Calibri"/>
        <family val="2"/>
        <scheme val="minor"/>
      </rPr>
      <t>: lån knyttet til ejendomme med mere end 30 pct. sandsynlighed for at blive ramt af oversvømmelse fra regnvand inden for 20 år</t>
    </r>
  </si>
  <si>
    <r>
      <t>-</t>
    </r>
    <r>
      <rPr>
        <b/>
        <sz val="11"/>
        <color theme="1"/>
        <rFont val="Calibri"/>
        <family val="2"/>
        <scheme val="minor"/>
      </rPr>
      <t>Kronisk klimarisici:</t>
    </r>
    <r>
      <rPr>
        <sz val="11"/>
        <color theme="1"/>
        <rFont val="Calibri"/>
        <family val="2"/>
        <scheme val="minor"/>
      </rPr>
      <t xml:space="preserve"> lån knyttet til ejendomme med mere end 30 pct. sandsynlighed for at blive ramt af oversvømmelse fra havvand inden for 20 år</t>
    </r>
  </si>
  <si>
    <r>
      <t>-</t>
    </r>
    <r>
      <rPr>
        <b/>
        <sz val="11"/>
        <color theme="1"/>
        <rFont val="Calibri"/>
        <family val="2"/>
        <scheme val="minor"/>
      </rPr>
      <t xml:space="preserve">Akut </t>
    </r>
    <r>
      <rPr>
        <b/>
        <i/>
        <sz val="11"/>
        <color theme="1"/>
        <rFont val="Calibri"/>
        <family val="2"/>
        <scheme val="minor"/>
      </rPr>
      <t>og</t>
    </r>
    <r>
      <rPr>
        <b/>
        <sz val="11"/>
        <color theme="1"/>
        <rFont val="Calibri"/>
        <family val="2"/>
        <scheme val="minor"/>
      </rPr>
      <t xml:space="preserve"> kronisk</t>
    </r>
    <r>
      <rPr>
        <sz val="11"/>
        <color theme="1"/>
        <rFont val="Calibri"/>
        <family val="2"/>
        <scheme val="minor"/>
      </rPr>
      <t>: lån knyttet til ejendomme med mere end 30 pct. sandsynlighed for at blive ramt af oversvømmelse fra regnvand og havvand inden for 20 år</t>
    </r>
  </si>
  <si>
    <t>KPI</t>
  </si>
  <si>
    <t>Dækningsgrad i % (i forhold til samlede aktiver)*</t>
  </si>
  <si>
    <t>Modvirkning af klimaændringer</t>
  </si>
  <si>
    <t>Tilpasning til klimaændringer</t>
  </si>
  <si>
    <t>I alt (modvirkning af klimaændringer + tilpasning til klimaændringer)</t>
  </si>
  <si>
    <t>GAR i beholdningen</t>
  </si>
  <si>
    <t>GAR i strømmen</t>
  </si>
  <si>
    <t>* % af aktiver, der er omfattet af KPI'en, i forhold til bankers samlede aktiver</t>
  </si>
  <si>
    <t>Mio. DKK</t>
  </si>
  <si>
    <t>Referencedato for offentliggørelsen T</t>
  </si>
  <si>
    <t xml:space="preserve">Samlet regnskabsmæssig bruttoværdi </t>
  </si>
  <si>
    <t>Modvirkning af klimaændringer (CCM)</t>
  </si>
  <si>
    <t>Tilpasning til klimaændringer (CCA)</t>
  </si>
  <si>
    <t>I ALT (CCM + CCA)</t>
  </si>
  <si>
    <t>Heraf rettet mod sektorer med relevans for klassificeringssystemet (omfattet af klassificeringssystemet)</t>
  </si>
  <si>
    <t>Heraf miljømæssigt bæredygtige (i overensstemmelse med klassificeringssystemet)</t>
  </si>
  <si>
    <t>Heraf specialiserede udlån</t>
  </si>
  <si>
    <t>Heraf omstillingsaktiviteter</t>
  </si>
  <si>
    <t>Heraf mulighedsskabende aktiviteter</t>
  </si>
  <si>
    <t>Heraf tilpasningsaktiviteter</t>
  </si>
  <si>
    <t>Heraf omstillings-/tilpasningsaktiviteter</t>
  </si>
  <si>
    <t>GAR — Aktiver, der indgår i både tælleren og nævneren</t>
  </si>
  <si>
    <t>Lån og forskud, gældsinstrumenter og egenkapitalinstrumenter, som ikke besiddes med handel for øje, og som indgår i beregningen af GAR</t>
  </si>
  <si>
    <t xml:space="preserve">Finansielle virksomheder </t>
  </si>
  <si>
    <t>Gældsinstrumenter, herunder anvendelse af provenuet</t>
  </si>
  <si>
    <t>heraf investeringsselskaber</t>
  </si>
  <si>
    <t>heraf administrationsselskaber</t>
  </si>
  <si>
    <t>heraf forsikringsselskaber</t>
  </si>
  <si>
    <t>Ikkefinansielle selskaber, som er omfattet af oplysningsforpligtelser, jf. direktivet om ikkefinansiel rapportering</t>
  </si>
  <si>
    <t>heraf lån med sikkerhed i fast ejendom til beboelse</t>
  </si>
  <si>
    <t>heraf lån med henblik på renovering af bygninger</t>
  </si>
  <si>
    <t>heraf lån til motorkøretøjer</t>
  </si>
  <si>
    <t>Finansiering fra lokale regeringer</t>
  </si>
  <si>
    <t>Boligfinansiering</t>
  </si>
  <si>
    <t>Anden finansiering fra lokale regeringer</t>
  </si>
  <si>
    <t xml:space="preserve">Sikkerhedsstillelse opnået gennem overtagelse: fast ejendom til beboelse/fast erhvervsejendom </t>
  </si>
  <si>
    <t>SAMLET GAR UD AF AKTIVERNE</t>
  </si>
  <si>
    <t xml:space="preserve">Aktiver, der udelukkes fra tælleren ved beregning af GAR (indgår i nævneren) </t>
  </si>
  <si>
    <t>Ikkefinansielle selskaber i EU (ikke omfattet af oplysningsforpligtelser, jf. direktivet om ikkefinansiel rapportering)</t>
  </si>
  <si>
    <t>Gældsinstrumenter</t>
  </si>
  <si>
    <t>Ikkefinansielle selskaber fra tredjelande (ikke omfattet af oplysningsforpligtelser, jf. direktivet om ikkefinansiel rapportering)</t>
  </si>
  <si>
    <t>Derivater</t>
  </si>
  <si>
    <t>Interbanklån på anfordring</t>
  </si>
  <si>
    <t>Aktiver forbundet med kontanter og likvide midler</t>
  </si>
  <si>
    <t>Andre aktiver (f.eks. goodwill, varer osv.)</t>
  </si>
  <si>
    <t>SAMLEDE AKTIVER I NÆVNEREN (GAR)</t>
  </si>
  <si>
    <t xml:space="preserve">  </t>
  </si>
  <si>
    <t xml:space="preserve">Andre aktiver, der udelukkes fra både tælleren og nævneren ved beregning af GAR </t>
  </si>
  <si>
    <t>Stater</t>
  </si>
  <si>
    <t>Eksponering for centralbanker</t>
  </si>
  <si>
    <t>Handelsbeholdning</t>
  </si>
  <si>
    <t>SAMLEDE AKTIVER, DER UDELUKKES FRA TÆLLEREN OG NÆVNEREN</t>
  </si>
  <si>
    <t>SAMLEDE AKTIVER</t>
  </si>
  <si>
    <t>Note: På side 38 iKOMMISSIONENS GENNEMFØRELSESFORORDNING (EU) 2022/2453
af 30. november 2022
om ændring af de gennemførelsesmæssige tekniske standarder i gennemførelsesforordning (EU) 2021/637 for så vidt angår offentliggørelse af miljømæssige, sociale og ledelsesmæssige risici fremgår en kategori ' heraf lån i erhvervsejendomme'. Denne kategori er ikke med templaten, hvilket må anses for en fejl. DLR har et beydeligt udlån til erhvervsejendomme, der dels er 'eligible' i henhold til taksonomien og dels har A eller B energimærker, hvilket frem går i '2.CC Trans-BB.RE collateral'</t>
  </si>
  <si>
    <t>r</t>
  </si>
  <si>
    <t>s</t>
  </si>
  <si>
    <t>t</t>
  </si>
  <si>
    <t>u</t>
  </si>
  <si>
    <t>v</t>
  </si>
  <si>
    <t>w</t>
  </si>
  <si>
    <t>z</t>
  </si>
  <si>
    <t>aa</t>
  </si>
  <si>
    <t>ab</t>
  </si>
  <si>
    <t>ac</t>
  </si>
  <si>
    <t>ad</t>
  </si>
  <si>
    <t>ae</t>
  </si>
  <si>
    <t>af</t>
  </si>
  <si>
    <t>Referencedato for offentliggørelsen T: KPI'er for beholdninger</t>
  </si>
  <si>
    <t>Referencedato for offentliggørelsen T: KPI'er for strømme</t>
  </si>
  <si>
    <t>Andel af omfattede aktiver, som finansierer sektorer med relevans for klassificeringssystemet</t>
  </si>
  <si>
    <t>Andel af omfattede aktiver i alt</t>
  </si>
  <si>
    <t>Andel af nye omfattede aktiver, som finansierer sektorer med relevans for klassificeringssystemet</t>
  </si>
  <si>
    <t>Andel af omfattede nye aktiver i alt</t>
  </si>
  <si>
    <t>Heraf miljømæssigt bæredygtige</t>
  </si>
  <si>
    <t>% (i forhold til de omfattede aktiver i nævneren i alt)</t>
  </si>
  <si>
    <t>GAR</t>
  </si>
  <si>
    <t>Finansielle virksomheder</t>
  </si>
  <si>
    <t>Template 9 - Mitigating actions: BTAR</t>
  </si>
  <si>
    <t>Template 9.1 - Mitigating actions: Assets for the calculation of BTAR</t>
  </si>
  <si>
    <t>Million EUR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</si>
  <si>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</si>
  <si>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</si>
  <si>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</si>
  <si>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</si>
  <si>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</si>
  <si>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</si>
  <si>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</si>
  <si>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</si>
  <si>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</si>
  <si>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</si>
  <si>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</si>
  <si>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</si>
  <si>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Total GAR Assets</t>
  </si>
  <si>
    <r>
      <t xml:space="preserve">Assets excluded from the numerator for GAR calculation (covered in the denominator) </t>
    </r>
    <r>
      <rPr>
        <b/>
        <sz val="11"/>
        <rFont val="Calibri"/>
        <family val="2"/>
        <scheme val="minor"/>
      </rPr>
      <t>but included in the numerator and denominator of the BTAR</t>
    </r>
  </si>
  <si>
    <t>EU Non-financial corporations (not subject to NFRD disclosure obligations)</t>
  </si>
  <si>
    <t>Loans and advances</t>
  </si>
  <si>
    <t>of which loans collateralised by commercial immovable property</t>
  </si>
  <si>
    <t>of which building renovation loans</t>
  </si>
  <si>
    <t>Debt securities</t>
  </si>
  <si>
    <t>Equity instruments</t>
  </si>
  <si>
    <t>Non-EU Non-financial corporations (not subject to NFRD disclosure obligations)</t>
  </si>
  <si>
    <t>TOTAL BTAR ASSETS</t>
  </si>
  <si>
    <t>Assets excluded from the numerator of BTAR (covered in the denominator)</t>
  </si>
  <si>
    <t>Derivatives</t>
  </si>
  <si>
    <t>On demand interbank loans</t>
  </si>
  <si>
    <t>Cash and cash-related assets</t>
  </si>
  <si>
    <t>Other assets (e.g. Goodwill, commodities etc.)</t>
  </si>
  <si>
    <t>TOTAL ASSETS IN THE DENOMINATOR</t>
  </si>
  <si>
    <t xml:space="preserve">Other assets excluded from both the numerator and denominator for BTAR calculation </t>
  </si>
  <si>
    <t>TOTAL ASSETS EXCLUDED FROM NUMERATOR AND DENOMINATOR</t>
  </si>
  <si>
    <t>TOTAL ASSETS</t>
  </si>
  <si>
    <t>Template 9.2 - BTAR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</si>
  <si>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</si>
  <si>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</si>
  <si>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</si>
  <si>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</si>
  <si>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</si>
  <si>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</si>
  <si>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</si>
  <si>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</si>
  <si>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BTAR</t>
  </si>
  <si>
    <t>EU Non-financial corporations not subject to NFRD disclosure obligations</t>
  </si>
  <si>
    <t>Non-EU country counterparties not subject to NFRD disclosure obligations</t>
  </si>
  <si>
    <t>Template 9.3 - Summary table - BTAR %</t>
  </si>
  <si>
    <t>% coverage (over total assets)*</t>
  </si>
  <si>
    <t>Climate change mitigation (CCM)</t>
  </si>
  <si>
    <t>Climate change adaptation (CCA)</t>
  </si>
  <si>
    <t>Total (CCM + CCA)</t>
  </si>
  <si>
    <t>BTAR stock</t>
  </si>
  <si>
    <t>BTAR flow</t>
  </si>
  <si>
    <t>Type af finansielt instrument</t>
  </si>
  <si>
    <t>Modpartstype</t>
  </si>
  <si>
    <t>Risikotype afbødet (omstillingsrisiko forbundet med klimaændringer)</t>
  </si>
  <si>
    <t>Risikotype afbødet (fysisk risiko forbundet med klimaændringer)</t>
  </si>
  <si>
    <t>Kvalitative oplysninger om arten af de afbødende foranstaltninger</t>
  </si>
  <si>
    <t>Obligationer (f.eks. grønne, bæredygtige, bæredygtighedsrelaterede i henhold til andre standarder end EU-standarderne)</t>
  </si>
  <si>
    <t>Finansielle selskaber</t>
  </si>
  <si>
    <t>Ikke finansielle selskaber</t>
  </si>
  <si>
    <t>Heraf lån med henblik på renovering af bygninger</t>
  </si>
  <si>
    <t>Andre modparter</t>
  </si>
  <si>
    <t>Lån (f.eks. grønne, bæredygtige og bæredygtighedsrelaterede i henhold til andre standarder end EU-standarderne)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</si>
</sst>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0.0"/>
    <numFmt numFmtId="166" formatCode="0.0%"/>
    <numFmt numFmtId="167" formatCode="_-* #,##0_-;\-* #,##0_-;_-* &quot;-&quot;??_-;_-@_-"/>
    <numFmt numFmtId="168" formatCode="0.000"/>
    <numFmt numFmtId="169" formatCode="#,##0.000"/>
    <numFmt numFmtId="170" formatCode="#,###"/>
  </numFmts>
  <fonts count="119" x14ac:knownFonts="1">
    <font>
      <sz val="11"/>
      <color theme="1"/>
      <name val="Calibri"/>
      <family val="2"/>
      <scheme val="minor"/>
    </font>
    <font>
      <b/>
      <sz val="9"/>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9"/>
      <name val="Calibri"/>
      <family val="2"/>
      <scheme val="minor"/>
    </font>
    <font>
      <sz val="11"/>
      <name val="Calibri"/>
      <family val="2"/>
      <scheme val="minor"/>
    </font>
    <font>
      <b/>
      <sz val="1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i/>
      <sz val="11"/>
      <color rgb="FFAA322F"/>
      <name val="Calibri"/>
      <family val="2"/>
      <scheme val="minor"/>
    </font>
    <font>
      <b/>
      <sz val="11"/>
      <color rgb="FFAA322F"/>
      <name val="Calibri"/>
      <family val="2"/>
      <scheme val="minor"/>
    </font>
    <font>
      <sz val="10"/>
      <name val="Arial"/>
      <family val="2"/>
    </font>
    <font>
      <sz val="11"/>
      <name val="Arial"/>
      <family val="2"/>
    </font>
    <font>
      <b/>
      <sz val="12"/>
      <name val="Arial"/>
      <family val="2"/>
    </font>
    <font>
      <b/>
      <sz val="20"/>
      <name val="Arial"/>
      <family val="2"/>
    </font>
    <font>
      <b/>
      <sz val="14"/>
      <color theme="1"/>
      <name val="Calibri"/>
      <family val="2"/>
      <scheme val="minor"/>
    </font>
    <font>
      <b/>
      <sz val="14"/>
      <name val="Calibri"/>
      <family val="2"/>
      <scheme val="minor"/>
    </font>
    <font>
      <sz val="10"/>
      <color theme="1"/>
      <name val="Arial"/>
      <family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u/>
      <sz val="11"/>
      <color theme="10"/>
      <name val="Calibri"/>
      <family val="2"/>
      <scheme val="minor"/>
    </font>
    <font>
      <b/>
      <sz val="9"/>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7.5"/>
      <color theme="1"/>
      <name val="Calibri"/>
      <family val="2"/>
      <scheme val="minor"/>
    </font>
    <font>
      <sz val="16"/>
      <color theme="1"/>
      <name val="Calibri"/>
      <family val="2"/>
      <scheme val="minor"/>
    </font>
    <font>
      <b/>
      <sz val="16"/>
      <color theme="1"/>
      <name val="Arial"/>
      <family val="2"/>
    </font>
    <font>
      <sz val="8.5"/>
      <color theme="1"/>
      <name val="Calibri"/>
      <family val="2"/>
      <scheme val="minor"/>
    </font>
    <font>
      <b/>
      <sz val="8.5"/>
      <color theme="1"/>
      <name val="Calibri"/>
      <family val="2"/>
      <scheme val="minor"/>
    </font>
    <font>
      <b/>
      <sz val="16"/>
      <color theme="1"/>
      <name val="Calibri"/>
      <family val="2"/>
      <scheme val="minor"/>
    </font>
    <font>
      <b/>
      <i/>
      <sz val="11"/>
      <color theme="1"/>
      <name val="Calibri"/>
      <family val="2"/>
      <scheme val="minor"/>
    </font>
    <font>
      <sz val="9"/>
      <color rgb="FF1F497D"/>
      <name val="Calibri"/>
      <family val="2"/>
    </font>
    <font>
      <b/>
      <sz val="16"/>
      <name val="Arial"/>
      <family val="2"/>
    </font>
    <font>
      <b/>
      <sz val="10"/>
      <color rgb="FF000000"/>
      <name val="Arial"/>
      <family val="2"/>
    </font>
    <font>
      <sz val="10"/>
      <color rgb="FF000000"/>
      <name val="Arial"/>
      <family val="2"/>
    </font>
    <font>
      <sz val="10"/>
      <name val="Segoe UI"/>
      <family val="2"/>
    </font>
    <font>
      <b/>
      <sz val="12"/>
      <color theme="1"/>
      <name val="Arial"/>
      <family val="2"/>
    </font>
    <font>
      <sz val="10"/>
      <color rgb="FFFF0000"/>
      <name val="Arial"/>
      <family val="2"/>
    </font>
    <font>
      <u/>
      <sz val="10"/>
      <color rgb="FF008080"/>
      <name val="Arial"/>
      <family val="2"/>
    </font>
    <font>
      <i/>
      <sz val="10"/>
      <name val="Arial"/>
      <family val="2"/>
    </font>
    <font>
      <b/>
      <sz val="18"/>
      <color rgb="FFFF0000"/>
      <name val="Calibri"/>
      <family val="2"/>
      <scheme val="minor"/>
    </font>
    <font>
      <u/>
      <sz val="10"/>
      <name val="Arial"/>
      <family val="2"/>
    </font>
    <font>
      <b/>
      <sz val="10"/>
      <name val="Arial"/>
      <family val="2"/>
    </font>
    <font>
      <sz val="8"/>
      <color rgb="FFFF0000"/>
      <name val="Segoe UI"/>
      <family val="2"/>
    </font>
    <font>
      <sz val="18"/>
      <color theme="1"/>
      <name val="Calibri"/>
      <family val="2"/>
      <scheme val="minor"/>
    </font>
    <font>
      <sz val="10"/>
      <color theme="0" tint="-0.499984740745262"/>
      <name val="Arial"/>
      <family val="2"/>
    </font>
    <font>
      <sz val="10"/>
      <name val="Calibri"/>
      <family val="2"/>
      <scheme val="minor"/>
    </font>
    <font>
      <i/>
      <u/>
      <sz val="11"/>
      <name val="Calibri"/>
      <family val="2"/>
      <scheme val="minor"/>
    </font>
    <font>
      <sz val="11"/>
      <color indexed="10"/>
      <name val="Calibri"/>
      <family val="2"/>
      <scheme val="minor"/>
    </font>
    <font>
      <strike/>
      <sz val="11"/>
      <name val="Calibri"/>
      <family val="2"/>
      <scheme val="minor"/>
    </font>
    <font>
      <sz val="10"/>
      <color indexed="8"/>
      <name val="Verdana"/>
      <family val="2"/>
    </font>
    <font>
      <sz val="11"/>
      <name val="Calibri"/>
      <family val="2"/>
      <charset val="238"/>
      <scheme val="minor"/>
    </font>
    <font>
      <sz val="9"/>
      <name val="Arial"/>
      <family val="2"/>
    </font>
    <font>
      <b/>
      <sz val="12"/>
      <name val="Calibri"/>
      <family val="2"/>
      <scheme val="minor"/>
    </font>
    <font>
      <b/>
      <sz val="6.5"/>
      <color rgb="FF10137C"/>
      <name val="Verdana"/>
      <family val="2"/>
    </font>
    <font>
      <sz val="11"/>
      <color theme="0" tint="-0.34998626667073579"/>
      <name val="Calibri"/>
      <family val="2"/>
      <scheme val="minor"/>
    </font>
    <font>
      <b/>
      <sz val="9"/>
      <color theme="0"/>
      <name val="Calibri"/>
      <family val="2"/>
      <scheme val="minor"/>
    </font>
    <font>
      <sz val="11"/>
      <color theme="0"/>
      <name val="Calibri"/>
      <family val="2"/>
      <scheme val="minor"/>
    </font>
    <font>
      <b/>
      <sz val="14"/>
      <color theme="0"/>
      <name val="Calibri"/>
      <family val="2"/>
      <scheme val="minor"/>
    </font>
    <font>
      <u/>
      <sz val="11"/>
      <color rgb="FF57A8A3"/>
      <name val="Calibri"/>
      <family val="2"/>
      <scheme val="minor"/>
    </font>
    <font>
      <b/>
      <sz val="20"/>
      <name val="Calibri"/>
      <family val="2"/>
      <scheme val="minor"/>
    </font>
    <font>
      <sz val="10"/>
      <color rgb="FF00B050"/>
      <name val="Calibri"/>
      <family val="2"/>
      <scheme val="minor"/>
    </font>
    <font>
      <i/>
      <sz val="8.5"/>
      <color theme="1"/>
      <name val="Calibri"/>
      <family val="2"/>
      <scheme val="minor"/>
    </font>
    <font>
      <i/>
      <sz val="12"/>
      <color theme="1"/>
      <name val="Calibri"/>
      <family val="2"/>
      <scheme val="minor"/>
    </font>
    <font>
      <sz val="11"/>
      <color rgb="FF444444"/>
      <name val="Calibri"/>
      <family val="2"/>
      <scheme val="minor"/>
    </font>
    <font>
      <sz val="11"/>
      <color rgb="FF1F497D"/>
      <name val="Calibri"/>
      <family val="2"/>
      <scheme val="minor"/>
    </font>
    <font>
      <i/>
      <sz val="7.5"/>
      <color theme="1"/>
      <name val="Calibri"/>
      <family val="2"/>
      <scheme val="minor"/>
    </font>
    <font>
      <b/>
      <sz val="8"/>
      <color theme="1"/>
      <name val="Calibri"/>
      <family val="2"/>
      <scheme val="minor"/>
    </font>
    <font>
      <b/>
      <sz val="7.5"/>
      <color theme="1"/>
      <name val="Calibri"/>
      <family val="2"/>
      <scheme val="minor"/>
    </font>
    <font>
      <b/>
      <sz val="24"/>
      <color theme="4"/>
      <name val="Calibri"/>
      <family val="2"/>
      <scheme val="minor"/>
    </font>
    <font>
      <b/>
      <strike/>
      <sz val="11"/>
      <name val="Calibri"/>
      <family val="2"/>
      <scheme val="minor"/>
    </font>
    <font>
      <sz val="11"/>
      <color theme="4" tint="-0.249977111117893"/>
      <name val="Calibri"/>
      <family val="2"/>
      <scheme val="minor"/>
    </font>
    <font>
      <b/>
      <i/>
      <sz val="11"/>
      <color rgb="FF000000"/>
      <name val="Calibri"/>
      <family val="2"/>
      <scheme val="minor"/>
    </font>
    <font>
      <sz val="14"/>
      <color rgb="FF000000"/>
      <name val="Calibri"/>
      <family val="2"/>
      <scheme val="minor"/>
    </font>
    <font>
      <b/>
      <i/>
      <strike/>
      <sz val="11"/>
      <color rgb="FFFF0000"/>
      <name val="Calibri"/>
      <family val="2"/>
      <scheme val="minor"/>
    </font>
    <font>
      <b/>
      <sz val="11"/>
      <color rgb="FF2F5773"/>
      <name val="Calibri"/>
      <family val="2"/>
      <scheme val="minor"/>
    </font>
    <font>
      <b/>
      <strike/>
      <sz val="11"/>
      <color rgb="FFFF0000"/>
      <name val="Calibri"/>
      <family val="2"/>
      <scheme val="minor"/>
    </font>
    <font>
      <b/>
      <sz val="24"/>
      <color theme="4"/>
      <name val="Georgia"/>
      <family val="1"/>
    </font>
    <font>
      <b/>
      <sz val="11"/>
      <color theme="0"/>
      <name val="Calibri"/>
      <family val="2"/>
      <scheme val="minor"/>
    </font>
    <font>
      <sz val="11"/>
      <color rgb="FF0070C0"/>
      <name val="Calibri"/>
      <family val="2"/>
      <scheme val="minor"/>
    </font>
    <font>
      <b/>
      <u/>
      <sz val="11"/>
      <color theme="1"/>
      <name val="Calibri"/>
      <family val="2"/>
      <scheme val="minor"/>
    </font>
    <font>
      <b/>
      <u/>
      <sz val="11"/>
      <name val="Calibri"/>
      <family val="2"/>
      <scheme val="minor"/>
    </font>
    <font>
      <b/>
      <vertAlign val="subscript"/>
      <sz val="10"/>
      <name val="Calibri"/>
      <family val="2"/>
      <scheme val="minor"/>
    </font>
    <font>
      <strike/>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sz val="10"/>
      <name val="Calibri"/>
      <family val="2"/>
    </font>
    <font>
      <sz val="11"/>
      <name val="Calibri"/>
      <family val="2"/>
    </font>
    <font>
      <sz val="10"/>
      <color theme="1"/>
      <name val="Calibri"/>
      <family val="2"/>
    </font>
    <font>
      <i/>
      <sz val="10"/>
      <color theme="1"/>
      <name val="Calibri"/>
      <family val="2"/>
    </font>
    <font>
      <vertAlign val="subscript"/>
      <sz val="11"/>
      <color theme="1"/>
      <name val="Calibri"/>
      <family val="2"/>
      <scheme val="minor"/>
    </font>
    <font>
      <vertAlign val="subscript"/>
      <sz val="10"/>
      <color theme="1"/>
      <name val="Calibri"/>
      <family val="2"/>
      <scheme val="minor"/>
    </font>
    <font>
      <sz val="11"/>
      <color rgb="FF000000"/>
      <name val="Calibri"/>
      <family val="2"/>
    </font>
    <font>
      <b/>
      <sz val="11"/>
      <color rgb="FF000000"/>
      <name val="Calibri"/>
      <family val="2"/>
    </font>
    <font>
      <b/>
      <sz val="9"/>
      <color rgb="FF000000"/>
      <name val="Calibri"/>
      <family val="2"/>
      <scheme val="minor"/>
    </font>
  </fonts>
  <fills count="4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5"/>
        <bgColor indexed="64"/>
      </patternFill>
    </fill>
    <fill>
      <patternFill patternType="solid">
        <fgColor rgb="FFD9D9D9"/>
        <bgColor rgb="FF000000"/>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rgb="FF387D6B"/>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6">
    <xf numFmtId="0" fontId="0" fillId="0" borderId="0"/>
    <xf numFmtId="9" fontId="2" fillId="0" borderId="0" applyFont="0" applyFill="0" applyBorder="0" applyAlignment="0" applyProtection="0"/>
    <xf numFmtId="3" fontId="14" fillId="5" borderId="1" applyFont="0">
      <alignment horizontal="right" vertical="center"/>
      <protection locked="0"/>
    </xf>
    <xf numFmtId="0" fontId="14" fillId="0" borderId="0">
      <alignment vertical="center"/>
    </xf>
    <xf numFmtId="0" fontId="14" fillId="0" borderId="0">
      <alignment vertical="center"/>
    </xf>
    <xf numFmtId="0" fontId="16" fillId="0" borderId="0" applyNumberFormat="0" applyFill="0" applyBorder="0" applyAlignment="0" applyProtection="0"/>
    <xf numFmtId="0" fontId="17" fillId="6" borderId="11" applyNumberFormat="0" applyFill="0" applyBorder="0" applyAlignment="0" applyProtection="0">
      <alignment horizontal="left"/>
    </xf>
    <xf numFmtId="0" fontId="25" fillId="0" borderId="0" applyNumberFormat="0" applyFill="0" applyBorder="0" applyAlignment="0" applyProtection="0"/>
    <xf numFmtId="0" fontId="33" fillId="0" borderId="0"/>
    <xf numFmtId="0" fontId="14" fillId="0" borderId="0"/>
    <xf numFmtId="0" fontId="14" fillId="0" borderId="0"/>
    <xf numFmtId="0" fontId="14" fillId="0" borderId="0"/>
    <xf numFmtId="0" fontId="65" fillId="6" borderId="2" applyFont="0" applyBorder="0">
      <alignment horizontal="center" wrapText="1"/>
    </xf>
    <xf numFmtId="0" fontId="9" fillId="0" borderId="0"/>
    <xf numFmtId="0" fontId="77" fillId="0" borderId="0">
      <alignment horizontal="left"/>
    </xf>
    <xf numFmtId="43" fontId="2" fillId="0" borderId="0" applyFont="0" applyFill="0" applyBorder="0" applyAlignment="0" applyProtection="0"/>
  </cellStyleXfs>
  <cellXfs count="1433">
    <xf numFmtId="0" fontId="0" fillId="0" borderId="0" xfId="0"/>
    <xf numFmtId="0" fontId="0" fillId="0" borderId="1" xfId="0" applyBorder="1" applyAlignment="1">
      <alignment horizont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9" fillId="0" borderId="0" xfId="0" applyFont="1"/>
    <xf numFmtId="0" fontId="10" fillId="0" borderId="1" xfId="0" applyFont="1" applyBorder="1" applyAlignment="1">
      <alignment horizontal="justify" vertical="center" wrapText="1"/>
    </xf>
    <xf numFmtId="0" fontId="0" fillId="0" borderId="1" xfId="0" applyBorder="1"/>
    <xf numFmtId="0" fontId="11"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xf numFmtId="0" fontId="7" fillId="0" borderId="2" xfId="0" applyFont="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3" fillId="0" borderId="8" xfId="0" applyFont="1" applyBorder="1" applyAlignment="1">
      <alignment vertical="center" wrapText="1"/>
    </xf>
    <xf numFmtId="0" fontId="12" fillId="0" borderId="0" xfId="0" applyFont="1" applyAlignment="1">
      <alignment vertical="center" wrapText="1"/>
    </xf>
    <xf numFmtId="0" fontId="4" fillId="0" borderId="0" xfId="0" applyFont="1"/>
    <xf numFmtId="0" fontId="0" fillId="0" borderId="1" xfId="0" applyBorder="1" applyAlignment="1">
      <alignment horizontal="center" vertical="center"/>
    </xf>
    <xf numFmtId="0" fontId="7" fillId="0" borderId="1" xfId="3" quotePrefix="1" applyFont="1" applyBorder="1" applyAlignment="1">
      <alignment horizontal="center" vertical="center"/>
    </xf>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19" fillId="0" borderId="0" xfId="0" applyFont="1" applyAlignment="1">
      <alignment vertical="center"/>
    </xf>
    <xf numFmtId="0" fontId="0" fillId="7" borderId="1" xfId="0" applyFill="1" applyBorder="1" applyAlignment="1">
      <alignment horizontal="center" vertical="center" wrapText="1"/>
    </xf>
    <xf numFmtId="0" fontId="20" fillId="8" borderId="1" xfId="0" applyFont="1" applyFill="1" applyBorder="1" applyAlignment="1">
      <alignment vertical="center" wrapText="1"/>
    </xf>
    <xf numFmtId="0" fontId="20" fillId="0" borderId="1" xfId="0" applyFont="1" applyBorder="1" applyAlignment="1">
      <alignment vertical="center" wrapText="1"/>
    </xf>
    <xf numFmtId="0" fontId="20" fillId="7" borderId="1" xfId="0" applyFont="1" applyFill="1" applyBorder="1" applyAlignment="1">
      <alignment vertical="center" wrapText="1"/>
    </xf>
    <xf numFmtId="49" fontId="4" fillId="0" borderId="1" xfId="0" applyNumberFormat="1" applyFont="1" applyBorder="1" applyAlignment="1">
      <alignment horizontal="center" vertical="center"/>
    </xf>
    <xf numFmtId="0" fontId="4" fillId="7" borderId="1" xfId="0" applyFont="1" applyFill="1" applyBorder="1" applyAlignment="1">
      <alignment vertical="center" wrapText="1"/>
    </xf>
    <xf numFmtId="0" fontId="4" fillId="0" borderId="1" xfId="0" applyFont="1" applyBorder="1" applyAlignment="1">
      <alignment horizontal="center" vertical="center"/>
    </xf>
    <xf numFmtId="0" fontId="21" fillId="0" borderId="0" xfId="0" applyFont="1"/>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22" fillId="7" borderId="1" xfId="0" applyFont="1" applyFill="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24" fillId="0" borderId="0" xfId="0" applyFont="1" applyAlignment="1">
      <alignment horizontal="center" vertical="center" wrapText="1"/>
    </xf>
    <xf numFmtId="0" fontId="3" fillId="0" borderId="0" xfId="0" applyFont="1" applyAlignment="1">
      <alignment wrapText="1"/>
    </xf>
    <xf numFmtId="0" fontId="27" fillId="0" borderId="0" xfId="0" applyFont="1" applyAlignment="1">
      <alignment vertical="center"/>
    </xf>
    <xf numFmtId="0" fontId="28" fillId="0" borderId="0" xfId="0" applyFont="1" applyAlignme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2" xfId="0" applyFont="1" applyFill="1" applyBorder="1" applyAlignment="1">
      <alignment vertical="center" wrapText="1"/>
    </xf>
    <xf numFmtId="0" fontId="11" fillId="8" borderId="4"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31" fillId="0" borderId="0" xfId="0" applyFont="1" applyAlignment="1">
      <alignment vertical="center" wrapText="1"/>
    </xf>
    <xf numFmtId="0" fontId="30" fillId="0" borderId="1" xfId="0" applyFont="1" applyBorder="1" applyAlignment="1">
      <alignment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7" fillId="0" borderId="1" xfId="0" applyFont="1" applyBorder="1" applyAlignment="1">
      <alignment vertical="center"/>
    </xf>
    <xf numFmtId="0" fontId="9"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0" borderId="1" xfId="0" quotePrefix="1" applyFont="1" applyBorder="1" applyAlignment="1">
      <alignment horizontal="center"/>
    </xf>
    <xf numFmtId="0" fontId="26" fillId="4" borderId="1" xfId="3" applyFont="1" applyFill="1" applyBorder="1" applyAlignment="1">
      <alignment horizontal="left" vertical="center" wrapText="1" indent="1"/>
    </xf>
    <xf numFmtId="3" fontId="6" fillId="4" borderId="1" xfId="2" applyFont="1" applyFill="1" applyAlignment="1">
      <alignment horizontal="center" vertical="center"/>
      <protection locked="0"/>
    </xf>
    <xf numFmtId="0" fontId="9" fillId="4" borderId="1" xfId="0" applyFont="1" applyFill="1" applyBorder="1"/>
    <xf numFmtId="0" fontId="9" fillId="0" borderId="1" xfId="0" applyFont="1" applyBorder="1"/>
    <xf numFmtId="0" fontId="6" fillId="6" borderId="1" xfId="3" applyFont="1" applyFill="1" applyBorder="1" applyAlignment="1">
      <alignment horizontal="left" vertical="center" wrapText="1" indent="2"/>
    </xf>
    <xf numFmtId="3" fontId="6" fillId="0" borderId="1" xfId="2" applyFont="1" applyFill="1" applyAlignment="1">
      <alignment horizontal="center" vertical="center" wrapText="1"/>
      <protection locked="0"/>
    </xf>
    <xf numFmtId="3" fontId="6" fillId="0" borderId="1" xfId="2" quotePrefix="1" applyFont="1" applyFill="1" applyAlignment="1">
      <alignment horizontal="center" vertical="center" wrapText="1"/>
      <protection locked="0"/>
    </xf>
    <xf numFmtId="0" fontId="6" fillId="0" borderId="1" xfId="3" applyFont="1" applyBorder="1" applyAlignment="1">
      <alignment horizontal="left" vertical="center" wrapText="1" indent="3"/>
    </xf>
    <xf numFmtId="3" fontId="6" fillId="0" borderId="1" xfId="2" applyFont="1" applyFill="1" applyAlignment="1">
      <alignment horizontal="center" vertical="center"/>
      <protection locked="0"/>
    </xf>
    <xf numFmtId="0" fontId="9" fillId="0" borderId="1" xfId="0" quotePrefix="1" applyFont="1" applyBorder="1" applyAlignment="1">
      <alignment horizontal="center" vertical="center"/>
    </xf>
    <xf numFmtId="3" fontId="32" fillId="13" borderId="1" xfId="2" applyFont="1" applyFill="1" applyAlignment="1">
      <alignment horizontal="center" vertical="center"/>
      <protection locked="0"/>
    </xf>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3" fontId="7" fillId="0" borderId="1" xfId="2" applyFont="1" applyFill="1" applyAlignment="1">
      <alignment horizontal="center" vertical="center"/>
      <protection locked="0"/>
    </xf>
    <xf numFmtId="0" fontId="29" fillId="0" borderId="0" xfId="0" applyFont="1" applyAlignment="1">
      <alignment vertical="center" wrapText="1"/>
    </xf>
    <xf numFmtId="0" fontId="4" fillId="0" borderId="4" xfId="0" applyFont="1" applyBorder="1" applyAlignment="1">
      <alignment horizontal="center" vertical="center"/>
    </xf>
    <xf numFmtId="0" fontId="10" fillId="0" borderId="7" xfId="0" applyFont="1" applyBorder="1" applyAlignment="1">
      <alignment horizontal="center" vertical="center" wrapText="1"/>
    </xf>
    <xf numFmtId="0" fontId="7" fillId="0" borderId="1" xfId="0" quotePrefix="1" applyFont="1" applyBorder="1"/>
    <xf numFmtId="0" fontId="31" fillId="0" borderId="0" xfId="0" applyFont="1"/>
    <xf numFmtId="0" fontId="3" fillId="0" borderId="1" xfId="0" quotePrefix="1" applyFont="1" applyBorder="1" applyAlignment="1">
      <alignment wrapText="1"/>
    </xf>
    <xf numFmtId="0" fontId="7" fillId="0" borderId="1" xfId="0" quotePrefix="1" applyFont="1" applyBorder="1" applyAlignment="1">
      <alignment wrapText="1"/>
    </xf>
    <xf numFmtId="0" fontId="11" fillId="0" borderId="0" xfId="0" applyFont="1"/>
    <xf numFmtId="0" fontId="7" fillId="0" borderId="1" xfId="8" applyFont="1" applyBorder="1" applyAlignment="1">
      <alignment vertical="center" wrapText="1"/>
    </xf>
    <xf numFmtId="0" fontId="3" fillId="0" borderId="1" xfId="0" quotePrefix="1" applyFont="1" applyBorder="1"/>
    <xf numFmtId="0" fontId="7" fillId="4" borderId="1" xfId="0" applyFont="1" applyFill="1" applyBorder="1" applyAlignment="1">
      <alignment horizontal="center"/>
    </xf>
    <xf numFmtId="0" fontId="7" fillId="4" borderId="1" xfId="0" quotePrefix="1" applyFont="1" applyFill="1" applyBorder="1" applyAlignment="1">
      <alignment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4" fillId="4"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4" borderId="1" xfId="8" applyFont="1" applyFill="1" applyBorder="1" applyAlignment="1">
      <alignment horizontal="justify" vertical="center"/>
    </xf>
    <xf numFmtId="0" fontId="0" fillId="4" borderId="1" xfId="8" applyFont="1" applyFill="1" applyBorder="1" applyAlignment="1">
      <alignment horizontal="justify" vertical="top"/>
    </xf>
    <xf numFmtId="0" fontId="7" fillId="0" borderId="3" xfId="0" quotePrefix="1" applyFont="1" applyBorder="1"/>
    <xf numFmtId="0" fontId="7" fillId="0" borderId="4" xfId="0" quotePrefix="1" applyFont="1" applyBorder="1"/>
    <xf numFmtId="0" fontId="8" fillId="0" borderId="1" xfId="0" applyFont="1" applyBorder="1" applyAlignment="1">
      <alignment vertical="center"/>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4" fillId="0" borderId="1" xfId="0" applyFont="1" applyBorder="1"/>
    <xf numFmtId="0" fontId="11" fillId="7" borderId="1" xfId="0" applyFont="1" applyFill="1" applyBorder="1" applyAlignment="1">
      <alignment vertical="center" wrapText="1"/>
    </xf>
    <xf numFmtId="0" fontId="10"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34" fillId="0" borderId="0" xfId="0" applyFont="1" applyAlignment="1">
      <alignment vertical="center"/>
    </xf>
    <xf numFmtId="0" fontId="35" fillId="0" borderId="0" xfId="0" applyFont="1" applyAlignment="1">
      <alignment vertical="center"/>
    </xf>
    <xf numFmtId="0" fontId="10" fillId="7" borderId="0" xfId="0" applyFont="1" applyFill="1" applyAlignment="1">
      <alignment vertical="center" wrapText="1"/>
    </xf>
    <xf numFmtId="0" fontId="4" fillId="0" borderId="0" xfId="0" applyFont="1" applyAlignment="1">
      <alignment vertical="center"/>
    </xf>
    <xf numFmtId="0" fontId="36" fillId="7" borderId="1" xfId="0" applyFont="1" applyFill="1" applyBorder="1" applyAlignment="1">
      <alignment vertical="center" wrapText="1"/>
    </xf>
    <xf numFmtId="0" fontId="10" fillId="0" borderId="1" xfId="0" applyFont="1" applyBorder="1" applyAlignment="1">
      <alignment horizontal="center" vertical="center"/>
    </xf>
    <xf numFmtId="0" fontId="4" fillId="14" borderId="20" xfId="0" applyFont="1" applyFill="1" applyBorder="1" applyAlignment="1">
      <alignment vertical="center"/>
    </xf>
    <xf numFmtId="0" fontId="4" fillId="14" borderId="26" xfId="0" applyFont="1" applyFill="1" applyBorder="1" applyAlignment="1">
      <alignment vertical="center"/>
    </xf>
    <xf numFmtId="0" fontId="4" fillId="14" borderId="26" xfId="0" applyFont="1" applyFill="1" applyBorder="1" applyAlignment="1">
      <alignment horizontal="center" vertical="center"/>
    </xf>
    <xf numFmtId="0" fontId="4" fillId="14" borderId="31" xfId="0" applyFont="1" applyFill="1" applyBorder="1" applyAlignment="1">
      <alignment vertical="center"/>
    </xf>
    <xf numFmtId="0" fontId="4" fillId="16" borderId="20" xfId="0" applyFont="1" applyFill="1" applyBorder="1" applyAlignment="1">
      <alignment vertical="center" wrapText="1"/>
    </xf>
    <xf numFmtId="0" fontId="4" fillId="16" borderId="21" xfId="0" applyFont="1" applyFill="1" applyBorder="1" applyAlignment="1">
      <alignment vertical="center" wrapText="1"/>
    </xf>
    <xf numFmtId="0" fontId="22" fillId="0" borderId="33" xfId="0" applyFont="1" applyBorder="1" applyAlignment="1">
      <alignment horizontal="left" vertical="center" wrapText="1" indent="2"/>
    </xf>
    <xf numFmtId="0" fontId="22" fillId="13" borderId="20" xfId="0" applyFont="1" applyFill="1" applyBorder="1" applyAlignment="1">
      <alignment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22" fillId="0" borderId="35" xfId="0" applyFont="1" applyBorder="1" applyAlignment="1">
      <alignment horizontal="left" vertical="center" wrapText="1" indent="2"/>
    </xf>
    <xf numFmtId="0" fontId="22" fillId="13" borderId="21" xfId="0" applyFont="1" applyFill="1" applyBorder="1" applyAlignment="1">
      <alignment vertical="center" wrapText="1"/>
    </xf>
    <xf numFmtId="0" fontId="22" fillId="13" borderId="33" xfId="0" applyFont="1" applyFill="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vertical="center" wrapText="1"/>
    </xf>
    <xf numFmtId="0" fontId="4" fillId="13" borderId="20" xfId="0" applyFont="1" applyFill="1" applyBorder="1" applyAlignment="1">
      <alignment vertical="center" wrapText="1"/>
    </xf>
    <xf numFmtId="0" fontId="4" fillId="13" borderId="21" xfId="0" applyFont="1" applyFill="1" applyBorder="1" applyAlignment="1">
      <alignment vertical="center" wrapText="1"/>
    </xf>
    <xf numFmtId="0" fontId="4" fillId="13" borderId="21"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37" fillId="0" borderId="33" xfId="0" applyFont="1" applyBorder="1" applyAlignment="1">
      <alignment horizontal="left" vertical="center" wrapText="1" indent="2"/>
    </xf>
    <xf numFmtId="0" fontId="22" fillId="0" borderId="33" xfId="0" applyFont="1" applyBorder="1" applyAlignment="1">
      <alignment horizontal="left" vertical="center" wrapText="1" indent="4"/>
    </xf>
    <xf numFmtId="0" fontId="4" fillId="16" borderId="20" xfId="0" quotePrefix="1" applyFont="1" applyFill="1" applyBorder="1" applyAlignment="1">
      <alignment vertical="center" wrapText="1"/>
    </xf>
    <xf numFmtId="0" fontId="7" fillId="9" borderId="20" xfId="0" applyFont="1" applyFill="1" applyBorder="1" applyAlignment="1">
      <alignment vertical="center" wrapText="1"/>
    </xf>
    <xf numFmtId="2" fontId="4" fillId="9" borderId="20" xfId="0" applyNumberFormat="1" applyFont="1" applyFill="1" applyBorder="1" applyAlignment="1">
      <alignment vertical="center" wrapText="1"/>
    </xf>
    <xf numFmtId="2" fontId="4" fillId="9" borderId="21" xfId="0" applyNumberFormat="1" applyFont="1" applyFill="1" applyBorder="1" applyAlignment="1">
      <alignment vertical="center" wrapText="1"/>
    </xf>
    <xf numFmtId="2" fontId="4" fillId="9" borderId="21" xfId="0" applyNumberFormat="1" applyFont="1" applyFill="1" applyBorder="1" applyAlignment="1">
      <alignment horizontal="center" vertical="center" wrapText="1"/>
    </xf>
    <xf numFmtId="2" fontId="4" fillId="9" borderId="34" xfId="0" quotePrefix="1" applyNumberFormat="1" applyFont="1" applyFill="1" applyBorder="1" applyAlignment="1">
      <alignment horizontal="center" vertical="center" wrapText="1"/>
    </xf>
    <xf numFmtId="0" fontId="4" fillId="0" borderId="22" xfId="0" applyFont="1" applyBorder="1" applyAlignment="1">
      <alignment vertical="center" wrapText="1"/>
    </xf>
    <xf numFmtId="0" fontId="34" fillId="0" borderId="0" xfId="0" applyFont="1"/>
    <xf numFmtId="0" fontId="40" fillId="0" borderId="0" xfId="0" applyFont="1" applyAlignment="1">
      <alignment vertical="center"/>
    </xf>
    <xf numFmtId="0" fontId="7" fillId="0" borderId="1" xfId="0" applyFont="1" applyBorder="1" applyAlignment="1">
      <alignment wrapText="1"/>
    </xf>
    <xf numFmtId="0" fontId="41" fillId="0" borderId="1" xfId="0" applyFont="1" applyBorder="1"/>
    <xf numFmtId="0" fontId="42" fillId="0" borderId="1" xfId="0" applyFont="1" applyBorder="1" applyAlignment="1">
      <alignment horizontal="center" vertical="center"/>
    </xf>
    <xf numFmtId="0" fontId="42" fillId="0" borderId="1" xfId="0" applyFont="1" applyBorder="1" applyAlignment="1">
      <alignment wrapText="1"/>
    </xf>
    <xf numFmtId="0" fontId="2" fillId="0" borderId="35" xfId="0" applyFont="1" applyBorder="1" applyAlignment="1">
      <alignment vertical="center" wrapText="1"/>
    </xf>
    <xf numFmtId="0" fontId="36" fillId="19" borderId="33" xfId="0" applyFont="1" applyFill="1" applyBorder="1" applyAlignment="1">
      <alignment vertical="center" wrapText="1"/>
    </xf>
    <xf numFmtId="0" fontId="10" fillId="0" borderId="33" xfId="0" applyFont="1" applyBorder="1" applyAlignment="1">
      <alignment vertical="center"/>
    </xf>
    <xf numFmtId="0" fontId="2" fillId="0" borderId="0" xfId="0" applyFont="1" applyAlignment="1">
      <alignment vertical="center"/>
    </xf>
    <xf numFmtId="0" fontId="39" fillId="0" borderId="0" xfId="0" applyFont="1" applyAlignment="1">
      <alignment vertical="center" wrapText="1"/>
    </xf>
    <xf numFmtId="0" fontId="34" fillId="0" borderId="35" xfId="0" applyFont="1" applyBorder="1"/>
    <xf numFmtId="0" fontId="7" fillId="0" borderId="1" xfId="0" applyFont="1" applyBorder="1" applyAlignment="1">
      <alignment horizontal="left" vertical="center" wrapText="1"/>
    </xf>
    <xf numFmtId="0" fontId="0" fillId="0" borderId="0" xfId="0" applyAlignment="1">
      <alignment vertical="center" wrapText="1"/>
    </xf>
    <xf numFmtId="0" fontId="48" fillId="0" borderId="0" xfId="0" applyFont="1"/>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9" borderId="4" xfId="0" applyFont="1" applyFill="1" applyBorder="1" applyAlignment="1">
      <alignment horizontal="left" vertical="center" wrapText="1"/>
    </xf>
    <xf numFmtId="0" fontId="52" fillId="0" borderId="0" xfId="0" applyFont="1"/>
    <xf numFmtId="0" fontId="39" fillId="0" borderId="0" xfId="0" applyFont="1" applyAlignment="1">
      <alignment horizontal="center" vertical="center" wrapText="1"/>
    </xf>
    <xf numFmtId="0" fontId="49" fillId="0" borderId="0" xfId="0" applyFont="1"/>
    <xf numFmtId="0" fontId="22" fillId="0" borderId="1" xfId="0" applyFont="1" applyBorder="1"/>
    <xf numFmtId="0" fontId="53" fillId="0" borderId="0" xfId="0" applyFont="1"/>
    <xf numFmtId="0" fontId="4" fillId="0" borderId="1" xfId="0" applyFont="1" applyBorder="1" applyAlignment="1">
      <alignment vertical="center"/>
    </xf>
    <xf numFmtId="0" fontId="23" fillId="0" borderId="0" xfId="0" applyFont="1" applyAlignment="1">
      <alignment wrapText="1"/>
    </xf>
    <xf numFmtId="0" fontId="28" fillId="0" borderId="0" xfId="0" applyFont="1"/>
    <xf numFmtId="0" fontId="44" fillId="0" borderId="7" xfId="0" applyFont="1" applyBorder="1" applyAlignment="1">
      <alignment horizontal="center" vertical="center" wrapText="1"/>
    </xf>
    <xf numFmtId="0" fontId="44" fillId="0" borderId="5" xfId="0" applyFont="1" applyBorder="1" applyAlignment="1">
      <alignment vertical="center" wrapText="1"/>
    </xf>
    <xf numFmtId="0" fontId="6" fillId="0" borderId="4" xfId="0" applyFont="1" applyBorder="1" applyAlignment="1">
      <alignment horizontal="left" vertical="center" wrapText="1"/>
    </xf>
    <xf numFmtId="0" fontId="54" fillId="0" borderId="4" xfId="0" applyFont="1" applyBorder="1" applyAlignment="1">
      <alignment horizontal="left" vertical="center" wrapText="1" indent="3"/>
    </xf>
    <xf numFmtId="0" fontId="7" fillId="0" borderId="1" xfId="0" applyFont="1" applyBorder="1" applyAlignment="1">
      <alignment horizontal="center"/>
    </xf>
    <xf numFmtId="0" fontId="4" fillId="4" borderId="1" xfId="0" applyFont="1" applyFill="1" applyBorder="1" applyAlignment="1">
      <alignment horizontal="center"/>
    </xf>
    <xf numFmtId="0" fontId="5" fillId="0" borderId="1" xfId="0" applyFont="1" applyBorder="1" applyAlignment="1">
      <alignment horizontal="center" vertical="center"/>
    </xf>
    <xf numFmtId="0" fontId="14"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8" fillId="0" borderId="1"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justify" vertical="center"/>
    </xf>
    <xf numFmtId="0" fontId="59" fillId="0" borderId="0" xfId="0" applyFont="1"/>
    <xf numFmtId="0" fontId="46" fillId="0" borderId="0" xfId="0" applyFont="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horizontal="center" vertical="center" wrapText="1"/>
    </xf>
    <xf numFmtId="0" fontId="61" fillId="0" borderId="1" xfId="0" applyFont="1" applyBorder="1" applyAlignment="1">
      <alignment vertical="center" wrapText="1"/>
    </xf>
    <xf numFmtId="0" fontId="61" fillId="8" borderId="1" xfId="0" applyFont="1" applyFill="1" applyBorder="1" applyAlignment="1">
      <alignment vertical="center" wrapText="1"/>
    </xf>
    <xf numFmtId="0" fontId="62" fillId="0" borderId="1" xfId="0" applyFont="1" applyBorder="1" applyAlignment="1">
      <alignment vertical="center" wrapText="1"/>
    </xf>
    <xf numFmtId="0" fontId="23" fillId="0" borderId="1" xfId="0" applyFont="1" applyBorder="1" applyAlignment="1">
      <alignment vertical="center" wrapText="1"/>
    </xf>
    <xf numFmtId="0" fontId="63" fillId="0" borderId="0" xfId="0" applyFont="1"/>
    <xf numFmtId="0" fontId="14" fillId="0" borderId="1" xfId="0" applyFont="1" applyBorder="1" applyAlignment="1">
      <alignment horizontal="right" vertical="center" wrapText="1"/>
    </xf>
    <xf numFmtId="0" fontId="64" fillId="0" borderId="1" xfId="0" applyFont="1" applyBorder="1" applyAlignment="1">
      <alignment vertical="center" wrapText="1"/>
    </xf>
    <xf numFmtId="0" fontId="65" fillId="0" borderId="1" xfId="0" applyFont="1" applyBorder="1" applyAlignment="1">
      <alignment vertical="center" wrapText="1"/>
    </xf>
    <xf numFmtId="0" fontId="36" fillId="0" borderId="0" xfId="0" applyFont="1" applyAlignment="1">
      <alignment horizontal="center" vertical="center"/>
    </xf>
    <xf numFmtId="0" fontId="20" fillId="0" borderId="8" xfId="0" applyFont="1" applyBorder="1" applyAlignment="1">
      <alignment horizontal="center" vertical="center" wrapText="1"/>
    </xf>
    <xf numFmtId="0" fontId="14" fillId="0" borderId="15" xfId="0" applyFont="1" applyBorder="1" applyAlignment="1">
      <alignment vertical="center" wrapText="1"/>
    </xf>
    <xf numFmtId="0" fontId="20" fillId="0" borderId="10"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65" fillId="0" borderId="1" xfId="0" applyFont="1" applyBorder="1" applyAlignment="1">
      <alignment vertical="center"/>
    </xf>
    <xf numFmtId="0" fontId="0" fillId="0" borderId="0" xfId="0" applyAlignment="1">
      <alignment horizontal="left" vertical="top"/>
    </xf>
    <xf numFmtId="0" fontId="66" fillId="0" borderId="0" xfId="0" applyFont="1" applyAlignment="1">
      <alignment horizontal="center" vertical="center" wrapText="1"/>
    </xf>
    <xf numFmtId="0" fontId="0" fillId="0" borderId="10" xfId="0" applyBorder="1" applyAlignment="1">
      <alignment vertical="center"/>
    </xf>
    <xf numFmtId="0" fontId="7" fillId="0" borderId="1" xfId="0" applyFont="1" applyBorder="1" applyAlignment="1">
      <alignment horizontal="center" vertical="top"/>
    </xf>
    <xf numFmtId="0" fontId="7" fillId="0" borderId="7" xfId="0" applyFont="1" applyBorder="1" applyAlignment="1">
      <alignment horizontal="center" vertical="center"/>
    </xf>
    <xf numFmtId="0" fontId="67" fillId="0" borderId="0" xfId="0" applyFont="1"/>
    <xf numFmtId="0" fontId="14"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68" fillId="13" borderId="1" xfId="0" applyFont="1" applyFill="1" applyBorder="1" applyAlignment="1">
      <alignment vertical="center" wrapText="1"/>
    </xf>
    <xf numFmtId="0" fontId="68" fillId="13" borderId="7" xfId="0" applyFont="1" applyFill="1" applyBorder="1" applyAlignment="1">
      <alignment vertical="center" wrapText="1"/>
    </xf>
    <xf numFmtId="0" fontId="20" fillId="0" borderId="2" xfId="0" applyFont="1" applyBorder="1" applyAlignment="1">
      <alignment horizontal="left" vertical="center" wrapText="1" indent="3"/>
    </xf>
    <xf numFmtId="0" fontId="23" fillId="0" borderId="2" xfId="0" applyFont="1" applyBorder="1" applyAlignment="1">
      <alignment vertical="center" wrapText="1"/>
    </xf>
    <xf numFmtId="0" fontId="20" fillId="13" borderId="1" xfId="0" applyFont="1" applyFill="1" applyBorder="1" applyAlignment="1">
      <alignment vertical="center" wrapText="1"/>
    </xf>
    <xf numFmtId="0" fontId="43" fillId="0" borderId="0" xfId="0" applyFont="1" applyAlignment="1">
      <alignment horizontal="center" vertical="center" wrapText="1"/>
    </xf>
    <xf numFmtId="0" fontId="14" fillId="0" borderId="0" xfId="0" applyFont="1" applyAlignment="1">
      <alignment vertical="center" wrapText="1"/>
    </xf>
    <xf numFmtId="0" fontId="60" fillId="0" borderId="0" xfId="0" applyFont="1" applyAlignment="1">
      <alignment vertical="center" wrapText="1"/>
    </xf>
    <xf numFmtId="0" fontId="65" fillId="0" borderId="1" xfId="0" applyFont="1" applyBorder="1" applyAlignment="1">
      <alignment horizontal="center" vertical="center" wrapText="1"/>
    </xf>
    <xf numFmtId="0" fontId="16"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4" fillId="8" borderId="1" xfId="0" applyFont="1" applyFill="1" applyBorder="1" applyAlignment="1">
      <alignment vertical="center"/>
    </xf>
    <xf numFmtId="0" fontId="14" fillId="0" borderId="1" xfId="0" applyFont="1" applyBorder="1" applyAlignment="1">
      <alignment vertical="center"/>
    </xf>
    <xf numFmtId="0" fontId="14" fillId="19" borderId="1" xfId="0" applyFont="1" applyFill="1" applyBorder="1" applyAlignment="1">
      <alignment vertical="center"/>
    </xf>
    <xf numFmtId="0" fontId="7" fillId="0" borderId="1" xfId="0" applyFont="1" applyBorder="1" applyAlignment="1">
      <alignment vertical="top" wrapText="1"/>
    </xf>
    <xf numFmtId="0" fontId="7" fillId="0" borderId="0" xfId="0" applyFont="1" applyAlignment="1">
      <alignment vertical="center"/>
    </xf>
    <xf numFmtId="0" fontId="7" fillId="0" borderId="8" xfId="0" applyFont="1" applyBorder="1" applyAlignment="1">
      <alignment vertical="center"/>
    </xf>
    <xf numFmtId="0" fontId="7" fillId="0" borderId="5" xfId="0" applyFont="1" applyBorder="1" applyAlignment="1">
      <alignment horizontal="center"/>
    </xf>
    <xf numFmtId="0" fontId="7" fillId="0" borderId="9"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center"/>
    </xf>
    <xf numFmtId="0" fontId="7" fillId="0" borderId="5" xfId="0" applyFont="1" applyBorder="1" applyAlignment="1">
      <alignment horizontal="center" vertical="center"/>
    </xf>
    <xf numFmtId="0" fontId="7" fillId="0" borderId="2" xfId="0" applyFont="1" applyBorder="1" applyAlignment="1">
      <alignment horizontal="left" wrapText="1"/>
    </xf>
    <xf numFmtId="0" fontId="7" fillId="0" borderId="2" xfId="0" applyFont="1" applyBorder="1"/>
    <xf numFmtId="0" fontId="19" fillId="0" borderId="0" xfId="0" applyFont="1" applyAlignment="1">
      <alignment horizontal="left"/>
    </xf>
    <xf numFmtId="0" fontId="18" fillId="0" borderId="0" xfId="0" applyFont="1" applyAlignment="1">
      <alignment horizontal="left"/>
    </xf>
    <xf numFmtId="0" fontId="7" fillId="0" borderId="5" xfId="0" applyFont="1" applyBorder="1" applyAlignment="1">
      <alignment horizontal="center" vertical="center" wrapText="1"/>
    </xf>
    <xf numFmtId="9" fontId="7" fillId="0" borderId="5" xfId="1" applyFont="1" applyFill="1" applyBorder="1" applyAlignment="1">
      <alignment horizontal="center" vertical="center" wrapText="1"/>
    </xf>
    <xf numFmtId="0" fontId="8" fillId="0" borderId="1"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center" wrapText="1"/>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70" fillId="0" borderId="1" xfId="9" applyFont="1" applyBorder="1" applyAlignment="1">
      <alignment horizontal="left" vertical="center" wrapText="1" indent="2"/>
    </xf>
    <xf numFmtId="0" fontId="7" fillId="4" borderId="1" xfId="9" applyFont="1" applyFill="1" applyBorder="1" applyAlignment="1">
      <alignment horizontal="center" vertical="center" wrapText="1"/>
    </xf>
    <xf numFmtId="0" fontId="7" fillId="4" borderId="1" xfId="9" applyFont="1" applyFill="1" applyBorder="1" applyAlignment="1">
      <alignment wrapText="1"/>
    </xf>
    <xf numFmtId="0" fontId="71" fillId="0" borderId="1" xfId="9" applyFont="1" applyBorder="1"/>
    <xf numFmtId="0" fontId="7" fillId="0" borderId="1" xfId="9" applyFont="1" applyBorder="1"/>
    <xf numFmtId="0" fontId="7" fillId="4" borderId="1" xfId="9" applyFont="1" applyFill="1" applyBorder="1"/>
    <xf numFmtId="0" fontId="7" fillId="0" borderId="1" xfId="9" quotePrefix="1" applyFont="1" applyBorder="1" applyAlignment="1">
      <alignment horizontal="center" vertical="center" wrapText="1"/>
    </xf>
    <xf numFmtId="0" fontId="7" fillId="0" borderId="1" xfId="0" applyFont="1" applyBorder="1" applyAlignment="1">
      <alignment horizontal="left" indent="2"/>
    </xf>
    <xf numFmtId="0" fontId="7" fillId="4" borderId="1" xfId="0" applyFont="1" applyFill="1" applyBorder="1"/>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3" xfId="0" applyFont="1" applyBorder="1"/>
    <xf numFmtId="0" fontId="72" fillId="0" borderId="0" xfId="0" applyFont="1"/>
    <xf numFmtId="0" fontId="7" fillId="0" borderId="0" xfId="0" applyFont="1" applyAlignment="1">
      <alignment horizontal="left" wrapText="1"/>
    </xf>
    <xf numFmtId="0" fontId="72" fillId="0" borderId="0" xfId="0" applyFont="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wrapText="1"/>
    </xf>
    <xf numFmtId="0" fontId="72" fillId="0" borderId="1" xfId="0" applyFont="1" applyBorder="1"/>
    <xf numFmtId="0" fontId="7" fillId="0" borderId="1" xfId="0" applyFont="1" applyBorder="1" applyAlignment="1">
      <alignment horizontal="center" wrapText="1"/>
    </xf>
    <xf numFmtId="0" fontId="73" fillId="0" borderId="1" xfId="10" applyFont="1" applyBorder="1" applyAlignment="1">
      <alignment wrapText="1"/>
    </xf>
    <xf numFmtId="0" fontId="7" fillId="0" borderId="0" xfId="0" applyFont="1" applyAlignment="1">
      <alignment horizontal="left" vertical="center"/>
    </xf>
    <xf numFmtId="0" fontId="8" fillId="0" borderId="5" xfId="0" applyFont="1" applyBorder="1" applyAlignment="1">
      <alignment horizontal="center"/>
    </xf>
    <xf numFmtId="0" fontId="8" fillId="0" borderId="1" xfId="0" applyFont="1" applyBorder="1"/>
    <xf numFmtId="0" fontId="8" fillId="0" borderId="1" xfId="0" applyFont="1" applyBorder="1" applyAlignment="1">
      <alignment horizontal="left" indent="1"/>
    </xf>
    <xf numFmtId="0" fontId="8" fillId="9" borderId="1" xfId="0" applyFont="1" applyFill="1" applyBorder="1" applyAlignment="1">
      <alignment horizontal="left" indent="1"/>
    </xf>
    <xf numFmtId="0" fontId="14" fillId="0" borderId="0" xfId="4">
      <alignment vertical="center"/>
    </xf>
    <xf numFmtId="0" fontId="16" fillId="0" borderId="0" xfId="5" applyFill="1" applyBorder="1" applyAlignment="1">
      <alignment vertical="center"/>
    </xf>
    <xf numFmtId="0" fontId="16" fillId="0" borderId="0" xfId="5" applyFill="1" applyBorder="1" applyAlignment="1">
      <alignment horizontal="left" vertical="center"/>
    </xf>
    <xf numFmtId="0" fontId="8" fillId="0" borderId="0" xfId="5" applyFont="1" applyFill="1" applyBorder="1" applyAlignment="1">
      <alignment vertical="center"/>
    </xf>
    <xf numFmtId="0" fontId="7" fillId="0" borderId="0" xfId="4" applyFont="1">
      <alignment vertical="center"/>
    </xf>
    <xf numFmtId="0" fontId="8" fillId="9" borderId="7" xfId="3"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9" borderId="10" xfId="3" applyFont="1" applyFill="1" applyBorder="1" applyAlignment="1">
      <alignment horizontal="center" vertical="center" wrapText="1"/>
    </xf>
    <xf numFmtId="0" fontId="7" fillId="0" borderId="0" xfId="3" applyFont="1">
      <alignment vertical="center"/>
    </xf>
    <xf numFmtId="0" fontId="8" fillId="0" borderId="1" xfId="3" quotePrefix="1" applyFont="1" applyBorder="1" applyAlignment="1">
      <alignment horizontal="center" vertical="center"/>
    </xf>
    <xf numFmtId="0" fontId="8" fillId="0" borderId="5" xfId="3" applyFont="1" applyBorder="1" applyAlignment="1">
      <alignment horizontal="left" vertical="center" wrapText="1" indent="1"/>
    </xf>
    <xf numFmtId="3" fontId="7" fillId="20" borderId="1" xfId="2" applyFont="1" applyFill="1" applyAlignment="1">
      <alignment horizontal="center" vertical="center"/>
      <protection locked="0"/>
    </xf>
    <xf numFmtId="3" fontId="7" fillId="20" borderId="4" xfId="2" applyFont="1" applyFill="1" applyBorder="1" applyAlignment="1">
      <alignment horizontal="center" vertical="center"/>
      <protection locked="0"/>
    </xf>
    <xf numFmtId="0" fontId="7" fillId="0" borderId="4" xfId="3" applyFont="1" applyBorder="1" applyAlignment="1">
      <alignment horizontal="left" vertical="center" wrapText="1" indent="2"/>
    </xf>
    <xf numFmtId="0" fontId="7" fillId="0" borderId="14" xfId="3" applyFont="1" applyBorder="1" applyAlignment="1">
      <alignment horizontal="left" vertical="center" wrapText="1" indent="3"/>
    </xf>
    <xf numFmtId="3" fontId="72" fillId="20" borderId="1" xfId="2" applyFont="1" applyFill="1" applyAlignment="1">
      <alignment horizontal="center" vertical="center"/>
      <protection locked="0"/>
    </xf>
    <xf numFmtId="3" fontId="72" fillId="20" borderId="4" xfId="2" applyFont="1" applyFill="1" applyBorder="1" applyAlignment="1">
      <alignment horizontal="center" vertical="center"/>
      <protection locked="0"/>
    </xf>
    <xf numFmtId="0" fontId="15" fillId="0" borderId="0" xfId="3" quotePrefix="1" applyFont="1" applyAlignment="1">
      <alignment horizontal="right" vertical="center"/>
    </xf>
    <xf numFmtId="3" fontId="75" fillId="0" borderId="0" xfId="2" applyFont="1" applyFill="1" applyBorder="1" applyAlignment="1">
      <alignment horizontal="center" vertical="center"/>
      <protection locked="0"/>
    </xf>
    <xf numFmtId="0" fontId="19" fillId="0" borderId="0" xfId="5"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4" applyFont="1" applyAlignment="1">
      <alignment horizontal="left" vertical="center" wrapText="1" indent="1"/>
    </xf>
    <xf numFmtId="0" fontId="7" fillId="0" borderId="7" xfId="4" applyFont="1" applyBorder="1">
      <alignment vertical="center"/>
    </xf>
    <xf numFmtId="0" fontId="8" fillId="0" borderId="7" xfId="12" applyFont="1" applyFill="1" applyBorder="1" applyAlignment="1">
      <alignment horizontal="center" vertical="center" wrapText="1"/>
    </xf>
    <xf numFmtId="0" fontId="8" fillId="0" borderId="12" xfId="3" applyFont="1" applyBorder="1" applyAlignment="1">
      <alignment horizontal="left" vertical="center" wrapText="1" indent="1"/>
    </xf>
    <xf numFmtId="0" fontId="7" fillId="0" borderId="3" xfId="3" applyFont="1" applyBorder="1" applyAlignment="1">
      <alignment horizontal="left" vertical="center" wrapText="1" indent="2"/>
    </xf>
    <xf numFmtId="0" fontId="7" fillId="0" borderId="13" xfId="3" applyFont="1" applyBorder="1" applyAlignment="1">
      <alignment horizontal="left" vertical="center" wrapText="1" indent="3"/>
    </xf>
    <xf numFmtId="0" fontId="74" fillId="0" borderId="13" xfId="3" applyFont="1" applyBorder="1" applyAlignment="1">
      <alignment horizontal="left" vertical="center" wrapText="1" indent="3"/>
    </xf>
    <xf numFmtId="0" fontId="8" fillId="0" borderId="1" xfId="3" applyFont="1" applyBorder="1" applyAlignment="1">
      <alignment horizontal="left" vertical="center" wrapText="1" indent="1"/>
    </xf>
    <xf numFmtId="0" fontId="14" fillId="0" borderId="0" xfId="4" applyAlignment="1">
      <alignment vertical="top" wrapText="1"/>
    </xf>
    <xf numFmtId="0" fontId="1"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0" xfId="13" applyFont="1"/>
    <xf numFmtId="0" fontId="1" fillId="0" borderId="0" xfId="0" applyFont="1" applyAlignment="1">
      <alignment horizontal="center"/>
    </xf>
    <xf numFmtId="0" fontId="1" fillId="0" borderId="0" xfId="0" applyFont="1" applyAlignment="1">
      <alignment horizontal="left"/>
    </xf>
    <xf numFmtId="0" fontId="78" fillId="0" borderId="0" xfId="0" applyFont="1"/>
    <xf numFmtId="0" fontId="79" fillId="22" borderId="0" xfId="0" applyFont="1" applyFill="1" applyAlignment="1">
      <alignment vertical="center" wrapText="1" readingOrder="1"/>
    </xf>
    <xf numFmtId="0" fontId="79" fillId="24" borderId="0" xfId="0" applyFont="1" applyFill="1" applyAlignment="1">
      <alignment vertical="center" wrapText="1" readingOrder="1"/>
    </xf>
    <xf numFmtId="0" fontId="79" fillId="25" borderId="0" xfId="0" applyFont="1" applyFill="1" applyAlignment="1">
      <alignment vertical="center" wrapText="1" readingOrder="1"/>
    </xf>
    <xf numFmtId="0" fontId="79" fillId="26" borderId="0" xfId="0" applyFont="1" applyFill="1" applyAlignment="1">
      <alignment vertical="center" wrapText="1" readingOrder="1"/>
    </xf>
    <xf numFmtId="0" fontId="79" fillId="27" borderId="0" xfId="0" applyFont="1" applyFill="1" applyAlignment="1">
      <alignment vertical="center" wrapText="1" readingOrder="1"/>
    </xf>
    <xf numFmtId="0" fontId="79" fillId="28" borderId="0" xfId="0" applyFont="1" applyFill="1" applyAlignment="1">
      <alignment vertical="center" wrapText="1" readingOrder="1"/>
    </xf>
    <xf numFmtId="0" fontId="79" fillId="29" borderId="0" xfId="0" applyFont="1" applyFill="1" applyAlignment="1">
      <alignment vertical="center" wrapText="1" readingOrder="1"/>
    </xf>
    <xf numFmtId="0" fontId="79" fillId="33" borderId="0" xfId="0" applyFont="1" applyFill="1" applyAlignment="1">
      <alignment vertical="center" wrapText="1" readingOrder="1"/>
    </xf>
    <xf numFmtId="0" fontId="79" fillId="34" borderId="0" xfId="0" applyFont="1" applyFill="1" applyAlignment="1">
      <alignment vertical="center" wrapText="1" readingOrder="1"/>
    </xf>
    <xf numFmtId="0" fontId="7" fillId="23" borderId="0" xfId="0" applyFont="1" applyFill="1"/>
    <xf numFmtId="0" fontId="19" fillId="24" borderId="0" xfId="0" applyFont="1" applyFill="1" applyAlignment="1">
      <alignment vertical="center"/>
    </xf>
    <xf numFmtId="0" fontId="0" fillId="24" borderId="0" xfId="0" applyFill="1"/>
    <xf numFmtId="0" fontId="21" fillId="24" borderId="0" xfId="0" applyFont="1" applyFill="1"/>
    <xf numFmtId="0" fontId="0" fillId="24" borderId="8" xfId="0" applyFill="1" applyBorder="1" applyAlignment="1">
      <alignment horizontal="right" vertical="top"/>
    </xf>
    <xf numFmtId="0" fontId="7" fillId="24" borderId="0" xfId="0" applyFont="1" applyFill="1"/>
    <xf numFmtId="0" fontId="0" fillId="36" borderId="0" xfId="0" applyFill="1"/>
    <xf numFmtId="0" fontId="8" fillId="36" borderId="0" xfId="0" applyFont="1" applyFill="1" applyAlignment="1">
      <alignment horizontal="left" vertical="top"/>
    </xf>
    <xf numFmtId="0" fontId="0" fillId="36" borderId="0" xfId="0" applyFill="1" applyAlignment="1">
      <alignment horizontal="left" vertical="top"/>
    </xf>
    <xf numFmtId="0" fontId="29" fillId="26" borderId="0" xfId="0" applyFont="1" applyFill="1"/>
    <xf numFmtId="0" fontId="29" fillId="26" borderId="0" xfId="0" applyFont="1" applyFill="1" applyAlignment="1">
      <alignment vertical="center" wrapText="1"/>
    </xf>
    <xf numFmtId="0" fontId="18" fillId="27" borderId="0" xfId="0" applyFont="1" applyFill="1" applyAlignment="1">
      <alignment vertical="center"/>
    </xf>
    <xf numFmtId="0" fontId="4" fillId="27" borderId="0" xfId="0" applyFont="1" applyFill="1" applyAlignment="1">
      <alignment vertical="center"/>
    </xf>
    <xf numFmtId="0" fontId="7" fillId="28" borderId="0" xfId="0" applyFont="1" applyFill="1"/>
    <xf numFmtId="0" fontId="0" fillId="30" borderId="0" xfId="0" applyFill="1"/>
    <xf numFmtId="0" fontId="81" fillId="29" borderId="0" xfId="0" applyFont="1" applyFill="1"/>
    <xf numFmtId="0" fontId="80" fillId="29" borderId="0" xfId="0" applyFont="1" applyFill="1"/>
    <xf numFmtId="0" fontId="21" fillId="30" borderId="0" xfId="0" applyFont="1" applyFill="1"/>
    <xf numFmtId="0" fontId="48" fillId="31" borderId="0" xfId="0" applyFont="1" applyFill="1"/>
    <xf numFmtId="0" fontId="55" fillId="32" borderId="0" xfId="4" applyFont="1" applyFill="1">
      <alignment vertical="center"/>
    </xf>
    <xf numFmtId="0" fontId="0" fillId="32" borderId="0" xfId="0" applyFill="1"/>
    <xf numFmtId="0" fontId="15" fillId="32" borderId="0" xfId="3" applyFont="1" applyFill="1">
      <alignment vertical="center"/>
    </xf>
    <xf numFmtId="0" fontId="0" fillId="32" borderId="0" xfId="0" applyFill="1" applyAlignment="1">
      <alignment horizontal="center" vertical="center"/>
    </xf>
    <xf numFmtId="0" fontId="55" fillId="32" borderId="0" xfId="0" applyFont="1" applyFill="1" applyAlignment="1">
      <alignment vertical="center"/>
    </xf>
    <xf numFmtId="0" fontId="55" fillId="32" borderId="0" xfId="0" applyFont="1" applyFill="1"/>
    <xf numFmtId="0" fontId="7" fillId="32" borderId="0" xfId="0" applyFont="1" applyFill="1"/>
    <xf numFmtId="0" fontId="49" fillId="32" borderId="0" xfId="0" applyFont="1" applyFill="1"/>
    <xf numFmtId="0" fontId="18" fillId="33" borderId="0" xfId="0" applyFont="1" applyFill="1"/>
    <xf numFmtId="0" fontId="0" fillId="33" borderId="0" xfId="0" applyFill="1"/>
    <xf numFmtId="0" fontId="19" fillId="33" borderId="0" xfId="0" applyFont="1" applyFill="1"/>
    <xf numFmtId="0" fontId="0" fillId="35" borderId="0" xfId="0" applyFill="1"/>
    <xf numFmtId="0" fontId="8" fillId="35" borderId="0" xfId="0" applyFont="1" applyFill="1"/>
    <xf numFmtId="0" fontId="7" fillId="35" borderId="0" xfId="0" applyFont="1" applyFill="1"/>
    <xf numFmtId="0" fontId="72" fillId="35" borderId="0" xfId="0" applyFont="1" applyFill="1"/>
    <xf numFmtId="0" fontId="4" fillId="35" borderId="0" xfId="0" applyFont="1" applyFill="1" applyAlignment="1">
      <alignment vertical="center"/>
    </xf>
    <xf numFmtId="0" fontId="19" fillId="35" borderId="0" xfId="5" applyFont="1" applyFill="1" applyBorder="1" applyAlignment="1">
      <alignment horizontal="left" vertical="center"/>
    </xf>
    <xf numFmtId="3" fontId="75" fillId="35" borderId="0" xfId="2" applyFont="1" applyFill="1" applyBorder="1" applyAlignment="1">
      <alignment horizontal="center" vertical="center"/>
      <protection locked="0"/>
    </xf>
    <xf numFmtId="0" fontId="14" fillId="35" borderId="0" xfId="4" applyFill="1">
      <alignment vertical="center"/>
    </xf>
    <xf numFmtId="0" fontId="19" fillId="35" borderId="0" xfId="5" applyFont="1" applyFill="1" applyBorder="1" applyAlignment="1">
      <alignment horizontal="left" vertical="center" indent="1"/>
    </xf>
    <xf numFmtId="0" fontId="79" fillId="37" borderId="0" xfId="0" applyFont="1" applyFill="1" applyAlignment="1">
      <alignment vertical="center" wrapText="1" readingOrder="1"/>
    </xf>
    <xf numFmtId="3" fontId="7" fillId="0" borderId="1" xfId="0" applyNumberFormat="1" applyFont="1" applyBorder="1" applyAlignment="1">
      <alignment vertical="center" wrapText="1"/>
    </xf>
    <xf numFmtId="3" fontId="7" fillId="2" borderId="1" xfId="0" applyNumberFormat="1" applyFont="1" applyFill="1" applyBorder="1" applyAlignment="1">
      <alignment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166" fontId="10"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167" fontId="0" fillId="0" borderId="4" xfId="15" applyNumberFormat="1" applyFont="1" applyBorder="1" applyAlignment="1">
      <alignment vertical="center" wrapText="1"/>
    </xf>
    <xf numFmtId="3" fontId="7" fillId="0" borderId="1" xfId="0" quotePrefix="1" applyNumberFormat="1" applyFont="1" applyBorder="1"/>
    <xf numFmtId="3" fontId="7" fillId="0" borderId="1" xfId="0" quotePrefix="1" applyNumberFormat="1" applyFont="1" applyBorder="1" applyAlignment="1">
      <alignment wrapText="1"/>
    </xf>
    <xf numFmtId="3" fontId="7" fillId="0" borderId="1" xfId="0" quotePrefix="1" applyNumberFormat="1" applyFont="1" applyBorder="1" applyAlignment="1">
      <alignment horizontal="right" wrapText="1"/>
    </xf>
    <xf numFmtId="3" fontId="8" fillId="4" borderId="1" xfId="0" applyNumberFormat="1" applyFont="1" applyFill="1" applyBorder="1" applyAlignment="1">
      <alignment horizontal="right" vertical="top"/>
    </xf>
    <xf numFmtId="166" fontId="7" fillId="0" borderId="1" xfId="1" quotePrefix="1" applyNumberFormat="1" applyFont="1" applyBorder="1" applyAlignment="1">
      <alignment wrapText="1"/>
    </xf>
    <xf numFmtId="166" fontId="7" fillId="0" borderId="1" xfId="1" quotePrefix="1" applyNumberFormat="1" applyFont="1" applyBorder="1"/>
    <xf numFmtId="3" fontId="10" fillId="0" borderId="1" xfId="0" applyNumberFormat="1" applyFont="1" applyBorder="1" applyAlignment="1">
      <alignment vertical="center"/>
    </xf>
    <xf numFmtId="3" fontId="10" fillId="0" borderId="1" xfId="15" applyNumberFormat="1" applyFont="1" applyBorder="1" applyAlignment="1">
      <alignment vertical="center"/>
    </xf>
    <xf numFmtId="166" fontId="10" fillId="0" borderId="1" xfId="1" applyNumberFormat="1" applyFont="1" applyBorder="1" applyAlignment="1">
      <alignment vertical="center"/>
    </xf>
    <xf numFmtId="3" fontId="4" fillId="16" borderId="20" xfId="15" applyNumberFormat="1" applyFont="1" applyFill="1" applyBorder="1" applyAlignment="1">
      <alignment vertical="top" wrapText="1"/>
    </xf>
    <xf numFmtId="3" fontId="0" fillId="0" borderId="20" xfId="15" applyNumberFormat="1" applyFont="1" applyBorder="1" applyAlignment="1">
      <alignment vertical="center"/>
    </xf>
    <xf numFmtId="3" fontId="4" fillId="16" borderId="33" xfId="0" applyNumberFormat="1" applyFont="1" applyFill="1" applyBorder="1" applyAlignment="1">
      <alignment horizontal="right" vertical="center"/>
    </xf>
    <xf numFmtId="3" fontId="4" fillId="16" borderId="34" xfId="0" applyNumberFormat="1" applyFont="1" applyFill="1" applyBorder="1" applyAlignment="1">
      <alignment horizontal="right" vertical="center"/>
    </xf>
    <xf numFmtId="3" fontId="4" fillId="16" borderId="20" xfId="0" applyNumberFormat="1" applyFont="1" applyFill="1" applyBorder="1" applyAlignment="1">
      <alignment vertical="center" wrapText="1"/>
    </xf>
    <xf numFmtId="3" fontId="4" fillId="16" borderId="20" xfId="0" applyNumberFormat="1" applyFont="1" applyFill="1" applyBorder="1" applyAlignment="1">
      <alignment horizontal="right" vertical="center" wrapText="1"/>
    </xf>
    <xf numFmtId="3" fontId="4" fillId="16" borderId="21" xfId="0" applyNumberFormat="1" applyFont="1" applyFill="1" applyBorder="1" applyAlignment="1">
      <alignment horizontal="right" vertical="center" wrapText="1"/>
    </xf>
    <xf numFmtId="3" fontId="4" fillId="16" borderId="33" xfId="0" applyNumberFormat="1" applyFont="1" applyFill="1" applyBorder="1" applyAlignment="1">
      <alignment horizontal="right" vertical="center" wrapText="1"/>
    </xf>
    <xf numFmtId="3" fontId="4" fillId="16" borderId="34" xfId="0" applyNumberFormat="1" applyFont="1" applyFill="1" applyBorder="1" applyAlignment="1">
      <alignment horizontal="right" vertical="center" wrapText="1"/>
    </xf>
    <xf numFmtId="1" fontId="4" fillId="16" borderId="20" xfId="0" applyNumberFormat="1" applyFont="1" applyFill="1" applyBorder="1" applyAlignment="1">
      <alignment horizontal="right" vertical="center" wrapText="1"/>
    </xf>
    <xf numFmtId="3" fontId="4" fillId="0" borderId="34" xfId="0" applyNumberFormat="1" applyFont="1" applyBorder="1" applyAlignment="1">
      <alignment horizontal="right" vertical="center"/>
    </xf>
    <xf numFmtId="3" fontId="4" fillId="16" borderId="21" xfId="0" quotePrefix="1" applyNumberFormat="1" applyFont="1" applyFill="1" applyBorder="1" applyAlignment="1">
      <alignment horizontal="right" vertical="center" wrapText="1"/>
    </xf>
    <xf numFmtId="3" fontId="4" fillId="16" borderId="33" xfId="0" quotePrefix="1" applyNumberFormat="1" applyFont="1" applyFill="1" applyBorder="1" applyAlignment="1">
      <alignment horizontal="right" vertical="center" wrapText="1"/>
    </xf>
    <xf numFmtId="3" fontId="7" fillId="9" borderId="21" xfId="0" applyNumberFormat="1" applyFont="1" applyFill="1" applyBorder="1" applyAlignment="1">
      <alignment horizontal="right" vertical="center" wrapText="1"/>
    </xf>
    <xf numFmtId="166" fontId="0" fillId="0" borderId="22" xfId="1" applyNumberFormat="1" applyFont="1" applyBorder="1" applyAlignment="1">
      <alignment vertical="center"/>
    </xf>
    <xf numFmtId="166" fontId="0" fillId="0" borderId="1" xfId="1" applyNumberFormat="1" applyFont="1" applyBorder="1" applyAlignment="1">
      <alignment wrapText="1"/>
    </xf>
    <xf numFmtId="0" fontId="8" fillId="9" borderId="12" xfId="0" applyFont="1" applyFill="1" applyBorder="1" applyAlignment="1">
      <alignment wrapText="1"/>
    </xf>
    <xf numFmtId="3" fontId="7" fillId="9" borderId="4" xfId="0" applyNumberFormat="1" applyFont="1" applyFill="1" applyBorder="1" applyAlignment="1">
      <alignment horizontal="right" vertical="center" wrapText="1"/>
    </xf>
    <xf numFmtId="3" fontId="8" fillId="0" borderId="4" xfId="0" applyNumberFormat="1" applyFont="1" applyBorder="1" applyAlignment="1">
      <alignment horizontal="right" vertical="center" wrapText="1"/>
    </xf>
    <xf numFmtId="3" fontId="8" fillId="9" borderId="4" xfId="0" applyNumberFormat="1" applyFont="1" applyFill="1" applyBorder="1" applyAlignment="1">
      <alignment horizontal="right" vertical="center" wrapText="1"/>
    </xf>
    <xf numFmtId="0" fontId="7" fillId="9" borderId="4" xfId="0" applyFont="1" applyFill="1" applyBorder="1" applyAlignment="1">
      <alignment horizontal="right" vertical="center" wrapText="1"/>
    </xf>
    <xf numFmtId="4" fontId="7" fillId="9" borderId="4" xfId="0" applyNumberFormat="1" applyFont="1" applyFill="1" applyBorder="1" applyAlignment="1">
      <alignment horizontal="right" vertical="center" wrapText="1"/>
    </xf>
    <xf numFmtId="166" fontId="7" fillId="9" borderId="4" xfId="1" applyNumberFormat="1" applyFont="1" applyFill="1" applyBorder="1" applyAlignment="1">
      <alignment horizontal="right" vertical="center" wrapText="1"/>
    </xf>
    <xf numFmtId="3" fontId="7" fillId="0" borderId="1" xfId="9" applyNumberFormat="1" applyFont="1" applyBorder="1" applyAlignment="1">
      <alignment horizontal="right" vertical="center" wrapText="1"/>
    </xf>
    <xf numFmtId="3" fontId="7" fillId="0" borderId="1" xfId="2" applyFont="1" applyFill="1">
      <alignment horizontal="right" vertical="center"/>
      <protection locked="0"/>
    </xf>
    <xf numFmtId="3" fontId="7" fillId="0" borderId="4" xfId="2" applyFont="1" applyFill="1" applyBorder="1">
      <alignment horizontal="right" vertical="center"/>
      <protection locked="0"/>
    </xf>
    <xf numFmtId="3" fontId="7" fillId="0" borderId="1" xfId="0" applyNumberFormat="1" applyFont="1" applyBorder="1"/>
    <xf numFmtId="1" fontId="7" fillId="0" borderId="1" xfId="0" applyNumberFormat="1" applyFont="1" applyBorder="1"/>
    <xf numFmtId="4" fontId="7" fillId="0" borderId="0" xfId="0" applyNumberFormat="1" applyFont="1"/>
    <xf numFmtId="3" fontId="7" fillId="0" borderId="33" xfId="0" applyNumberFormat="1" applyFont="1" applyBorder="1" applyAlignment="1">
      <alignment vertical="center"/>
    </xf>
    <xf numFmtId="1" fontId="7" fillId="0" borderId="33" xfId="0" applyNumberFormat="1" applyFont="1" applyBorder="1" applyAlignment="1">
      <alignment vertical="center"/>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0" fontId="82" fillId="0" borderId="0" xfId="7" applyFont="1" applyBorder="1" applyAlignment="1">
      <alignment vertical="center"/>
    </xf>
    <xf numFmtId="0" fontId="82" fillId="0" borderId="0" xfId="7" applyFont="1" applyBorder="1" applyAlignment="1"/>
    <xf numFmtId="0" fontId="81" fillId="38" borderId="0" xfId="0" applyFont="1" applyFill="1"/>
    <xf numFmtId="0" fontId="80" fillId="38" borderId="0" xfId="0" applyFont="1" applyFill="1"/>
    <xf numFmtId="0" fontId="4" fillId="0" borderId="0" xfId="0" applyFont="1" applyAlignment="1">
      <alignment horizontal="justify" vertical="center" wrapText="1"/>
    </xf>
    <xf numFmtId="0" fontId="10" fillId="0" borderId="0" xfId="0" applyFont="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30" fillId="7" borderId="1" xfId="0" applyFont="1" applyFill="1" applyBorder="1" applyAlignment="1">
      <alignment vertical="center" wrapText="1"/>
    </xf>
    <xf numFmtId="0" fontId="10" fillId="7" borderId="1" xfId="0" applyFont="1" applyFill="1" applyBorder="1" applyAlignment="1">
      <alignment vertical="center" wrapText="1"/>
    </xf>
    <xf numFmtId="0" fontId="7" fillId="9"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 xfId="9"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28" fillId="24" borderId="0" xfId="0" applyFont="1" applyFill="1"/>
    <xf numFmtId="0" fontId="8" fillId="0" borderId="0" xfId="5" applyFont="1" applyFill="1" applyBorder="1" applyAlignment="1">
      <alignment vertical="center" wrapText="1"/>
    </xf>
    <xf numFmtId="3" fontId="8" fillId="0" borderId="1" xfId="2" applyFont="1" applyFill="1" applyAlignment="1">
      <alignment horizontal="center" vertical="center"/>
      <protection locked="0"/>
    </xf>
    <xf numFmtId="0" fontId="4" fillId="0" borderId="1" xfId="12" applyFont="1" applyFill="1" applyBorder="1" applyAlignment="1">
      <alignment vertical="center" wrapText="1"/>
    </xf>
    <xf numFmtId="0" fontId="69" fillId="0" borderId="0" xfId="4" applyFont="1">
      <alignment vertical="center"/>
    </xf>
    <xf numFmtId="0" fontId="83" fillId="35" borderId="0" xfId="6" applyFont="1" applyFill="1" applyBorder="1" applyAlignment="1">
      <alignment vertical="center"/>
    </xf>
    <xf numFmtId="0" fontId="83" fillId="0" borderId="0" xfId="6" applyFont="1" applyFill="1" applyBorder="1" applyAlignment="1">
      <alignment vertical="center"/>
    </xf>
    <xf numFmtId="0" fontId="38" fillId="0" borderId="0" xfId="12" applyFont="1" applyFill="1" applyBorder="1" applyAlignment="1">
      <alignment horizontal="center" vertical="center" wrapText="1"/>
    </xf>
    <xf numFmtId="0" fontId="7" fillId="0" borderId="0" xfId="3" quotePrefix="1" applyFont="1" applyAlignment="1">
      <alignment horizontal="center" vertical="center"/>
    </xf>
    <xf numFmtId="3" fontId="6" fillId="0" borderId="0" xfId="2" applyFont="1" applyFill="1" applyBorder="1" applyAlignment="1">
      <alignment horizontal="center" vertical="center"/>
      <protection locked="0"/>
    </xf>
    <xf numFmtId="0" fontId="7" fillId="0" borderId="13" xfId="3" quotePrefix="1" applyFont="1" applyBorder="1" applyAlignment="1">
      <alignment horizontal="center" vertical="center"/>
    </xf>
    <xf numFmtId="0" fontId="69" fillId="0" borderId="0" xfId="4" applyFont="1" applyAlignment="1">
      <alignment vertical="center" wrapText="1"/>
    </xf>
    <xf numFmtId="0" fontId="84" fillId="0" borderId="0" xfId="4" applyFont="1" applyAlignment="1">
      <alignment vertical="top"/>
    </xf>
    <xf numFmtId="0" fontId="2" fillId="0" borderId="0" xfId="0" applyFont="1" applyAlignment="1">
      <alignment vertical="top"/>
    </xf>
    <xf numFmtId="0" fontId="69" fillId="0" borderId="0" xfId="4" applyFont="1" applyAlignment="1">
      <alignment vertical="top" wrapText="1"/>
    </xf>
    <xf numFmtId="0" fontId="2" fillId="0" borderId="0" xfId="0" applyFont="1"/>
    <xf numFmtId="0" fontId="7" fillId="35" borderId="0" xfId="3" applyFont="1" applyFill="1">
      <alignment vertical="center"/>
    </xf>
    <xf numFmtId="0" fontId="76" fillId="0" borderId="0" xfId="5" applyFont="1" applyFill="1" applyBorder="1" applyAlignment="1">
      <alignment vertical="center"/>
    </xf>
    <xf numFmtId="0" fontId="76" fillId="0" borderId="0" xfId="5"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28" fillId="0" borderId="1" xfId="0" applyFont="1" applyBorder="1" applyAlignment="1">
      <alignment horizontal="center" vertical="center"/>
    </xf>
    <xf numFmtId="0" fontId="45" fillId="0" borderId="0" xfId="0" applyFont="1" applyAlignment="1">
      <alignment horizontal="left" vertical="top" wrapText="1"/>
    </xf>
    <xf numFmtId="0" fontId="18" fillId="31" borderId="0" xfId="0" applyFont="1" applyFill="1"/>
    <xf numFmtId="0" fontId="52" fillId="31" borderId="0" xfId="0" applyFont="1" applyFill="1" applyAlignment="1">
      <alignment wrapText="1"/>
    </xf>
    <xf numFmtId="0" fontId="18"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0" fontId="2" fillId="0" borderId="0" xfId="0" quotePrefix="1" applyFont="1" applyAlignment="1">
      <alignment horizontal="left" vertical="center" indent="5"/>
    </xf>
    <xf numFmtId="0" fontId="51" fillId="0" borderId="0" xfId="0" applyFont="1" applyAlignment="1">
      <alignment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2" fillId="0" borderId="1" xfId="0" applyFont="1" applyBorder="1" applyAlignment="1">
      <alignment vertical="center" wrapText="1"/>
    </xf>
    <xf numFmtId="0" fontId="22" fillId="0" borderId="1" xfId="0" applyFont="1" applyBorder="1" applyAlignment="1">
      <alignment vertical="center" wrapText="1"/>
    </xf>
    <xf numFmtId="0" fontId="86" fillId="0" borderId="1" xfId="0" applyFont="1" applyBorder="1" applyAlignment="1">
      <alignment vertical="center" wrapText="1"/>
    </xf>
    <xf numFmtId="10" fontId="87" fillId="0" borderId="0" xfId="0" applyNumberFormat="1" applyFont="1"/>
    <xf numFmtId="10" fontId="2" fillId="0" borderId="0" xfId="0" applyNumberFormat="1" applyFont="1"/>
    <xf numFmtId="0" fontId="88" fillId="9" borderId="4" xfId="0" applyFont="1" applyFill="1" applyBorder="1" applyAlignment="1">
      <alignment horizontal="left" vertical="center" wrapText="1" indent="3"/>
    </xf>
    <xf numFmtId="0" fontId="10" fillId="0" borderId="0" xfId="0" applyFont="1" applyAlignment="1">
      <alignment vertical="center"/>
    </xf>
    <xf numFmtId="0" fontId="52" fillId="0" borderId="0" xfId="0" applyFont="1" applyAlignment="1">
      <alignment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4" xfId="0" applyFont="1" applyFill="1" applyBorder="1" applyAlignment="1">
      <alignment vertical="center" wrapText="1"/>
    </xf>
    <xf numFmtId="0" fontId="11" fillId="9" borderId="6"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20" borderId="1" xfId="0" applyFont="1" applyFill="1" applyBorder="1" applyAlignment="1">
      <alignment horizontal="center" vertical="center" wrapText="1"/>
    </xf>
    <xf numFmtId="0" fontId="37" fillId="0" borderId="1" xfId="0" applyFont="1" applyBorder="1" applyAlignment="1">
      <alignment vertical="center" wrapText="1"/>
    </xf>
    <xf numFmtId="0" fontId="10" fillId="0" borderId="12" xfId="0" applyFont="1" applyBorder="1" applyAlignment="1">
      <alignment horizontal="center" vertical="center" wrapText="1"/>
    </xf>
    <xf numFmtId="0" fontId="2" fillId="28" borderId="0" xfId="0" applyFont="1" applyFill="1"/>
    <xf numFmtId="0" fontId="28" fillId="0" borderId="35" xfId="0" applyFont="1" applyBorder="1" applyAlignment="1">
      <alignment vertical="center"/>
    </xf>
    <xf numFmtId="3" fontId="2" fillId="0" borderId="0" xfId="0" applyNumberFormat="1" applyFont="1"/>
    <xf numFmtId="0" fontId="2" fillId="27" borderId="0" xfId="0" applyFont="1" applyFill="1"/>
    <xf numFmtId="0" fontId="2" fillId="7" borderId="1" xfId="0" applyFont="1" applyFill="1" applyBorder="1" applyAlignment="1">
      <alignment vertical="center" wrapText="1"/>
    </xf>
    <xf numFmtId="3" fontId="2" fillId="7" borderId="1" xfId="0" applyNumberFormat="1" applyFont="1" applyFill="1" applyBorder="1" applyAlignment="1">
      <alignment vertical="center" wrapText="1"/>
    </xf>
    <xf numFmtId="1" fontId="2" fillId="7" borderId="1" xfId="0" applyNumberFormat="1" applyFont="1" applyFill="1" applyBorder="1" applyAlignment="1">
      <alignment vertical="center" wrapText="1"/>
    </xf>
    <xf numFmtId="0" fontId="2" fillId="26" borderId="0" xfId="0" applyFont="1" applyFill="1"/>
    <xf numFmtId="0" fontId="2" fillId="0" borderId="0" xfId="0" applyFont="1" applyAlignment="1">
      <alignment horizontal="center"/>
    </xf>
    <xf numFmtId="166" fontId="2" fillId="0" borderId="0" xfId="0" applyNumberFormat="1" applyFont="1"/>
    <xf numFmtId="0" fontId="2" fillId="36" borderId="0" xfId="0" applyFont="1" applyFill="1"/>
    <xf numFmtId="0" fontId="90" fillId="0" borderId="0" xfId="0" applyFont="1" applyAlignment="1">
      <alignment horizontal="center" vertical="center" wrapText="1"/>
    </xf>
    <xf numFmtId="0" fontId="27" fillId="0" borderId="1" xfId="0" applyFont="1" applyBorder="1" applyAlignment="1">
      <alignment horizontal="center" vertical="center" wrapText="1"/>
    </xf>
    <xf numFmtId="0" fontId="27" fillId="10"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 fillId="0" borderId="0" xfId="0" applyFont="1" applyAlignment="1">
      <alignment horizontal="justify"/>
    </xf>
    <xf numFmtId="0" fontId="2" fillId="23" borderId="0" xfId="0" applyFont="1" applyFill="1"/>
    <xf numFmtId="0" fontId="2" fillId="38" borderId="0" xfId="0" applyFont="1" applyFill="1"/>
    <xf numFmtId="0" fontId="92" fillId="0" borderId="0" xfId="14" applyFont="1">
      <alignment horizontal="left"/>
    </xf>
    <xf numFmtId="0" fontId="25" fillId="0" borderId="0" xfId="7" applyBorder="1" applyAlignment="1"/>
    <xf numFmtId="0" fontId="25" fillId="0" borderId="0" xfId="7" applyBorder="1" applyAlignment="1">
      <alignment vertical="center"/>
    </xf>
    <xf numFmtId="0" fontId="25" fillId="0" borderId="0" xfId="7" applyBorder="1" applyAlignment="1">
      <alignment horizontal="left" vertical="center"/>
    </xf>
    <xf numFmtId="0" fontId="8" fillId="0" borderId="0" xfId="10" applyFont="1" applyAlignment="1">
      <alignment horizontal="left" vertical="center"/>
    </xf>
    <xf numFmtId="49" fontId="93" fillId="4" borderId="52" xfId="10" applyNumberFormat="1" applyFont="1" applyFill="1" applyBorder="1" applyAlignment="1">
      <alignment horizontal="center" vertical="center" wrapText="1"/>
    </xf>
    <xf numFmtId="49" fontId="8" fillId="4" borderId="53" xfId="10" applyNumberFormat="1" applyFont="1" applyFill="1" applyBorder="1" applyAlignment="1">
      <alignment horizontal="center" vertical="center" wrapText="1"/>
    </xf>
    <xf numFmtId="49" fontId="8" fillId="4" borderId="1" xfId="10" applyNumberFormat="1" applyFont="1" applyFill="1" applyBorder="1" applyAlignment="1">
      <alignment horizontal="center" vertical="center" wrapText="1"/>
    </xf>
    <xf numFmtId="49" fontId="8" fillId="4" borderId="54" xfId="10" applyNumberFormat="1" applyFont="1" applyFill="1" applyBorder="1" applyAlignment="1">
      <alignment horizontal="center" vertical="center" wrapText="1"/>
    </xf>
    <xf numFmtId="49" fontId="8" fillId="4" borderId="55" xfId="10" applyNumberFormat="1" applyFont="1" applyFill="1" applyBorder="1" applyAlignment="1">
      <alignment horizontal="center" vertical="center" wrapText="1"/>
    </xf>
    <xf numFmtId="0" fontId="8" fillId="4" borderId="1" xfId="11" applyFont="1" applyFill="1" applyBorder="1" applyAlignment="1">
      <alignment horizontal="center" vertical="center" wrapText="1"/>
    </xf>
    <xf numFmtId="0" fontId="7" fillId="14" borderId="56" xfId="10" applyFont="1" applyFill="1" applyBorder="1" applyAlignment="1">
      <alignment wrapText="1"/>
    </xf>
    <xf numFmtId="0" fontId="8" fillId="0" borderId="57" xfId="10" applyFont="1" applyBorder="1" applyAlignment="1">
      <alignment horizontal="right" wrapText="1"/>
    </xf>
    <xf numFmtId="0" fontId="7" fillId="0" borderId="58" xfId="10" applyFont="1" applyBorder="1" applyAlignment="1">
      <alignment wrapText="1"/>
    </xf>
    <xf numFmtId="0" fontId="7" fillId="14" borderId="59" xfId="10" applyFont="1" applyFill="1" applyBorder="1" applyAlignment="1">
      <alignment wrapText="1"/>
    </xf>
    <xf numFmtId="0" fontId="7" fillId="14" borderId="60" xfId="10" applyFont="1" applyFill="1" applyBorder="1" applyAlignment="1">
      <alignment wrapText="1"/>
    </xf>
    <xf numFmtId="0" fontId="8" fillId="14" borderId="60" xfId="10" applyFont="1" applyFill="1" applyBorder="1" applyAlignment="1">
      <alignment horizontal="center" wrapText="1"/>
    </xf>
    <xf numFmtId="0" fontId="7" fillId="9" borderId="59" xfId="10" applyFont="1" applyFill="1" applyBorder="1" applyAlignment="1">
      <alignment wrapText="1"/>
    </xf>
    <xf numFmtId="0" fontId="7" fillId="9" borderId="60" xfId="10" applyFont="1" applyFill="1" applyBorder="1" applyAlignment="1">
      <alignment wrapText="1"/>
    </xf>
    <xf numFmtId="4" fontId="7" fillId="9" borderId="60" xfId="10" applyNumberFormat="1" applyFont="1" applyFill="1" applyBorder="1" applyAlignment="1">
      <alignment wrapText="1"/>
    </xf>
    <xf numFmtId="3" fontId="7" fillId="0" borderId="61" xfId="10" applyNumberFormat="1" applyFont="1" applyBorder="1" applyAlignment="1">
      <alignment wrapText="1"/>
    </xf>
    <xf numFmtId="1" fontId="7" fillId="0" borderId="59" xfId="10" applyNumberFormat="1" applyFont="1" applyBorder="1" applyAlignment="1">
      <alignment horizontal="right" wrapText="1"/>
    </xf>
    <xf numFmtId="0" fontId="7" fillId="0" borderId="60" xfId="10" applyFont="1" applyBorder="1" applyAlignment="1">
      <alignment wrapText="1"/>
    </xf>
    <xf numFmtId="3" fontId="7" fillId="0" borderId="62" xfId="10" applyNumberFormat="1" applyFont="1" applyBorder="1" applyAlignment="1">
      <alignment wrapText="1"/>
    </xf>
    <xf numFmtId="167" fontId="7" fillId="0" borderId="63" xfId="15" applyNumberFormat="1" applyFont="1" applyBorder="1" applyAlignment="1">
      <alignment wrapText="1"/>
    </xf>
    <xf numFmtId="0" fontId="7" fillId="0" borderId="63" xfId="10" applyFont="1" applyBorder="1" applyAlignment="1">
      <alignment wrapText="1"/>
    </xf>
    <xf numFmtId="0" fontId="7" fillId="0" borderId="65" xfId="10" applyFont="1" applyBorder="1" applyAlignment="1">
      <alignment wrapText="1"/>
    </xf>
    <xf numFmtId="0" fontId="11" fillId="0" borderId="1" xfId="0" applyFont="1" applyBorder="1" applyAlignment="1">
      <alignment horizontal="justify" vertical="center" wrapText="1"/>
    </xf>
    <xf numFmtId="0" fontId="10" fillId="3" borderId="1" xfId="0" applyFont="1" applyFill="1" applyBorder="1" applyAlignment="1">
      <alignment vertical="center"/>
    </xf>
    <xf numFmtId="0" fontId="0" fillId="0" borderId="1" xfId="0" applyBorder="1" applyAlignment="1">
      <alignment horizontal="center" wrapText="1"/>
    </xf>
    <xf numFmtId="0" fontId="10" fillId="0" borderId="1" xfId="0" applyFont="1" applyBorder="1" applyAlignment="1">
      <alignment horizontal="left" vertical="center" wrapText="1" indent="3"/>
    </xf>
    <xf numFmtId="0" fontId="10" fillId="0" borderId="1" xfId="0" applyFont="1" applyBorder="1" applyAlignment="1">
      <alignment horizontal="left" vertical="center" wrapText="1" indent="2"/>
    </xf>
    <xf numFmtId="9" fontId="0" fillId="0" borderId="1" xfId="0" applyNumberFormat="1" applyBorder="1" applyAlignment="1">
      <alignment horizontal="center" wrapText="1"/>
    </xf>
    <xf numFmtId="0" fontId="4" fillId="0" borderId="0" xfId="0" applyFont="1" applyAlignment="1">
      <alignment wrapText="1"/>
    </xf>
    <xf numFmtId="0" fontId="4" fillId="0" borderId="5" xfId="0" applyFont="1" applyBorder="1" applyAlignment="1">
      <alignment vertical="center" wrapText="1"/>
    </xf>
    <xf numFmtId="0" fontId="88" fillId="0" borderId="4" xfId="0" applyFont="1" applyBorder="1" applyAlignment="1">
      <alignment horizontal="left" vertical="center" wrapText="1" indent="3"/>
    </xf>
    <xf numFmtId="0" fontId="94" fillId="0" borderId="4" xfId="0" applyFont="1" applyBorder="1" applyAlignment="1">
      <alignment horizontal="left" vertical="center" wrapText="1" indent="3"/>
    </xf>
    <xf numFmtId="3" fontId="0" fillId="0" borderId="1" xfId="0" applyNumberFormat="1" applyBorder="1" applyAlignment="1">
      <alignment horizontal="right"/>
    </xf>
    <xf numFmtId="0" fontId="0" fillId="0" borderId="1" xfId="0" applyBorder="1" applyAlignment="1">
      <alignment vertical="center"/>
    </xf>
    <xf numFmtId="0" fontId="0" fillId="9" borderId="3" xfId="0" applyFill="1" applyBorder="1" applyAlignment="1">
      <alignment horizontal="center" vertical="center" wrapText="1"/>
    </xf>
    <xf numFmtId="0" fontId="0" fillId="9" borderId="6" xfId="0" applyFill="1" applyBorder="1" applyAlignment="1">
      <alignment horizontal="center" vertical="center" wrapText="1"/>
    </xf>
    <xf numFmtId="0" fontId="0" fillId="9" borderId="12" xfId="0" applyFill="1" applyBorder="1" applyAlignment="1">
      <alignment horizontal="center" vertical="center" wrapText="1"/>
    </xf>
    <xf numFmtId="0" fontId="0" fillId="0" borderId="7" xfId="0" applyBorder="1"/>
    <xf numFmtId="0" fontId="0" fillId="0" borderId="15" xfId="0" applyBorder="1"/>
    <xf numFmtId="0" fontId="0" fillId="0" borderId="2" xfId="0" applyBorder="1"/>
    <xf numFmtId="3" fontId="0" fillId="0" borderId="1" xfId="0" applyNumberFormat="1" applyBorder="1"/>
    <xf numFmtId="4" fontId="0" fillId="0" borderId="1" xfId="0" applyNumberFormat="1" applyBorder="1"/>
    <xf numFmtId="4" fontId="0" fillId="0" borderId="2" xfId="0" applyNumberFormat="1" applyBorder="1"/>
    <xf numFmtId="3" fontId="10" fillId="0" borderId="4" xfId="0" applyNumberFormat="1" applyFont="1" applyBorder="1" applyAlignment="1">
      <alignment vertical="center" wrapText="1"/>
    </xf>
    <xf numFmtId="166" fontId="10" fillId="0" borderId="1" xfId="1" applyNumberFormat="1" applyFont="1" applyBorder="1" applyAlignment="1">
      <alignment vertical="center" wrapText="1"/>
    </xf>
    <xf numFmtId="3" fontId="37" fillId="4" borderId="1" xfId="0" applyNumberFormat="1" applyFont="1" applyFill="1" applyBorder="1" applyAlignment="1">
      <alignment vertical="center" wrapText="1"/>
    </xf>
    <xf numFmtId="3" fontId="30" fillId="4" borderId="1" xfId="0" applyNumberFormat="1" applyFont="1" applyFill="1" applyBorder="1" applyAlignment="1">
      <alignment vertical="center" wrapText="1"/>
    </xf>
    <xf numFmtId="0" fontId="0" fillId="0" borderId="0" xfId="0" applyAlignment="1">
      <alignment horizontal="center" vertical="center" wrapText="1"/>
    </xf>
    <xf numFmtId="0" fontId="0" fillId="0" borderId="4" xfId="0" applyBorder="1" applyAlignment="1">
      <alignment horizontal="center" vertical="center"/>
    </xf>
    <xf numFmtId="3" fontId="0" fillId="0" borderId="4" xfId="0" applyNumberFormat="1" applyBorder="1" applyAlignment="1">
      <alignment wrapText="1"/>
    </xf>
    <xf numFmtId="3" fontId="0" fillId="0" borderId="1" xfId="0" applyNumberFormat="1" applyBorder="1" applyAlignment="1">
      <alignment wrapText="1"/>
    </xf>
    <xf numFmtId="0" fontId="0" fillId="0" borderId="4" xfId="0" applyBorder="1" applyAlignment="1">
      <alignment wrapText="1"/>
    </xf>
    <xf numFmtId="1" fontId="0" fillId="0" borderId="1" xfId="0" applyNumberFormat="1" applyBorder="1" applyAlignment="1">
      <alignment wrapText="1"/>
    </xf>
    <xf numFmtId="0" fontId="0" fillId="9" borderId="1" xfId="0" applyFill="1" applyBorder="1" applyAlignment="1">
      <alignment wrapText="1"/>
    </xf>
    <xf numFmtId="0" fontId="0" fillId="9" borderId="5" xfId="0" applyFill="1" applyBorder="1" applyAlignment="1">
      <alignment wrapText="1"/>
    </xf>
    <xf numFmtId="165" fontId="0" fillId="0" borderId="1" xfId="0" applyNumberFormat="1" applyBorder="1" applyAlignment="1">
      <alignment wrapText="1"/>
    </xf>
    <xf numFmtId="0" fontId="0" fillId="9" borderId="6" xfId="0" applyFill="1" applyBorder="1" applyAlignment="1">
      <alignment wrapText="1"/>
    </xf>
    <xf numFmtId="0" fontId="0" fillId="9" borderId="7" xfId="0" applyFill="1" applyBorder="1" applyAlignment="1">
      <alignment wrapText="1"/>
    </xf>
    <xf numFmtId="0" fontId="0" fillId="21" borderId="1" xfId="0" applyFill="1" applyBorder="1" applyAlignment="1">
      <alignment wrapText="1"/>
    </xf>
    <xf numFmtId="0" fontId="0" fillId="0" borderId="0" xfId="0" applyAlignment="1">
      <alignment wrapText="1"/>
    </xf>
    <xf numFmtId="164" fontId="0" fillId="0" borderId="1" xfId="0" applyNumberFormat="1" applyBorder="1" applyAlignment="1">
      <alignment wrapText="1"/>
    </xf>
    <xf numFmtId="3" fontId="0" fillId="0" borderId="4" xfId="0" applyNumberFormat="1" applyBorder="1" applyAlignment="1">
      <alignment horizontal="right" wrapText="1"/>
    </xf>
    <xf numFmtId="3" fontId="0" fillId="0" borderId="1" xfId="0" applyNumberFormat="1" applyBorder="1" applyAlignment="1">
      <alignment horizontal="right"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9" borderId="35" xfId="0" applyFill="1" applyBorder="1" applyAlignment="1">
      <alignment vertical="center"/>
    </xf>
    <xf numFmtId="0" fontId="0" fillId="0" borderId="16" xfId="0" applyBorder="1" applyAlignment="1">
      <alignment vertical="center" wrapText="1"/>
    </xf>
    <xf numFmtId="0" fontId="0" fillId="0" borderId="33" xfId="0" applyBorder="1" applyAlignment="1">
      <alignment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49" fontId="10" fillId="0" borderId="21" xfId="0" applyNumberFormat="1" applyFont="1" applyBorder="1" applyAlignment="1">
      <alignment horizontal="center" vertical="center" wrapText="1"/>
    </xf>
    <xf numFmtId="0" fontId="0" fillId="19" borderId="22" xfId="0" applyFill="1" applyBorder="1" applyAlignment="1">
      <alignment vertical="center" wrapText="1"/>
    </xf>
    <xf numFmtId="0" fontId="0" fillId="19" borderId="33" xfId="0" applyFill="1" applyBorder="1" applyAlignment="1">
      <alignment vertical="center" wrapText="1"/>
    </xf>
    <xf numFmtId="49" fontId="10" fillId="0" borderId="32" xfId="0" applyNumberFormat="1" applyFont="1" applyBorder="1" applyAlignment="1">
      <alignment horizontal="center" vertical="center" wrapText="1"/>
    </xf>
    <xf numFmtId="49" fontId="30" fillId="0" borderId="32" xfId="0" applyNumberFormat="1" applyFont="1" applyBorder="1" applyAlignment="1">
      <alignment horizontal="center" vertical="center" wrapText="1"/>
    </xf>
    <xf numFmtId="0" fontId="22" fillId="7" borderId="33" xfId="0" applyFont="1" applyFill="1" applyBorder="1" applyAlignment="1">
      <alignment horizontal="left" vertical="center" wrapText="1" indent="2"/>
    </xf>
    <xf numFmtId="49" fontId="95" fillId="0" borderId="32" xfId="0" applyNumberFormat="1" applyFont="1" applyBorder="1" applyAlignment="1">
      <alignment horizontal="center" vertical="center" wrapText="1"/>
    </xf>
    <xf numFmtId="0" fontId="53" fillId="0" borderId="33" xfId="0" applyFont="1" applyBorder="1" applyAlignment="1">
      <alignment vertical="center" wrapText="1"/>
    </xf>
    <xf numFmtId="0" fontId="0" fillId="0" borderId="16" xfId="0" applyBorder="1"/>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8" xfId="0" applyBorder="1" applyAlignment="1">
      <alignment vertical="center"/>
    </xf>
    <xf numFmtId="0" fontId="0" fillId="9" borderId="28" xfId="0" applyFill="1" applyBorder="1" applyAlignment="1">
      <alignment vertical="center" wrapText="1"/>
    </xf>
    <xf numFmtId="0" fontId="0" fillId="0" borderId="24" xfId="0" applyBorder="1" applyAlignment="1">
      <alignment vertical="center"/>
    </xf>
    <xf numFmtId="0" fontId="0" fillId="0" borderId="38" xfId="0" applyBorder="1" applyAlignment="1">
      <alignment vertical="center"/>
    </xf>
    <xf numFmtId="0" fontId="0" fillId="0" borderId="26" xfId="0" applyBorder="1" applyAlignment="1">
      <alignment vertical="center" wrapText="1"/>
    </xf>
    <xf numFmtId="0" fontId="0" fillId="0" borderId="22" xfId="0" applyBorder="1" applyAlignment="1">
      <alignment vertical="center" wrapText="1"/>
    </xf>
    <xf numFmtId="0" fontId="0" fillId="9" borderId="0" xfId="0" applyFill="1" applyAlignment="1">
      <alignment vertical="top" wrapText="1"/>
    </xf>
    <xf numFmtId="0" fontId="7" fillId="0" borderId="29" xfId="0" applyFont="1" applyBorder="1" applyAlignment="1">
      <alignment horizontal="center" vertical="center" wrapText="1"/>
    </xf>
    <xf numFmtId="0" fontId="0" fillId="9" borderId="0" xfId="0" applyFill="1" applyAlignment="1">
      <alignment vertical="center" wrapText="1"/>
    </xf>
    <xf numFmtId="0" fontId="0" fillId="9" borderId="16" xfId="0" applyFill="1" applyBorder="1" applyAlignment="1">
      <alignment vertical="center" wrapText="1"/>
    </xf>
    <xf numFmtId="0" fontId="0" fillId="0" borderId="25" xfId="0" applyBorder="1" applyAlignment="1">
      <alignment horizontal="center" vertical="center" wrapText="1"/>
    </xf>
    <xf numFmtId="0" fontId="10" fillId="0" borderId="22" xfId="0" applyFont="1" applyBorder="1" applyAlignment="1">
      <alignment vertical="center" wrapText="1"/>
    </xf>
    <xf numFmtId="3" fontId="0" fillId="0" borderId="22" xfId="0" applyNumberFormat="1" applyBorder="1" applyAlignment="1">
      <alignment vertical="center" wrapText="1"/>
    </xf>
    <xf numFmtId="0" fontId="30" fillId="0" borderId="33" xfId="0" applyFont="1" applyBorder="1" applyAlignment="1">
      <alignment horizontal="left" vertical="center" wrapText="1" indent="1"/>
    </xf>
    <xf numFmtId="3" fontId="0" fillId="0" borderId="33" xfId="0" applyNumberFormat="1" applyBorder="1" applyAlignment="1">
      <alignment vertical="center" wrapText="1"/>
    </xf>
    <xf numFmtId="0" fontId="30" fillId="0" borderId="33" xfId="0" applyFont="1" applyBorder="1" applyAlignment="1">
      <alignment horizontal="left" vertical="center" wrapText="1" indent="5"/>
    </xf>
    <xf numFmtId="0" fontId="30" fillId="0" borderId="33" xfId="0" applyFont="1" applyBorder="1" applyAlignment="1">
      <alignment horizontal="left" vertical="center" wrapText="1" indent="10"/>
    </xf>
    <xf numFmtId="0" fontId="0" fillId="13" borderId="33" xfId="0" applyFill="1" applyBorder="1" applyAlignment="1">
      <alignment vertical="center" wrapText="1"/>
    </xf>
    <xf numFmtId="0" fontId="10" fillId="0" borderId="33" xfId="0" applyFont="1" applyBorder="1" applyAlignment="1">
      <alignment vertical="center" wrapText="1"/>
    </xf>
    <xf numFmtId="0" fontId="10" fillId="13" borderId="33" xfId="0" applyFont="1" applyFill="1" applyBorder="1" applyAlignment="1">
      <alignment vertical="center"/>
    </xf>
    <xf numFmtId="0" fontId="10" fillId="0" borderId="33" xfId="0" applyFont="1" applyBorder="1" applyAlignment="1">
      <alignment horizontal="center" vertical="center" wrapText="1"/>
    </xf>
    <xf numFmtId="3" fontId="10" fillId="0" borderId="33" xfId="0" applyNumberFormat="1" applyFont="1" applyBorder="1" applyAlignment="1">
      <alignment horizontal="right" vertical="center" wrapText="1"/>
    </xf>
    <xf numFmtId="3" fontId="10" fillId="0" borderId="33" xfId="0" applyNumberFormat="1" applyFont="1" applyBorder="1" applyAlignment="1">
      <alignment horizontal="right" vertical="center"/>
    </xf>
    <xf numFmtId="0" fontId="10" fillId="0" borderId="33" xfId="0" applyFont="1" applyBorder="1" applyAlignment="1">
      <alignment horizontal="right" vertical="center" wrapText="1"/>
    </xf>
    <xf numFmtId="0" fontId="19" fillId="28" borderId="0" xfId="0" applyFont="1" applyFill="1" applyAlignment="1">
      <alignment vertical="center"/>
    </xf>
    <xf numFmtId="0" fontId="0" fillId="0" borderId="21" xfId="0" applyBorder="1" applyAlignment="1">
      <alignment horizontal="center" vertical="center" wrapText="1"/>
    </xf>
    <xf numFmtId="0" fontId="0" fillId="9" borderId="28" xfId="0" applyFill="1" applyBorder="1" applyAlignment="1">
      <alignment horizontal="center" vertical="center" wrapText="1"/>
    </xf>
    <xf numFmtId="0" fontId="0" fillId="0" borderId="28" xfId="0" applyBorder="1" applyAlignment="1">
      <alignment horizontal="center" vertical="center" wrapText="1"/>
    </xf>
    <xf numFmtId="0" fontId="0" fillId="9" borderId="44" xfId="0" applyFill="1" applyBorder="1" applyAlignment="1">
      <alignment horizontal="center" vertical="center" wrapText="1"/>
    </xf>
    <xf numFmtId="49" fontId="0" fillId="0" borderId="21" xfId="0" applyNumberFormat="1" applyBorder="1" applyAlignment="1">
      <alignment horizontal="center" vertical="center" wrapText="1"/>
    </xf>
    <xf numFmtId="49" fontId="0" fillId="7" borderId="32" xfId="0" applyNumberFormat="1" applyFill="1" applyBorder="1" applyAlignment="1">
      <alignment horizontal="center" vertical="center" wrapText="1"/>
    </xf>
    <xf numFmtId="49" fontId="0" fillId="0" borderId="32" xfId="0" applyNumberFormat="1" applyBorder="1" applyAlignment="1">
      <alignment horizontal="center"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49" fontId="53" fillId="7" borderId="32" xfId="0" applyNumberFormat="1" applyFont="1" applyFill="1" applyBorder="1" applyAlignment="1">
      <alignment horizontal="center" vertical="center" wrapText="1"/>
    </xf>
    <xf numFmtId="3" fontId="53" fillId="0" borderId="33" xfId="0" applyNumberFormat="1" applyFont="1" applyBorder="1" applyAlignment="1">
      <alignment vertical="center" wrapText="1"/>
    </xf>
    <xf numFmtId="49" fontId="4" fillId="0" borderId="21" xfId="0" applyNumberFormat="1" applyFont="1" applyBorder="1" applyAlignment="1">
      <alignment horizontal="center" vertical="center" wrapText="1"/>
    </xf>
    <xf numFmtId="0" fontId="53" fillId="0" borderId="22" xfId="0" applyFont="1" applyBorder="1" applyAlignment="1">
      <alignment vertical="center" wrapText="1"/>
    </xf>
    <xf numFmtId="3" fontId="53" fillId="0" borderId="22" xfId="0" applyNumberFormat="1" applyFont="1" applyBorder="1" applyAlignment="1">
      <alignment horizontal="right" vertical="center" wrapText="1"/>
    </xf>
    <xf numFmtId="0" fontId="53" fillId="18" borderId="22" xfId="0" applyFont="1" applyFill="1" applyBorder="1" applyAlignment="1">
      <alignment horizontal="center" vertical="center" wrapText="1"/>
    </xf>
    <xf numFmtId="49" fontId="22" fillId="7" borderId="32" xfId="0" applyNumberFormat="1" applyFont="1" applyFill="1" applyBorder="1" applyAlignment="1">
      <alignment horizontal="center" vertical="center" wrapText="1"/>
    </xf>
    <xf numFmtId="0" fontId="22" fillId="0" borderId="33" xfId="0" applyFont="1" applyBorder="1" applyAlignment="1">
      <alignment vertical="center" wrapText="1"/>
    </xf>
    <xf numFmtId="0" fontId="0" fillId="18" borderId="33" xfId="0" applyFill="1" applyBorder="1" applyAlignment="1">
      <alignment vertical="center" wrapText="1"/>
    </xf>
    <xf numFmtId="3" fontId="53" fillId="0" borderId="33" xfId="0" applyNumberFormat="1" applyFont="1" applyBorder="1" applyAlignment="1">
      <alignment horizontal="right" vertical="center" wrapText="1"/>
    </xf>
    <xf numFmtId="0" fontId="53" fillId="0" borderId="33" xfId="0" applyFont="1" applyBorder="1" applyAlignment="1">
      <alignment horizontal="center" vertical="center" wrapText="1"/>
    </xf>
    <xf numFmtId="0" fontId="53" fillId="18" borderId="33" xfId="0" applyFont="1" applyFill="1" applyBorder="1" applyAlignment="1">
      <alignment horizontal="center" vertical="center" wrapText="1"/>
    </xf>
    <xf numFmtId="49" fontId="4" fillId="0" borderId="32" xfId="0" applyNumberFormat="1" applyFont="1" applyBorder="1" applyAlignment="1">
      <alignment horizontal="center" vertical="center" wrapText="1"/>
    </xf>
    <xf numFmtId="3" fontId="4" fillId="0" borderId="33" xfId="0" applyNumberFormat="1" applyFont="1" applyBorder="1" applyAlignment="1">
      <alignment vertical="center" wrapText="1"/>
    </xf>
    <xf numFmtId="0" fontId="0" fillId="0" borderId="32" xfId="0" applyBorder="1" applyAlignment="1">
      <alignment horizontal="center"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22" fillId="7" borderId="33" xfId="0" applyFont="1" applyFill="1" applyBorder="1" applyAlignment="1">
      <alignment horizontal="left" vertical="center" wrapText="1" indent="1"/>
    </xf>
    <xf numFmtId="0" fontId="10" fillId="18" borderId="33" xfId="0" applyFont="1" applyFill="1" applyBorder="1" applyAlignment="1">
      <alignment vertical="center" wrapText="1"/>
    </xf>
    <xf numFmtId="49" fontId="53" fillId="0" borderId="32" xfId="0" applyNumberFormat="1" applyFont="1" applyBorder="1" applyAlignment="1">
      <alignment horizontal="center" vertical="center" wrapText="1"/>
    </xf>
    <xf numFmtId="3" fontId="11" fillId="0" borderId="32" xfId="0" applyNumberFormat="1" applyFont="1" applyBorder="1" applyAlignment="1">
      <alignment vertical="center" wrapText="1"/>
    </xf>
    <xf numFmtId="0" fontId="0" fillId="0" borderId="33" xfId="0" applyBorder="1" applyAlignment="1">
      <alignment vertical="center"/>
    </xf>
    <xf numFmtId="0" fontId="0" fillId="9" borderId="43" xfId="0" applyFill="1" applyBorder="1" applyAlignment="1">
      <alignment horizontal="center" vertical="center" wrapText="1"/>
    </xf>
    <xf numFmtId="0" fontId="0" fillId="9" borderId="33" xfId="0" applyFill="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35" xfId="0" applyFill="1" applyBorder="1" applyAlignment="1">
      <alignment horizontal="center" vertical="center" wrapText="1"/>
    </xf>
    <xf numFmtId="3" fontId="0" fillId="0" borderId="33" xfId="0" applyNumberFormat="1" applyBorder="1" applyAlignment="1">
      <alignment horizontal="right" vertical="center"/>
    </xf>
    <xf numFmtId="0" fontId="0" fillId="8" borderId="33" xfId="0" applyFill="1" applyBorder="1" applyAlignment="1">
      <alignment vertical="center" wrapText="1"/>
    </xf>
    <xf numFmtId="0" fontId="0" fillId="0" borderId="33" xfId="0" applyBorder="1" applyAlignment="1">
      <alignment horizontal="left" vertical="center" wrapText="1" indent="1"/>
    </xf>
    <xf numFmtId="49" fontId="7" fillId="0" borderId="32" xfId="0" applyNumberFormat="1" applyFont="1" applyBorder="1" applyAlignment="1">
      <alignment horizontal="center" vertical="center" wrapText="1"/>
    </xf>
    <xf numFmtId="0" fontId="7" fillId="0" borderId="33" xfId="0" applyFont="1" applyBorder="1" applyAlignment="1">
      <alignment horizontal="left" vertical="center" wrapText="1" indent="1"/>
    </xf>
    <xf numFmtId="0" fontId="19" fillId="28" borderId="0" xfId="0" applyFont="1" applyFill="1"/>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7" fillId="0" borderId="33" xfId="0" applyFont="1" applyBorder="1" applyAlignment="1">
      <alignment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wrapText="1"/>
    </xf>
    <xf numFmtId="0" fontId="98" fillId="0" borderId="0" xfId="0" applyFont="1" applyAlignment="1">
      <alignment vertical="center"/>
    </xf>
    <xf numFmtId="0" fontId="0" fillId="9" borderId="16" xfId="0" applyFill="1" applyBorder="1" applyAlignment="1">
      <alignment horizontal="center" vertical="center" wrapText="1"/>
    </xf>
    <xf numFmtId="1" fontId="0" fillId="0" borderId="22" xfId="0" applyNumberFormat="1" applyBorder="1" applyAlignment="1">
      <alignment vertical="center" wrapText="1"/>
    </xf>
    <xf numFmtId="0" fontId="22" fillId="0" borderId="33" xfId="0" applyFont="1" applyBorder="1" applyAlignment="1">
      <alignment horizontal="left" vertical="center" wrapText="1" indent="1"/>
    </xf>
    <xf numFmtId="3" fontId="22" fillId="7" borderId="33" xfId="0" applyNumberFormat="1" applyFont="1" applyFill="1" applyBorder="1" applyAlignment="1">
      <alignment horizontal="right" vertical="center" wrapText="1"/>
    </xf>
    <xf numFmtId="3" fontId="22" fillId="7" borderId="33" xfId="0" applyNumberFormat="1" applyFont="1" applyFill="1" applyBorder="1" applyAlignment="1">
      <alignment vertical="center" wrapText="1"/>
    </xf>
    <xf numFmtId="49" fontId="22" fillId="0" borderId="32" xfId="0" applyNumberFormat="1" applyFont="1" applyBorder="1" applyAlignment="1">
      <alignment horizontal="center" vertical="center" wrapText="1"/>
    </xf>
    <xf numFmtId="0" fontId="53" fillId="18" borderId="33" xfId="0" applyFont="1" applyFill="1" applyBorder="1" applyAlignment="1">
      <alignment vertical="center" wrapText="1"/>
    </xf>
    <xf numFmtId="0" fontId="0" fillId="0" borderId="20"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6" borderId="32" xfId="0" applyFill="1" applyBorder="1" applyAlignment="1">
      <alignment horizontal="center" vertical="center" wrapText="1"/>
    </xf>
    <xf numFmtId="0" fontId="0" fillId="16" borderId="33" xfId="0" applyFill="1" applyBorder="1" applyAlignment="1">
      <alignment vertical="center" wrapText="1"/>
    </xf>
    <xf numFmtId="0" fontId="0" fillId="0" borderId="32"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0" fontId="0" fillId="0" borderId="34" xfId="0" applyBorder="1" applyAlignment="1">
      <alignment horizontal="center" vertical="center" wrapText="1"/>
    </xf>
    <xf numFmtId="0" fontId="0" fillId="16" borderId="32" xfId="0" applyFill="1" applyBorder="1" applyAlignment="1">
      <alignment horizontal="center" vertical="center"/>
    </xf>
    <xf numFmtId="0" fontId="0" fillId="0" borderId="20" xfId="0" applyBorder="1" applyAlignment="1">
      <alignment vertical="center" wrapText="1"/>
    </xf>
    <xf numFmtId="0" fontId="0" fillId="0" borderId="21" xfId="0" applyBorder="1" applyAlignment="1">
      <alignment vertical="center" wrapText="1"/>
    </xf>
    <xf numFmtId="0" fontId="0" fillId="9" borderId="20" xfId="0" applyFill="1" applyBorder="1" applyAlignment="1">
      <alignment vertical="center" wrapText="1"/>
    </xf>
    <xf numFmtId="3" fontId="0" fillId="0" borderId="20" xfId="0" applyNumberFormat="1" applyBorder="1" applyAlignment="1">
      <alignment horizontal="right" vertical="center" wrapText="1"/>
    </xf>
    <xf numFmtId="3" fontId="0" fillId="0" borderId="21" xfId="0" applyNumberFormat="1" applyBorder="1" applyAlignment="1">
      <alignment horizontal="right" vertical="center" wrapText="1"/>
    </xf>
    <xf numFmtId="0" fontId="0" fillId="17" borderId="34" xfId="0" applyFill="1" applyBorder="1" applyAlignment="1">
      <alignment horizontal="center" vertical="center" wrapText="1"/>
    </xf>
    <xf numFmtId="0" fontId="0" fillId="13" borderId="20" xfId="0" applyFill="1" applyBorder="1" applyAlignment="1">
      <alignment vertical="center"/>
    </xf>
    <xf numFmtId="0" fontId="0" fillId="13" borderId="21" xfId="0" applyFill="1" applyBorder="1" applyAlignment="1">
      <alignment vertical="center"/>
    </xf>
    <xf numFmtId="0" fontId="0" fillId="13" borderId="33" xfId="0" applyFill="1" applyBorder="1" applyAlignment="1">
      <alignment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0" fontId="0" fillId="13" borderId="21" xfId="0" applyFill="1" applyBorder="1" applyAlignment="1">
      <alignment vertical="center" wrapText="1"/>
    </xf>
    <xf numFmtId="0" fontId="0" fillId="9" borderId="34" xfId="0" applyFill="1" applyBorder="1" applyAlignment="1">
      <alignment horizontal="center" vertical="center" wrapText="1"/>
    </xf>
    <xf numFmtId="0" fontId="0" fillId="17" borderId="20" xfId="0" applyFill="1" applyBorder="1" applyAlignment="1">
      <alignment vertical="center" wrapText="1"/>
    </xf>
    <xf numFmtId="0" fontId="0" fillId="13" borderId="21" xfId="0" applyFill="1" applyBorder="1" applyAlignment="1">
      <alignment horizontal="center" vertical="center"/>
    </xf>
    <xf numFmtId="3" fontId="0" fillId="0" borderId="1" xfId="0" quotePrefix="1" applyNumberFormat="1" applyBorder="1" applyAlignment="1">
      <alignment wrapText="1"/>
    </xf>
    <xf numFmtId="3" fontId="0" fillId="0" borderId="1" xfId="0" quotePrefix="1" applyNumberFormat="1" applyBorder="1"/>
    <xf numFmtId="0" fontId="0" fillId="0" borderId="8" xfId="0" applyBorder="1"/>
    <xf numFmtId="0" fontId="0" fillId="0" borderId="1" xfId="0" quotePrefix="1" applyBorder="1"/>
    <xf numFmtId="3" fontId="0" fillId="4" borderId="1" xfId="0" quotePrefix="1" applyNumberFormat="1" applyFill="1" applyBorder="1" applyAlignment="1">
      <alignment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0" fillId="4" borderId="1" xfId="0" quotePrefix="1" applyFill="1" applyBorder="1" applyAlignment="1">
      <alignment wrapText="1"/>
    </xf>
    <xf numFmtId="166" fontId="0" fillId="0" borderId="0" xfId="0" applyNumberFormat="1"/>
    <xf numFmtId="0" fontId="0" fillId="0" borderId="1" xfId="0" quotePrefix="1" applyBorder="1" applyAlignment="1">
      <alignment wrapText="1"/>
    </xf>
    <xf numFmtId="0" fontId="81" fillId="36" borderId="0" xfId="0" applyFont="1" applyFill="1" applyAlignment="1">
      <alignment vertical="center"/>
    </xf>
    <xf numFmtId="0" fontId="81" fillId="36" borderId="16" xfId="0" applyFont="1" applyFill="1" applyBorder="1" applyAlignment="1">
      <alignment vertical="center"/>
    </xf>
    <xf numFmtId="0" fontId="81" fillId="36" borderId="0" xfId="0" applyFont="1" applyFill="1"/>
    <xf numFmtId="0" fontId="0" fillId="7" borderId="1" xfId="0" applyFill="1" applyBorder="1" applyAlignment="1">
      <alignment vertical="center" wrapText="1"/>
    </xf>
    <xf numFmtId="3" fontId="7" fillId="0" borderId="1" xfId="0" applyNumberFormat="1" applyFont="1" applyBorder="1" applyAlignment="1">
      <alignment vertical="center"/>
    </xf>
    <xf numFmtId="0" fontId="8" fillId="0" borderId="1" xfId="0" applyFont="1" applyBorder="1" applyAlignment="1">
      <alignment horizontal="justify" vertical="center"/>
    </xf>
    <xf numFmtId="3" fontId="8" fillId="0" borderId="1" xfId="0" applyNumberFormat="1" applyFont="1" applyBorder="1" applyAlignment="1">
      <alignment vertical="center"/>
    </xf>
    <xf numFmtId="0" fontId="8" fillId="0" borderId="1" xfId="0" applyFont="1" applyBorder="1" applyAlignment="1">
      <alignment horizontal="justify" vertical="center" wrapText="1"/>
    </xf>
    <xf numFmtId="166" fontId="7" fillId="0" borderId="1" xfId="1" applyNumberFormat="1" applyFont="1" applyBorder="1" applyAlignment="1">
      <alignment vertical="center"/>
    </xf>
    <xf numFmtId="166" fontId="7" fillId="0" borderId="1" xfId="0" applyNumberFormat="1" applyFont="1" applyBorder="1" applyAlignment="1">
      <alignment vertical="center"/>
    </xf>
    <xf numFmtId="0" fontId="18" fillId="24" borderId="0" xfId="0" applyFont="1" applyFill="1"/>
    <xf numFmtId="0" fontId="7" fillId="9"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41" fillId="9"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41"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justify" vertical="center" wrapText="1"/>
    </xf>
    <xf numFmtId="0" fontId="41" fillId="9" borderId="1" xfId="0" applyFont="1" applyFill="1" applyBorder="1" applyAlignment="1">
      <alignment horizontal="justify" vertical="center" wrapText="1"/>
    </xf>
    <xf numFmtId="0" fontId="0" fillId="12" borderId="1" xfId="0" applyFill="1" applyBorder="1" applyAlignment="1">
      <alignment horizontal="center" vertical="center" wrapText="1"/>
    </xf>
    <xf numFmtId="0" fontId="4" fillId="1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9" fillId="13" borderId="1" xfId="0" applyFont="1" applyFill="1" applyBorder="1" applyAlignment="1">
      <alignment horizontal="justify" vertical="center" wrapText="1"/>
    </xf>
    <xf numFmtId="3" fontId="0" fillId="0" borderId="1" xfId="0" applyNumberFormat="1" applyBorder="1" applyAlignment="1">
      <alignment horizontal="right" vertical="center" wrapText="1"/>
    </xf>
    <xf numFmtId="0" fontId="4" fillId="0" borderId="1" xfId="0" applyFont="1" applyBorder="1" applyAlignment="1">
      <alignment horizontal="justify"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8" borderId="1" xfId="0" applyFill="1" applyBorder="1" applyAlignment="1">
      <alignment vertical="center" wrapText="1"/>
    </xf>
    <xf numFmtId="0" fontId="0" fillId="8" borderId="4" xfId="0" applyFill="1" applyBorder="1" applyAlignment="1">
      <alignment vertical="center" wrapText="1"/>
    </xf>
    <xf numFmtId="3" fontId="0" fillId="0" borderId="4" xfId="0" applyNumberFormat="1" applyBorder="1" applyAlignment="1">
      <alignment vertical="center" wrapText="1"/>
    </xf>
    <xf numFmtId="3" fontId="0" fillId="7" borderId="1" xfId="0" applyNumberFormat="1" applyFill="1" applyBorder="1" applyAlignment="1">
      <alignment vertical="center" wrapText="1"/>
    </xf>
    <xf numFmtId="49" fontId="0" fillId="0" borderId="1" xfId="0" applyNumberFormat="1" applyBorder="1" applyAlignment="1">
      <alignment horizontal="center" vertical="center"/>
    </xf>
    <xf numFmtId="0" fontId="0" fillId="0" borderId="4" xfId="0" applyBorder="1" applyAlignment="1">
      <alignment vertical="center" wrapText="1"/>
    </xf>
    <xf numFmtId="167" fontId="0" fillId="0" borderId="1" xfId="15" applyNumberFormat="1" applyFont="1" applyBorder="1" applyAlignment="1">
      <alignment vertical="center" wrapText="1"/>
    </xf>
    <xf numFmtId="0" fontId="18" fillId="23" borderId="0" xfId="0" applyFont="1" applyFill="1"/>
    <xf numFmtId="0" fontId="19" fillId="23" borderId="0" xfId="0" applyFont="1" applyFill="1"/>
    <xf numFmtId="0" fontId="19" fillId="35" borderId="0" xfId="0" applyFont="1" applyFill="1"/>
    <xf numFmtId="0" fontId="18" fillId="30" borderId="0" xfId="0" applyFont="1" applyFill="1"/>
    <xf numFmtId="0" fontId="81" fillId="24" borderId="0" xfId="0" applyFont="1" applyFill="1" applyAlignment="1">
      <alignment horizontal="left"/>
    </xf>
    <xf numFmtId="0" fontId="19" fillId="24" borderId="0" xfId="0" applyFont="1" applyFill="1" applyAlignment="1">
      <alignment horizontal="left"/>
    </xf>
    <xf numFmtId="0" fontId="81" fillId="25" borderId="0" xfId="0" applyFont="1" applyFill="1"/>
    <xf numFmtId="0" fontId="81" fillId="33" borderId="0" xfId="0" applyFont="1" applyFill="1" applyAlignment="1">
      <alignment vertical="center"/>
    </xf>
    <xf numFmtId="0" fontId="18" fillId="34" borderId="0" xfId="0" applyFont="1" applyFill="1" applyAlignment="1">
      <alignment horizontal="left" vertical="center"/>
    </xf>
    <xf numFmtId="0" fontId="81" fillId="34" borderId="0" xfId="0" applyFont="1" applyFill="1" applyAlignment="1">
      <alignment horizontal="left" vertical="center"/>
    </xf>
    <xf numFmtId="3" fontId="0" fillId="0" borderId="0" xfId="0" applyNumberFormat="1" applyAlignment="1">
      <alignment wrapText="1"/>
    </xf>
    <xf numFmtId="1" fontId="0" fillId="0" borderId="33" xfId="0" applyNumberFormat="1" applyBorder="1" applyAlignment="1">
      <alignment vertical="center" wrapText="1"/>
    </xf>
    <xf numFmtId="3" fontId="0" fillId="0" borderId="0" xfId="0" applyNumberFormat="1"/>
    <xf numFmtId="166" fontId="0" fillId="0" borderId="1" xfId="1" applyNumberFormat="1" applyFont="1" applyFill="1" applyBorder="1" applyAlignment="1">
      <alignment wrapText="1"/>
    </xf>
    <xf numFmtId="2" fontId="0" fillId="0" borderId="1" xfId="1" applyNumberFormat="1" applyFont="1" applyBorder="1" applyAlignment="1">
      <alignment wrapText="1"/>
    </xf>
    <xf numFmtId="9" fontId="7" fillId="9" borderId="4" xfId="1" applyFont="1" applyFill="1" applyBorder="1" applyAlignment="1">
      <alignment horizontal="right" vertical="center" wrapText="1"/>
    </xf>
    <xf numFmtId="0" fontId="0" fillId="9" borderId="1" xfId="0" applyFill="1" applyBorder="1"/>
    <xf numFmtId="166" fontId="0" fillId="9" borderId="1" xfId="1" applyNumberFormat="1" applyFont="1" applyFill="1" applyBorder="1"/>
    <xf numFmtId="166" fontId="10" fillId="9" borderId="1" xfId="1" applyNumberFormat="1" applyFont="1" applyFill="1" applyBorder="1" applyAlignment="1">
      <alignment horizontal="right" vertical="center" wrapText="1"/>
    </xf>
    <xf numFmtId="166" fontId="7" fillId="9" borderId="1" xfId="1" applyNumberFormat="1" applyFont="1" applyFill="1" applyBorder="1" applyAlignment="1">
      <alignment vertical="center"/>
    </xf>
    <xf numFmtId="3" fontId="10" fillId="0" borderId="33" xfId="0" applyNumberFormat="1" applyFont="1" applyBorder="1" applyAlignment="1">
      <alignment vertical="center"/>
    </xf>
    <xf numFmtId="1" fontId="0" fillId="0" borderId="33" xfId="0" applyNumberFormat="1" applyBorder="1" applyAlignment="1">
      <alignment vertical="center"/>
    </xf>
    <xf numFmtId="1" fontId="7" fillId="0" borderId="58" xfId="10" applyNumberFormat="1" applyFont="1" applyBorder="1" applyAlignment="1">
      <alignment wrapText="1"/>
    </xf>
    <xf numFmtId="1" fontId="7" fillId="9" borderId="59" xfId="10" applyNumberFormat="1" applyFont="1" applyFill="1" applyBorder="1" applyAlignment="1">
      <alignment horizontal="right" wrapText="1"/>
    </xf>
    <xf numFmtId="1" fontId="7" fillId="9" borderId="59" xfId="10" applyNumberFormat="1" applyFont="1" applyFill="1" applyBorder="1" applyAlignment="1">
      <alignment wrapText="1"/>
    </xf>
    <xf numFmtId="1" fontId="7" fillId="9" borderId="64" xfId="10" applyNumberFormat="1" applyFont="1" applyFill="1" applyBorder="1" applyAlignment="1">
      <alignment horizontal="right" wrapText="1"/>
    </xf>
    <xf numFmtId="1" fontId="7" fillId="9" borderId="64" xfId="10" applyNumberFormat="1" applyFont="1" applyFill="1" applyBorder="1" applyAlignment="1">
      <alignment wrapText="1"/>
    </xf>
    <xf numFmtId="0" fontId="7" fillId="9" borderId="64" xfId="10" applyFont="1" applyFill="1" applyBorder="1" applyAlignment="1">
      <alignment wrapText="1"/>
    </xf>
    <xf numFmtId="1" fontId="7" fillId="9" borderId="65" xfId="10" applyNumberFormat="1" applyFont="1" applyFill="1" applyBorder="1" applyAlignment="1">
      <alignment wrapText="1"/>
    </xf>
    <xf numFmtId="0" fontId="7" fillId="9" borderId="1" xfId="0" applyFont="1" applyFill="1" applyBorder="1"/>
    <xf numFmtId="1" fontId="7" fillId="9" borderId="1" xfId="0" applyNumberFormat="1" applyFont="1" applyFill="1" applyBorder="1"/>
    <xf numFmtId="3" fontId="7" fillId="9" borderId="1" xfId="0" applyNumberFormat="1" applyFont="1" applyFill="1" applyBorder="1"/>
    <xf numFmtId="1" fontId="7" fillId="9" borderId="1" xfId="0" applyNumberFormat="1" applyFont="1" applyFill="1" applyBorder="1" applyAlignment="1">
      <alignment horizontal="right"/>
    </xf>
    <xf numFmtId="0" fontId="100" fillId="0" borderId="0" xfId="14" applyFont="1">
      <alignment horizontal="left"/>
    </xf>
    <xf numFmtId="166" fontId="10" fillId="0" borderId="1" xfId="1" applyNumberFormat="1" applyFont="1" applyFill="1" applyBorder="1" applyAlignment="1">
      <alignment horizontal="right" vertical="center" wrapText="1"/>
    </xf>
    <xf numFmtId="0" fontId="79" fillId="36" borderId="0" xfId="0" applyFont="1" applyFill="1" applyAlignment="1">
      <alignment vertical="center" wrapText="1" readingOrder="1"/>
    </xf>
    <xf numFmtId="0" fontId="0" fillId="25" borderId="0" xfId="0" applyFill="1"/>
    <xf numFmtId="0" fontId="101" fillId="24" borderId="0" xfId="0" applyFont="1" applyFill="1" applyAlignment="1">
      <alignment vertical="center" wrapText="1" readingOrder="1"/>
    </xf>
    <xf numFmtId="0" fontId="101" fillId="36" borderId="0" xfId="0" applyFont="1" applyFill="1" applyAlignment="1">
      <alignment vertical="center" wrapText="1" readingOrder="1"/>
    </xf>
    <xf numFmtId="0" fontId="101" fillId="25" borderId="0" xfId="0" applyFont="1" applyFill="1" applyAlignment="1">
      <alignment vertical="center" wrapText="1" readingOrder="1"/>
    </xf>
    <xf numFmtId="0" fontId="101" fillId="26" borderId="0" xfId="0" applyFont="1" applyFill="1" applyAlignment="1">
      <alignment vertical="center" wrapText="1" readingOrder="1"/>
    </xf>
    <xf numFmtId="0" fontId="101" fillId="27" borderId="0" xfId="0" applyFont="1" applyFill="1" applyAlignment="1">
      <alignment vertical="center" wrapText="1" readingOrder="1"/>
    </xf>
    <xf numFmtId="0" fontId="101" fillId="22" borderId="0" xfId="0" applyFont="1" applyFill="1" applyAlignment="1">
      <alignment vertical="center" wrapText="1" readingOrder="1"/>
    </xf>
    <xf numFmtId="0" fontId="101" fillId="28" borderId="0" xfId="0" applyFont="1" applyFill="1" applyAlignment="1">
      <alignment vertical="center" wrapText="1" readingOrder="1"/>
    </xf>
    <xf numFmtId="0" fontId="101" fillId="29" borderId="0" xfId="0" applyFont="1" applyFill="1" applyAlignment="1">
      <alignment vertical="center" wrapText="1" readingOrder="1"/>
    </xf>
    <xf numFmtId="0" fontId="101" fillId="33" borderId="0" xfId="0" applyFont="1" applyFill="1" applyAlignment="1">
      <alignment vertical="center" wrapText="1" readingOrder="1"/>
    </xf>
    <xf numFmtId="0" fontId="101" fillId="34" borderId="0" xfId="0" applyFont="1" applyFill="1" applyAlignment="1">
      <alignment vertical="center" wrapText="1" readingOrder="1"/>
    </xf>
    <xf numFmtId="0" fontId="101" fillId="37" borderId="0" xfId="0" applyFont="1" applyFill="1" applyAlignment="1">
      <alignment vertical="center" wrapText="1" readingOrder="1"/>
    </xf>
    <xf numFmtId="0" fontId="101" fillId="39" borderId="0" xfId="0" applyFont="1" applyFill="1" applyAlignment="1">
      <alignment vertical="center" wrapText="1" readingOrder="1"/>
    </xf>
    <xf numFmtId="0" fontId="79" fillId="39" borderId="0" xfId="0" applyFont="1" applyFill="1" applyAlignment="1">
      <alignment vertical="center" wrapText="1" readingOrder="1"/>
    </xf>
    <xf numFmtId="166" fontId="7" fillId="0" borderId="1" xfId="1" applyNumberFormat="1" applyFont="1" applyFill="1" applyBorder="1" applyAlignment="1" applyProtection="1">
      <alignment horizontal="right" vertical="center" wrapText="1"/>
      <protection locked="0"/>
    </xf>
    <xf numFmtId="0" fontId="0" fillId="0" borderId="0" xfId="0" applyAlignment="1">
      <alignment horizontal="left" vertical="center"/>
    </xf>
    <xf numFmtId="0" fontId="18" fillId="39" borderId="0" xfId="0" applyFont="1" applyFill="1" applyAlignment="1">
      <alignment horizontal="left" vertical="center"/>
    </xf>
    <xf numFmtId="0" fontId="0" fillId="39" borderId="0" xfId="0" applyFill="1" applyAlignment="1">
      <alignment horizontal="left" vertical="center"/>
    </xf>
    <xf numFmtId="0" fontId="102" fillId="39" borderId="0" xfId="0" applyFont="1" applyFill="1" applyAlignment="1">
      <alignment horizontal="left" vertical="center"/>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7" fillId="0" borderId="4" xfId="0" applyFont="1" applyBorder="1" applyAlignment="1">
      <alignment horizontal="center" vertical="center" wrapText="1"/>
    </xf>
    <xf numFmtId="0" fontId="104" fillId="0" borderId="0" xfId="0" applyFont="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center" vertical="center" wrapText="1"/>
    </xf>
    <xf numFmtId="0" fontId="8" fillId="31" borderId="1"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0" fillId="31" borderId="1" xfId="0" applyFill="1" applyBorder="1" applyAlignment="1">
      <alignment horizontal="center" vertical="center" wrapText="1"/>
    </xf>
    <xf numFmtId="0" fontId="0" fillId="9" borderId="0" xfId="0" applyFill="1" applyAlignment="1">
      <alignment horizontal="justify" vertical="center" wrapText="1"/>
    </xf>
    <xf numFmtId="0" fontId="8" fillId="4" borderId="1" xfId="0" applyFont="1" applyFill="1" applyBorder="1" applyAlignment="1">
      <alignment horizontal="center" vertical="center" wrapText="1"/>
    </xf>
    <xf numFmtId="0" fontId="7" fillId="0" borderId="0" xfId="0" applyFont="1" applyAlignment="1">
      <alignment horizontal="center"/>
    </xf>
    <xf numFmtId="0" fontId="7" fillId="31" borderId="1" xfId="0" applyFont="1" applyFill="1" applyBorder="1" applyAlignment="1">
      <alignment horizontal="center" vertical="center"/>
    </xf>
    <xf numFmtId="0" fontId="7" fillId="31" borderId="1" xfId="0" applyFont="1" applyFill="1" applyBorder="1" applyAlignment="1">
      <alignment horizontal="justify" vertical="center" wrapText="1"/>
    </xf>
    <xf numFmtId="0" fontId="7" fillId="31" borderId="1"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4" fillId="31" borderId="1" xfId="0" applyFont="1"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indent="4"/>
    </xf>
    <xf numFmtId="0" fontId="69" fillId="9" borderId="0" xfId="0" applyFont="1" applyFill="1"/>
    <xf numFmtId="0" fontId="104" fillId="9" borderId="0" xfId="0" applyFont="1" applyFill="1" applyAlignment="1">
      <alignment horizontal="left"/>
    </xf>
    <xf numFmtId="0" fontId="38" fillId="9" borderId="5" xfId="0" applyFont="1" applyFill="1" applyBorder="1" applyAlignment="1">
      <alignment vertical="center" wrapText="1"/>
    </xf>
    <xf numFmtId="0" fontId="69" fillId="9" borderId="1" xfId="0" applyFont="1" applyFill="1" applyBorder="1" applyAlignment="1">
      <alignment horizontal="center"/>
    </xf>
    <xf numFmtId="0" fontId="38" fillId="9" borderId="6" xfId="0" applyFont="1" applyFill="1" applyBorder="1" applyAlignment="1">
      <alignment vertical="center" wrapText="1"/>
    </xf>
    <xf numFmtId="0" fontId="106" fillId="9" borderId="11" xfId="0" applyFont="1" applyFill="1" applyBorder="1" applyAlignment="1">
      <alignment vertical="center" wrapText="1"/>
    </xf>
    <xf numFmtId="0" fontId="69" fillId="9" borderId="5" xfId="0" applyFont="1" applyFill="1" applyBorder="1" applyAlignment="1">
      <alignment vertical="center" wrapText="1"/>
    </xf>
    <xf numFmtId="0" fontId="69" fillId="9" borderId="12" xfId="0" applyFont="1" applyFill="1" applyBorder="1" applyAlignment="1">
      <alignment vertical="center" wrapText="1"/>
    </xf>
    <xf numFmtId="0" fontId="69" fillId="9" borderId="6" xfId="0" applyFont="1" applyFill="1" applyBorder="1" applyAlignment="1">
      <alignment vertical="center" wrapText="1"/>
    </xf>
    <xf numFmtId="0" fontId="106" fillId="9" borderId="6" xfId="0" applyFont="1" applyFill="1" applyBorder="1" applyAlignment="1">
      <alignment vertical="center" wrapText="1"/>
    </xf>
    <xf numFmtId="0" fontId="69" fillId="9" borderId="12" xfId="0" applyFont="1" applyFill="1" applyBorder="1" applyAlignment="1">
      <alignment horizontal="center" vertical="center" wrapText="1"/>
    </xf>
    <xf numFmtId="0" fontId="69" fillId="9" borderId="1" xfId="0" applyFont="1" applyFill="1" applyBorder="1"/>
    <xf numFmtId="0" fontId="38" fillId="9" borderId="1" xfId="0" applyFont="1" applyFill="1" applyBorder="1" applyAlignment="1">
      <alignment horizontal="left" vertical="center" wrapText="1"/>
    </xf>
    <xf numFmtId="3" fontId="69" fillId="9" borderId="1" xfId="0" applyNumberFormat="1" applyFont="1" applyFill="1" applyBorder="1" applyAlignment="1">
      <alignment horizontal="left" vertical="center" wrapText="1"/>
    </xf>
    <xf numFmtId="0" fontId="69" fillId="9" borderId="1" xfId="0" applyFont="1" applyFill="1" applyBorder="1" applyAlignment="1">
      <alignment horizontal="left" vertical="center" wrapText="1"/>
    </xf>
    <xf numFmtId="3" fontId="69" fillId="9" borderId="1" xfId="0" applyNumberFormat="1" applyFont="1" applyFill="1" applyBorder="1" applyAlignment="1">
      <alignment horizontal="center" vertical="center" wrapText="1"/>
    </xf>
    <xf numFmtId="0" fontId="69" fillId="9" borderId="1" xfId="0" applyFont="1" applyFill="1" applyBorder="1" applyAlignment="1">
      <alignment horizontal="center" vertical="center" wrapText="1"/>
    </xf>
    <xf numFmtId="0" fontId="107" fillId="9" borderId="1" xfId="0" applyFont="1" applyFill="1" applyBorder="1" applyAlignment="1">
      <alignment horizontal="center" vertical="center" wrapText="1"/>
    </xf>
    <xf numFmtId="3" fontId="107" fillId="9" borderId="1" xfId="0" applyNumberFormat="1" applyFont="1" applyFill="1" applyBorder="1" applyAlignment="1">
      <alignment horizontal="center" vertical="center" wrapText="1"/>
    </xf>
    <xf numFmtId="0" fontId="69" fillId="9" borderId="1" xfId="0" applyFont="1" applyFill="1" applyBorder="1" applyAlignment="1">
      <alignment horizontal="left" vertical="center" indent="1"/>
    </xf>
    <xf numFmtId="3" fontId="69" fillId="9" borderId="1" xfId="0" applyNumberFormat="1" applyFont="1" applyFill="1" applyBorder="1" applyAlignment="1">
      <alignment vertical="center"/>
    </xf>
    <xf numFmtId="0" fontId="69" fillId="9" borderId="1" xfId="0" applyFont="1" applyFill="1" applyBorder="1" applyAlignment="1">
      <alignment vertical="center"/>
    </xf>
    <xf numFmtId="3" fontId="69" fillId="9" borderId="1" xfId="0" applyNumberFormat="1" applyFont="1" applyFill="1" applyBorder="1"/>
    <xf numFmtId="0" fontId="107" fillId="9" borderId="1" xfId="0" applyFont="1" applyFill="1" applyBorder="1" applyAlignment="1">
      <alignment horizontal="left" vertical="center" indent="3"/>
    </xf>
    <xf numFmtId="0" fontId="107" fillId="9" borderId="1" xfId="0" applyFont="1" applyFill="1" applyBorder="1" applyAlignment="1">
      <alignment horizontal="left" vertical="center" indent="2"/>
    </xf>
    <xf numFmtId="0" fontId="107" fillId="9" borderId="1" xfId="0" applyFont="1" applyFill="1" applyBorder="1" applyAlignment="1">
      <alignment horizontal="left" vertical="center" wrapText="1" indent="2"/>
    </xf>
    <xf numFmtId="0" fontId="107" fillId="9" borderId="1" xfId="0" applyFont="1" applyFill="1" applyBorder="1" applyAlignment="1">
      <alignment horizontal="left" vertical="center" wrapText="1" indent="3"/>
    </xf>
    <xf numFmtId="0" fontId="108" fillId="9" borderId="0" xfId="0" applyFont="1" applyFill="1"/>
    <xf numFmtId="0" fontId="28" fillId="9" borderId="1" xfId="0" applyFont="1" applyFill="1" applyBorder="1" applyAlignment="1">
      <alignment horizontal="left" vertical="center" indent="1"/>
    </xf>
    <xf numFmtId="0" fontId="108" fillId="9" borderId="1" xfId="0" applyFont="1" applyFill="1" applyBorder="1" applyAlignment="1">
      <alignment vertical="center"/>
    </xf>
    <xf numFmtId="0" fontId="108" fillId="0" borderId="1" xfId="0" applyFont="1" applyBorder="1"/>
    <xf numFmtId="0" fontId="108" fillId="9" borderId="1" xfId="0" applyFont="1" applyFill="1" applyBorder="1"/>
    <xf numFmtId="0" fontId="28" fillId="9" borderId="0" xfId="0" applyFont="1" applyFill="1"/>
    <xf numFmtId="0" fontId="44" fillId="9" borderId="1" xfId="0" applyFont="1" applyFill="1" applyBorder="1" applyAlignment="1">
      <alignment horizontal="left" vertical="center" wrapText="1"/>
    </xf>
    <xf numFmtId="3" fontId="28" fillId="9" borderId="1" xfId="0" applyNumberFormat="1" applyFont="1" applyFill="1" applyBorder="1" applyAlignment="1">
      <alignment horizontal="left" vertical="center" wrapText="1"/>
    </xf>
    <xf numFmtId="0" fontId="28" fillId="9" borderId="1" xfId="0" applyFont="1" applyFill="1" applyBorder="1" applyAlignment="1">
      <alignment horizontal="left" vertical="center" wrapText="1"/>
    </xf>
    <xf numFmtId="0" fontId="28" fillId="20" borderId="1" xfId="0" applyFont="1" applyFill="1" applyBorder="1" applyAlignment="1">
      <alignment horizontal="center" vertical="center" wrapText="1"/>
    </xf>
    <xf numFmtId="0" fontId="109" fillId="20" borderId="1" xfId="0" applyFont="1" applyFill="1" applyBorder="1" applyAlignment="1">
      <alignment horizontal="center" vertical="center" wrapText="1"/>
    </xf>
    <xf numFmtId="0" fontId="109" fillId="9" borderId="1" xfId="0" applyFont="1" applyFill="1" applyBorder="1" applyAlignment="1">
      <alignment horizontal="center" vertical="center" wrapText="1"/>
    </xf>
    <xf numFmtId="3" fontId="109" fillId="9" borderId="1" xfId="0" applyNumberFormat="1" applyFont="1" applyFill="1" applyBorder="1" applyAlignment="1">
      <alignment horizontal="center" vertical="center" wrapText="1"/>
    </xf>
    <xf numFmtId="0" fontId="28" fillId="9" borderId="1" xfId="0" applyFont="1" applyFill="1" applyBorder="1" applyAlignment="1">
      <alignment vertical="center"/>
    </xf>
    <xf numFmtId="0" fontId="28" fillId="20" borderId="1" xfId="0" applyFont="1" applyFill="1" applyBorder="1"/>
    <xf numFmtId="0" fontId="28" fillId="9" borderId="1" xfId="0" applyFont="1" applyFill="1" applyBorder="1"/>
    <xf numFmtId="0" fontId="28" fillId="9" borderId="1" xfId="0" applyFont="1" applyFill="1" applyBorder="1" applyAlignment="1">
      <alignment horizontal="left" vertical="center" wrapText="1" indent="1"/>
    </xf>
    <xf numFmtId="3" fontId="28" fillId="9" borderId="1" xfId="0" applyNumberFormat="1" applyFont="1" applyFill="1" applyBorder="1" applyAlignment="1">
      <alignment vertical="center"/>
    </xf>
    <xf numFmtId="3" fontId="28" fillId="9" borderId="1" xfId="0" applyNumberFormat="1" applyFont="1" applyFill="1" applyBorder="1"/>
    <xf numFmtId="0" fontId="28" fillId="9" borderId="1" xfId="0" applyFont="1" applyFill="1" applyBorder="1" applyAlignment="1">
      <alignment horizontal="left" vertical="center"/>
    </xf>
    <xf numFmtId="3" fontId="28" fillId="9" borderId="1" xfId="0" applyNumberFormat="1" applyFont="1" applyFill="1" applyBorder="1" applyAlignment="1">
      <alignment horizontal="center" vertical="center"/>
    </xf>
    <xf numFmtId="0" fontId="28" fillId="9" borderId="1" xfId="0" applyFont="1" applyFill="1" applyBorder="1" applyAlignment="1">
      <alignment horizontal="center" vertical="center"/>
    </xf>
    <xf numFmtId="0" fontId="28" fillId="9" borderId="14" xfId="0" applyFont="1" applyFill="1" applyBorder="1" applyAlignment="1">
      <alignment horizontal="left" vertical="center"/>
    </xf>
    <xf numFmtId="0" fontId="69" fillId="9" borderId="0" xfId="0" applyFont="1" applyFill="1" applyAlignment="1">
      <alignment horizontal="center" vertical="center"/>
    </xf>
    <xf numFmtId="0" fontId="69" fillId="9" borderId="0" xfId="0" applyFont="1" applyFill="1" applyAlignment="1">
      <alignment vertical="center"/>
    </xf>
    <xf numFmtId="0" fontId="69" fillId="9" borderId="0" xfId="0" applyFont="1" applyFill="1" applyAlignment="1">
      <alignment vertical="center" wrapText="1"/>
    </xf>
    <xf numFmtId="0" fontId="110" fillId="9" borderId="0" xfId="0" applyFont="1" applyFill="1" applyAlignment="1">
      <alignment horizontal="center" vertical="center" wrapText="1"/>
    </xf>
    <xf numFmtId="0" fontId="110" fillId="9" borderId="6" xfId="0" applyFont="1" applyFill="1" applyBorder="1" applyAlignment="1">
      <alignment horizontal="center" vertical="center" wrapText="1"/>
    </xf>
    <xf numFmtId="0" fontId="69" fillId="9" borderId="7" xfId="0" applyFont="1" applyFill="1" applyBorder="1" applyAlignment="1">
      <alignment vertical="center" wrapText="1"/>
    </xf>
    <xf numFmtId="0" fontId="110" fillId="9" borderId="7" xfId="0" applyFont="1" applyFill="1" applyBorder="1" applyAlignment="1">
      <alignment horizontal="center" vertical="center" wrapText="1"/>
    </xf>
    <xf numFmtId="0" fontId="110" fillId="9" borderId="1" xfId="0" applyFont="1" applyFill="1" applyBorder="1" applyAlignment="1">
      <alignment horizontal="center" vertical="center" wrapText="1"/>
    </xf>
    <xf numFmtId="0" fontId="110" fillId="9" borderId="7" xfId="0" applyFont="1" applyFill="1" applyBorder="1" applyAlignment="1">
      <alignment vertical="center" wrapText="1"/>
    </xf>
    <xf numFmtId="0" fontId="69" fillId="9" borderId="1" xfId="0" applyFont="1" applyFill="1" applyBorder="1" applyAlignment="1">
      <alignment wrapText="1"/>
    </xf>
    <xf numFmtId="0" fontId="44" fillId="9" borderId="7" xfId="0" applyFont="1" applyFill="1" applyBorder="1" applyAlignment="1">
      <alignment vertical="center" wrapText="1"/>
    </xf>
    <xf numFmtId="3" fontId="110" fillId="9" borderId="7" xfId="0" applyNumberFormat="1" applyFont="1" applyFill="1" applyBorder="1" applyAlignment="1">
      <alignment horizontal="center" vertical="center" wrapText="1"/>
    </xf>
    <xf numFmtId="3" fontId="110" fillId="9" borderId="1" xfId="0" applyNumberFormat="1" applyFont="1" applyFill="1" applyBorder="1" applyAlignment="1">
      <alignment horizontal="center" vertical="center" wrapText="1"/>
    </xf>
    <xf numFmtId="10" fontId="110" fillId="9" borderId="7" xfId="0" applyNumberFormat="1" applyFont="1" applyFill="1" applyBorder="1" applyAlignment="1">
      <alignment horizontal="center" vertical="center" wrapText="1"/>
    </xf>
    <xf numFmtId="0" fontId="28" fillId="9" borderId="1" xfId="0" applyFont="1" applyFill="1" applyBorder="1" applyAlignment="1">
      <alignment horizontal="left" indent="1"/>
    </xf>
    <xf numFmtId="0" fontId="28" fillId="9" borderId="7" xfId="0" applyFont="1" applyFill="1" applyBorder="1" applyAlignment="1">
      <alignment horizontal="left" indent="1"/>
    </xf>
    <xf numFmtId="0" fontId="110" fillId="20" borderId="7" xfId="0" applyFont="1" applyFill="1" applyBorder="1" applyAlignment="1">
      <alignment horizontal="center" vertical="center" wrapText="1"/>
    </xf>
    <xf numFmtId="0" fontId="28" fillId="9" borderId="5" xfId="0" applyFont="1" applyFill="1" applyBorder="1" applyAlignment="1">
      <alignment horizontal="center" vertical="center"/>
    </xf>
    <xf numFmtId="0" fontId="28" fillId="0" borderId="5" xfId="0" applyFont="1" applyBorder="1" applyAlignment="1">
      <alignment horizontal="center" vertical="center"/>
    </xf>
    <xf numFmtId="0" fontId="28" fillId="9" borderId="6" xfId="0" applyFont="1" applyFill="1" applyBorder="1" applyAlignment="1">
      <alignment vertical="center" wrapText="1"/>
    </xf>
    <xf numFmtId="0" fontId="69" fillId="0" borderId="2" xfId="0" applyFont="1" applyBorder="1" applyAlignment="1">
      <alignment horizontal="center" vertical="center" wrapText="1"/>
    </xf>
    <xf numFmtId="0" fontId="108" fillId="9" borderId="7" xfId="0" applyFont="1" applyFill="1" applyBorder="1"/>
    <xf numFmtId="0" fontId="69" fillId="0" borderId="1" xfId="0" applyFont="1" applyBorder="1" applyAlignment="1">
      <alignment vertical="center" wrapText="1"/>
    </xf>
    <xf numFmtId="3" fontId="28" fillId="0" borderId="1" xfId="0" applyNumberFormat="1" applyFont="1" applyBorder="1"/>
    <xf numFmtId="0" fontId="0" fillId="9" borderId="0" xfId="0" applyFill="1" applyAlignment="1">
      <alignment vertical="center"/>
    </xf>
    <xf numFmtId="0" fontId="0" fillId="9" borderId="0" xfId="0" quotePrefix="1" applyFill="1" applyAlignment="1">
      <alignment horizontal="left" vertical="center" indent="1"/>
    </xf>
    <xf numFmtId="0" fontId="7" fillId="9" borderId="0" xfId="0" applyFont="1" applyFill="1"/>
    <xf numFmtId="0" fontId="8" fillId="9" borderId="0" xfId="0" applyFont="1" applyFill="1"/>
    <xf numFmtId="0" fontId="7" fillId="9" borderId="1" xfId="0" applyFont="1" applyFill="1" applyBorder="1" applyAlignment="1">
      <alignment horizontal="center"/>
    </xf>
    <xf numFmtId="0" fontId="111" fillId="40" borderId="1" xfId="0" applyFont="1" applyFill="1" applyBorder="1"/>
    <xf numFmtId="0" fontId="7" fillId="9" borderId="1" xfId="0" applyFont="1" applyFill="1" applyBorder="1" applyAlignment="1">
      <alignment horizontal="left" indent="2"/>
    </xf>
    <xf numFmtId="0" fontId="111" fillId="40" borderId="7" xfId="0" applyFont="1" applyFill="1" applyBorder="1"/>
    <xf numFmtId="0" fontId="25" fillId="0" borderId="0" xfId="7" applyFill="1" applyBorder="1"/>
    <xf numFmtId="0" fontId="25" fillId="0" borderId="0" xfId="7" applyFill="1" applyBorder="1" applyAlignment="1">
      <alignment horizontal="left"/>
    </xf>
    <xf numFmtId="0" fontId="101" fillId="41" borderId="0" xfId="0" applyFont="1" applyFill="1"/>
    <xf numFmtId="0" fontId="80" fillId="41" borderId="0" xfId="0" applyFont="1" applyFill="1"/>
    <xf numFmtId="0" fontId="103" fillId="9" borderId="0" xfId="0" applyFont="1" applyFill="1" applyAlignment="1">
      <alignment horizontal="left"/>
    </xf>
    <xf numFmtId="0" fontId="28" fillId="9" borderId="1" xfId="0" applyFont="1" applyFill="1" applyBorder="1" applyAlignment="1">
      <alignment horizontal="center"/>
    </xf>
    <xf numFmtId="0" fontId="112" fillId="9" borderId="1" xfId="0" applyFont="1" applyFill="1" applyBorder="1" applyAlignment="1">
      <alignment horizontal="center" vertical="center" wrapText="1"/>
    </xf>
    <xf numFmtId="0" fontId="28" fillId="9" borderId="5" xfId="0" applyFont="1" applyFill="1" applyBorder="1" applyAlignment="1">
      <alignment vertical="center"/>
    </xf>
    <xf numFmtId="0" fontId="112" fillId="9" borderId="5" xfId="0" applyFont="1" applyFill="1" applyBorder="1" applyAlignment="1">
      <alignment vertical="center" wrapText="1"/>
    </xf>
    <xf numFmtId="0" fontId="113" fillId="9" borderId="1" xfId="0" applyFont="1" applyFill="1" applyBorder="1" applyAlignment="1">
      <alignment vertical="center" wrapText="1"/>
    </xf>
    <xf numFmtId="0" fontId="113" fillId="9" borderId="1" xfId="0" applyFont="1" applyFill="1" applyBorder="1" applyAlignment="1">
      <alignment horizontal="center" vertical="center" wrapText="1"/>
    </xf>
    <xf numFmtId="0" fontId="112" fillId="9" borderId="1" xfId="0" applyFont="1" applyFill="1" applyBorder="1" applyAlignment="1">
      <alignment horizontal="left" vertical="center" wrapText="1"/>
    </xf>
    <xf numFmtId="0" fontId="112" fillId="0" borderId="1" xfId="0" applyFont="1" applyBorder="1" applyAlignment="1">
      <alignment horizontal="left" vertical="center" wrapText="1"/>
    </xf>
    <xf numFmtId="0" fontId="113" fillId="0" borderId="1" xfId="0" applyFont="1" applyBorder="1" applyAlignment="1">
      <alignment vertical="center" wrapText="1"/>
    </xf>
    <xf numFmtId="0" fontId="113" fillId="0" borderId="1" xfId="0" applyFont="1" applyBorder="1" applyAlignment="1">
      <alignment horizontal="center" vertical="center" wrapText="1"/>
    </xf>
    <xf numFmtId="0" fontId="22" fillId="9" borderId="1" xfId="0" applyFont="1" applyFill="1" applyBorder="1"/>
    <xf numFmtId="0" fontId="22" fillId="9" borderId="1" xfId="0"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xf numFmtId="0" fontId="0" fillId="0" borderId="7" xfId="0" applyBorder="1" applyAlignment="1">
      <alignment vertical="center" wrapText="1"/>
    </xf>
    <xf numFmtId="0" fontId="22" fillId="9" borderId="1" xfId="0" applyFont="1" applyFill="1" applyBorder="1" applyAlignment="1">
      <alignment wrapText="1"/>
    </xf>
    <xf numFmtId="0" fontId="0" fillId="9" borderId="1" xfId="0" applyFill="1" applyBorder="1" applyAlignment="1">
      <alignment horizontal="center"/>
    </xf>
    <xf numFmtId="0" fontId="9" fillId="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0" fontId="104" fillId="9" borderId="0" xfId="0" applyFont="1" applyFill="1"/>
    <xf numFmtId="0" fontId="4" fillId="9" borderId="1" xfId="0" applyFont="1" applyFill="1" applyBorder="1"/>
    <xf numFmtId="0" fontId="0" fillId="9" borderId="8"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6" xfId="0" applyFill="1" applyBorder="1" applyAlignment="1">
      <alignment vertical="center" wrapText="1"/>
    </xf>
    <xf numFmtId="0" fontId="0" fillId="9" borderId="5" xfId="0" applyFill="1" applyBorder="1" applyAlignment="1">
      <alignment vertical="center" wrapText="1"/>
    </xf>
    <xf numFmtId="0" fontId="0" fillId="4" borderId="2" xfId="0" applyFill="1" applyBorder="1" applyAlignment="1">
      <alignment horizontal="center" vertical="center" wrapText="1"/>
    </xf>
    <xf numFmtId="0" fontId="4"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9" borderId="7" xfId="0" applyFill="1" applyBorder="1" applyAlignment="1">
      <alignment horizontal="left" vertical="center" wrapText="1" indent="1"/>
    </xf>
    <xf numFmtId="0" fontId="0" fillId="9" borderId="7" xfId="0" applyFill="1" applyBorder="1" applyAlignment="1">
      <alignment vertical="center" wrapText="1"/>
    </xf>
    <xf numFmtId="0" fontId="4" fillId="9" borderId="1" xfId="0" applyFont="1" applyFill="1" applyBorder="1" applyAlignment="1">
      <alignment horizontal="left" vertical="center" wrapText="1" indent="3"/>
    </xf>
    <xf numFmtId="0" fontId="0" fillId="9" borderId="1" xfId="0" applyFill="1" applyBorder="1" applyAlignment="1">
      <alignment vertical="center" wrapText="1"/>
    </xf>
    <xf numFmtId="0" fontId="0" fillId="9" borderId="1" xfId="0" applyFill="1" applyBorder="1" applyAlignment="1">
      <alignment horizontal="left" vertical="center" wrapText="1" indent="4"/>
    </xf>
    <xf numFmtId="0" fontId="0" fillId="9" borderId="1" xfId="0" applyFill="1" applyBorder="1" applyAlignment="1">
      <alignment horizontal="left" vertical="center" wrapText="1" indent="5"/>
    </xf>
    <xf numFmtId="0" fontId="0" fillId="20" borderId="1" xfId="0" applyFill="1" applyBorder="1" applyAlignment="1">
      <alignment vertical="center" wrapText="1"/>
    </xf>
    <xf numFmtId="0" fontId="0" fillId="9" borderId="1" xfId="0" applyFill="1" applyBorder="1" applyAlignment="1">
      <alignment horizontal="left" vertical="center" wrapText="1" indent="6"/>
    </xf>
    <xf numFmtId="0" fontId="0" fillId="0" borderId="1" xfId="0" applyBorder="1" applyAlignment="1">
      <alignment horizontal="left" vertical="center" wrapText="1" indent="5"/>
    </xf>
    <xf numFmtId="0" fontId="0" fillId="0" borderId="1" xfId="0" applyBorder="1" applyAlignment="1">
      <alignment horizontal="left" vertical="center" wrapText="1" indent="6"/>
    </xf>
    <xf numFmtId="0" fontId="4" fillId="0" borderId="1" xfId="0" applyFont="1" applyBorder="1" applyAlignment="1">
      <alignment horizontal="left" vertical="center" wrapText="1" indent="3"/>
    </xf>
    <xf numFmtId="0" fontId="0" fillId="9" borderId="1" xfId="0" applyFill="1" applyBorder="1" applyAlignment="1">
      <alignment horizontal="left" vertical="center" wrapText="1" inden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9" borderId="1" xfId="0" applyFill="1" applyBorder="1" applyAlignment="1">
      <alignment horizontal="center" vertical="center" wrapText="1"/>
    </xf>
    <xf numFmtId="0" fontId="4" fillId="0" borderId="1" xfId="0" applyFont="1" applyBorder="1" applyAlignment="1">
      <alignment horizontal="left" vertical="center" wrapText="1" indent="2"/>
    </xf>
    <xf numFmtId="0" fontId="0" fillId="9" borderId="2" xfId="0" applyFill="1" applyBorder="1" applyAlignment="1">
      <alignment horizontal="left" vertical="center" wrapText="1" indent="1"/>
    </xf>
    <xf numFmtId="0" fontId="3" fillId="4" borderId="2" xfId="0" applyFont="1" applyFill="1" applyBorder="1" applyAlignment="1">
      <alignment horizontal="center" vertical="center" wrapText="1"/>
    </xf>
    <xf numFmtId="0" fontId="0" fillId="9" borderId="1" xfId="0" applyFill="1" applyBorder="1" applyAlignment="1">
      <alignment horizontal="left" vertical="center" wrapText="1"/>
    </xf>
    <xf numFmtId="0" fontId="4" fillId="9" borderId="1" xfId="0" applyFont="1" applyFill="1" applyBorder="1" applyAlignment="1">
      <alignment horizontal="left" vertical="center" wrapText="1"/>
    </xf>
    <xf numFmtId="0" fontId="7" fillId="9" borderId="0" xfId="0" applyFont="1" applyFill="1" applyAlignment="1">
      <alignment vertical="center" wrapText="1"/>
    </xf>
    <xf numFmtId="0" fontId="7" fillId="9" borderId="0" xfId="0" applyFont="1" applyFill="1" applyAlignment="1">
      <alignment horizontal="center" vertical="center" wrapText="1"/>
    </xf>
    <xf numFmtId="0" fontId="7" fillId="0" borderId="0" xfId="0" applyFont="1" applyAlignment="1">
      <alignment vertical="center" wrapText="1"/>
    </xf>
    <xf numFmtId="0" fontId="7" fillId="9" borderId="24" xfId="0" applyFont="1" applyFill="1" applyBorder="1" applyAlignment="1">
      <alignment horizontal="center" vertical="center" wrapText="1"/>
    </xf>
    <xf numFmtId="0" fontId="7" fillId="9" borderId="67" xfId="0" applyFont="1" applyFill="1" applyBorder="1" applyAlignment="1">
      <alignment vertical="center" wrapText="1"/>
    </xf>
    <xf numFmtId="0" fontId="7" fillId="9" borderId="28" xfId="0" applyFont="1" applyFill="1" applyBorder="1" applyAlignment="1">
      <alignment horizontal="center" vertical="center" wrapText="1"/>
    </xf>
    <xf numFmtId="0" fontId="7" fillId="9" borderId="8" xfId="0" applyFont="1" applyFill="1" applyBorder="1" applyAlignment="1">
      <alignment vertical="center" wrapText="1"/>
    </xf>
    <xf numFmtId="0" fontId="7" fillId="14" borderId="0" xfId="0" applyFont="1" applyFill="1" applyAlignment="1">
      <alignment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vertical="center" wrapText="1"/>
    </xf>
    <xf numFmtId="0" fontId="7" fillId="9" borderId="7" xfId="0" applyFont="1" applyFill="1" applyBorder="1" applyAlignment="1">
      <alignment vertical="center" wrapText="1"/>
    </xf>
    <xf numFmtId="0" fontId="7" fillId="9" borderId="1" xfId="0" applyFont="1" applyFill="1" applyBorder="1" applyAlignment="1">
      <alignment vertical="center" wrapText="1"/>
    </xf>
    <xf numFmtId="0" fontId="104" fillId="9" borderId="1" xfId="0" applyFont="1" applyFill="1" applyBorder="1" applyAlignment="1">
      <alignment horizontal="left" vertical="center" wrapText="1"/>
    </xf>
    <xf numFmtId="0" fontId="7"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3"/>
    </xf>
    <xf numFmtId="0" fontId="7" fillId="9" borderId="1" xfId="0" applyFont="1" applyFill="1" applyBorder="1" applyAlignment="1">
      <alignment horizontal="left" vertical="center" wrapText="1" indent="4"/>
    </xf>
    <xf numFmtId="0" fontId="7" fillId="9" borderId="1" xfId="0" applyFont="1" applyFill="1" applyBorder="1" applyAlignment="1">
      <alignment horizontal="left" vertical="center" wrapText="1" indent="5"/>
    </xf>
    <xf numFmtId="0" fontId="7" fillId="20" borderId="1" xfId="0" applyFont="1" applyFill="1" applyBorder="1" applyAlignment="1">
      <alignment vertical="center" wrapText="1"/>
    </xf>
    <xf numFmtId="0" fontId="7" fillId="9" borderId="1" xfId="0" applyFont="1" applyFill="1" applyBorder="1" applyAlignment="1">
      <alignment horizontal="left" vertical="center" wrapText="1" indent="2"/>
    </xf>
    <xf numFmtId="168" fontId="4" fillId="9" borderId="1" xfId="0" applyNumberFormat="1" applyFont="1" applyFill="1" applyBorder="1"/>
    <xf numFmtId="3" fontId="0" fillId="9" borderId="1" xfId="0" applyNumberFormat="1" applyFill="1" applyBorder="1" applyAlignment="1">
      <alignment vertical="center" wrapText="1"/>
    </xf>
    <xf numFmtId="3" fontId="0" fillId="0" borderId="1" xfId="0" applyNumberFormat="1" applyBorder="1" applyAlignment="1">
      <alignment horizontal="left" vertical="center" wrapText="1" indent="1"/>
    </xf>
    <xf numFmtId="3" fontId="0" fillId="9" borderId="2" xfId="0" applyNumberFormat="1" applyFill="1" applyBorder="1" applyAlignment="1">
      <alignment horizontal="left" vertical="center" wrapText="1" indent="1"/>
    </xf>
    <xf numFmtId="3" fontId="0" fillId="9" borderId="1" xfId="0" applyNumberFormat="1" applyFill="1" applyBorder="1" applyAlignment="1">
      <alignment horizontal="left" vertical="center" wrapText="1" indent="1"/>
    </xf>
    <xf numFmtId="168" fontId="7" fillId="9" borderId="7" xfId="0" applyNumberFormat="1" applyFont="1" applyFill="1" applyBorder="1" applyAlignment="1">
      <alignment vertical="center" wrapText="1"/>
    </xf>
    <xf numFmtId="168" fontId="7" fillId="9" borderId="1" xfId="0" applyNumberFormat="1" applyFont="1" applyFill="1" applyBorder="1" applyAlignment="1">
      <alignment vertical="center" wrapText="1"/>
    </xf>
    <xf numFmtId="168" fontId="7" fillId="0" borderId="1" xfId="0" applyNumberFormat="1" applyFont="1" applyBorder="1" applyAlignment="1">
      <alignment vertical="center" wrapText="1"/>
    </xf>
    <xf numFmtId="168" fontId="7" fillId="20" borderId="1" xfId="0" applyNumberFormat="1" applyFont="1" applyFill="1" applyBorder="1" applyAlignment="1">
      <alignment vertical="center" wrapText="1"/>
    </xf>
    <xf numFmtId="167" fontId="0" fillId="9" borderId="7" xfId="15" applyNumberFormat="1" applyFont="1" applyFill="1" applyBorder="1" applyAlignment="1">
      <alignment vertical="center" wrapText="1"/>
    </xf>
    <xf numFmtId="3" fontId="116" fillId="0" borderId="1" xfId="0" applyNumberFormat="1" applyFont="1" applyBorder="1" applyAlignment="1">
      <alignment wrapText="1"/>
    </xf>
    <xf numFmtId="3" fontId="116" fillId="0" borderId="4" xfId="0" applyNumberFormat="1" applyFont="1" applyBorder="1" applyAlignment="1">
      <alignment wrapText="1"/>
    </xf>
    <xf numFmtId="3" fontId="116" fillId="0" borderId="7" xfId="0" applyNumberFormat="1" applyFont="1" applyBorder="1" applyAlignment="1">
      <alignment wrapText="1"/>
    </xf>
    <xf numFmtId="3" fontId="116" fillId="0" borderId="10" xfId="0" applyNumberFormat="1" applyFont="1" applyBorder="1" applyAlignment="1">
      <alignment wrapText="1"/>
    </xf>
    <xf numFmtId="0" fontId="116" fillId="40" borderId="1" xfId="0" applyFont="1" applyFill="1" applyBorder="1" applyAlignment="1">
      <alignment wrapText="1"/>
    </xf>
    <xf numFmtId="0" fontId="116" fillId="40" borderId="7" xfId="0" applyFont="1" applyFill="1" applyBorder="1" applyAlignment="1">
      <alignment wrapText="1"/>
    </xf>
    <xf numFmtId="0" fontId="117" fillId="40" borderId="7" xfId="0" applyFont="1" applyFill="1" applyBorder="1" applyAlignment="1">
      <alignment wrapText="1"/>
    </xf>
    <xf numFmtId="0" fontId="116" fillId="0" borderId="1" xfId="0" applyFont="1" applyBorder="1"/>
    <xf numFmtId="0" fontId="116" fillId="40" borderId="4" xfId="0" applyFont="1" applyFill="1" applyBorder="1" applyAlignment="1">
      <alignment wrapText="1"/>
    </xf>
    <xf numFmtId="0" fontId="116" fillId="0" borderId="7" xfId="0" applyFont="1" applyBorder="1"/>
    <xf numFmtId="0" fontId="116" fillId="40" borderId="10" xfId="0" applyFont="1" applyFill="1" applyBorder="1" applyAlignment="1">
      <alignment wrapText="1"/>
    </xf>
    <xf numFmtId="0" fontId="117" fillId="0" borderId="10" xfId="0" applyFont="1" applyBorder="1" applyAlignment="1">
      <alignment wrapText="1"/>
    </xf>
    <xf numFmtId="0" fontId="117" fillId="0" borderId="7" xfId="0" applyFont="1" applyBorder="1" applyAlignment="1">
      <alignment wrapText="1"/>
    </xf>
    <xf numFmtId="0" fontId="116" fillId="0" borderId="10" xfId="0" applyFont="1" applyBorder="1" applyAlignment="1">
      <alignment wrapText="1"/>
    </xf>
    <xf numFmtId="3" fontId="117" fillId="0" borderId="7" xfId="0" applyNumberFormat="1" applyFont="1" applyBorder="1" applyAlignment="1">
      <alignment wrapText="1"/>
    </xf>
    <xf numFmtId="3" fontId="117" fillId="0" borderId="10" xfId="0" applyNumberFormat="1" applyFont="1" applyBorder="1" applyAlignment="1">
      <alignment wrapText="1"/>
    </xf>
    <xf numFmtId="0" fontId="22" fillId="7" borderId="33" xfId="0" applyFont="1" applyFill="1" applyBorder="1" applyAlignment="1">
      <alignment vertical="center" wrapText="1" indent="1"/>
    </xf>
    <xf numFmtId="0" fontId="22" fillId="0" borderId="33" xfId="0" applyFont="1" applyBorder="1" applyAlignment="1">
      <alignment vertical="center" wrapText="1" indent="1"/>
    </xf>
    <xf numFmtId="0" fontId="22" fillId="7" borderId="33" xfId="0" applyFont="1" applyFill="1" applyBorder="1" applyAlignment="1">
      <alignment horizontal="right" vertical="center" wrapText="1"/>
    </xf>
    <xf numFmtId="3" fontId="11" fillId="0" borderId="33" xfId="0" applyNumberFormat="1" applyFont="1" applyBorder="1" applyAlignment="1">
      <alignment vertical="center" wrapText="1"/>
    </xf>
    <xf numFmtId="3" fontId="0" fillId="9" borderId="1" xfId="0" applyNumberFormat="1" applyFill="1" applyBorder="1" applyAlignment="1">
      <alignment wrapText="1"/>
    </xf>
    <xf numFmtId="167" fontId="4" fillId="9" borderId="1" xfId="15" applyNumberFormat="1" applyFont="1" applyFill="1" applyBorder="1"/>
    <xf numFmtId="3" fontId="118" fillId="0" borderId="68" xfId="0" applyNumberFormat="1" applyFont="1" applyBorder="1" applyAlignment="1">
      <alignment horizontal="right" vertical="center"/>
    </xf>
    <xf numFmtId="3" fontId="69" fillId="9" borderId="0" xfId="0" applyNumberFormat="1" applyFont="1" applyFill="1"/>
    <xf numFmtId="3" fontId="45" fillId="0" borderId="68" xfId="0" applyNumberFormat="1" applyFont="1" applyBorder="1" applyAlignment="1">
      <alignment horizontal="right" vertical="center"/>
    </xf>
    <xf numFmtId="0" fontId="28" fillId="0" borderId="1" xfId="0" applyFont="1" applyBorder="1" applyAlignment="1">
      <alignment horizontal="center"/>
    </xf>
    <xf numFmtId="166" fontId="0" fillId="9" borderId="1" xfId="0" applyNumberFormat="1" applyFill="1" applyBorder="1"/>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0" fillId="20" borderId="2" xfId="0" applyFill="1" applyBorder="1" applyAlignment="1">
      <alignment horizontal="left" vertical="center" wrapText="1" indent="1"/>
    </xf>
    <xf numFmtId="3" fontId="0" fillId="0" borderId="2" xfId="0" applyNumberFormat="1" applyBorder="1" applyAlignment="1">
      <alignment horizontal="left" vertical="center" wrapText="1" indent="1"/>
    </xf>
    <xf numFmtId="0" fontId="0" fillId="4" borderId="9" xfId="0" applyFill="1" applyBorder="1" applyAlignment="1">
      <alignment vertical="center" wrapText="1"/>
    </xf>
    <xf numFmtId="0" fontId="0" fillId="4" borderId="10" xfId="0" applyFill="1" applyBorder="1" applyAlignment="1">
      <alignment vertical="center" wrapText="1"/>
    </xf>
    <xf numFmtId="0" fontId="0" fillId="0" borderId="0" xfId="0" applyAlignment="1">
      <alignment horizontal="left" vertical="center" wrapText="1" indent="1"/>
    </xf>
    <xf numFmtId="0" fontId="0" fillId="9" borderId="0" xfId="0" applyFill="1" applyAlignment="1">
      <alignment horizontal="left" vertical="center" wrapText="1" indent="1"/>
    </xf>
    <xf numFmtId="169" fontId="7" fillId="9" borderId="1" xfId="0" applyNumberFormat="1" applyFont="1" applyFill="1" applyBorder="1" applyAlignment="1">
      <alignment vertical="center" wrapText="1"/>
    </xf>
    <xf numFmtId="0" fontId="7" fillId="9" borderId="0" xfId="0" quotePrefix="1" applyFont="1" applyFill="1" applyAlignment="1">
      <alignment vertical="center" wrapText="1"/>
    </xf>
    <xf numFmtId="0" fontId="4" fillId="9" borderId="1" xfId="0" applyFont="1" applyFill="1" applyBorder="1" applyAlignment="1">
      <alignment wrapText="1"/>
    </xf>
    <xf numFmtId="170" fontId="4" fillId="9" borderId="1" xfId="0" applyNumberFormat="1" applyFont="1" applyFill="1" applyBorder="1"/>
    <xf numFmtId="169" fontId="4" fillId="9" borderId="1" xfId="0" applyNumberFormat="1" applyFont="1" applyFill="1" applyBorder="1"/>
    <xf numFmtId="14" fontId="25" fillId="0" borderId="0" xfId="7" applyNumberFormat="1" applyBorder="1" applyAlignment="1"/>
    <xf numFmtId="166" fontId="7" fillId="0" borderId="1" xfId="0" applyNumberFormat="1" applyFont="1" applyBorder="1" applyAlignment="1">
      <alignment vertical="center" wrapText="1"/>
    </xf>
    <xf numFmtId="166" fontId="10" fillId="0" borderId="2" xfId="1" applyNumberFormat="1" applyFont="1" applyBorder="1" applyAlignment="1">
      <alignment horizontal="right" vertical="center" wrapText="1"/>
    </xf>
    <xf numFmtId="166" fontId="7" fillId="0" borderId="1" xfId="1" applyNumberFormat="1" applyFont="1" applyFill="1" applyBorder="1" applyAlignment="1">
      <alignment vertical="center" wrapText="1"/>
    </xf>
    <xf numFmtId="166" fontId="10" fillId="0" borderId="1" xfId="0" applyNumberFormat="1" applyFont="1" applyBorder="1" applyAlignment="1">
      <alignment vertical="center" wrapText="1"/>
    </xf>
    <xf numFmtId="9" fontId="2" fillId="0" borderId="0" xfId="0" applyNumberFormat="1" applyFont="1"/>
    <xf numFmtId="166" fontId="10" fillId="0" borderId="1" xfId="1" applyNumberFormat="1" applyFont="1" applyFill="1" applyBorder="1" applyAlignment="1">
      <alignment vertical="center" wrapText="1"/>
    </xf>
    <xf numFmtId="9" fontId="3" fillId="0" borderId="0" xfId="0" applyNumberFormat="1" applyFont="1"/>
    <xf numFmtId="3" fontId="0" fillId="9" borderId="2" xfId="0" applyNumberFormat="1" applyFill="1" applyBorder="1" applyAlignment="1">
      <alignment horizontal="right" vertical="center" wrapText="1" indent="1"/>
    </xf>
    <xf numFmtId="3" fontId="0" fillId="9" borderId="1" xfId="0" applyNumberFormat="1" applyFill="1" applyBorder="1" applyAlignment="1">
      <alignment horizontal="right" vertical="center" wrapText="1" indent="1"/>
    </xf>
    <xf numFmtId="0" fontId="0" fillId="9" borderId="1" xfId="0" applyFill="1" applyBorder="1" applyAlignment="1">
      <alignment horizontal="right" vertical="center" wrapText="1"/>
    </xf>
    <xf numFmtId="3" fontId="0" fillId="0" borderId="1" xfId="0" applyNumberFormat="1" applyBorder="1" applyAlignment="1">
      <alignment horizontal="right" vertical="center" wrapText="1" indent="1"/>
    </xf>
    <xf numFmtId="167" fontId="0" fillId="9" borderId="7" xfId="15" applyNumberFormat="1" applyFont="1" applyFill="1" applyBorder="1" applyAlignment="1">
      <alignment horizontal="right" vertical="center" wrapText="1" indent="1"/>
    </xf>
    <xf numFmtId="0" fontId="101" fillId="23" borderId="0" xfId="14" applyFont="1" applyFill="1" applyAlignment="1">
      <alignment horizontal="lef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47" fillId="0" borderId="0" xfId="0" applyFont="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91" fillId="0" borderId="0" xfId="0" applyFont="1" applyAlignment="1">
      <alignment horizontal="justify" vertical="center" wrapText="1"/>
    </xf>
    <xf numFmtId="0" fontId="89" fillId="0" borderId="0" xfId="0" applyFont="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4" xfId="0" applyFont="1" applyFill="1" applyBorder="1" applyAlignment="1">
      <alignment horizontal="center"/>
    </xf>
    <xf numFmtId="0" fontId="4" fillId="0" borderId="1" xfId="0" applyFont="1" applyBorder="1" applyAlignment="1">
      <alignment horizontal="center" wrapText="1"/>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8" fillId="14" borderId="2" xfId="0" applyFont="1" applyFill="1" applyBorder="1" applyAlignment="1">
      <alignment horizontal="center"/>
    </xf>
    <xf numFmtId="0" fontId="8" fillId="14" borderId="3" xfId="0" applyFont="1" applyFill="1" applyBorder="1" applyAlignment="1">
      <alignment horizontal="center"/>
    </xf>
    <xf numFmtId="0" fontId="8" fillId="14" borderId="4" xfId="0" applyFont="1" applyFill="1" applyBorder="1" applyAlignment="1">
      <alignment horizontal="center"/>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29" fillId="26" borderId="0" xfId="0" applyFont="1" applyFill="1" applyAlignment="1">
      <alignment horizontal="center" vertical="center" wrapText="1"/>
    </xf>
    <xf numFmtId="0" fontId="36" fillId="4" borderId="17"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5" borderId="2" xfId="0" applyFont="1"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116" fillId="42" borderId="69" xfId="0" applyFont="1" applyFill="1" applyBorder="1" applyAlignment="1">
      <alignment wrapText="1"/>
    </xf>
    <xf numFmtId="0" fontId="116" fillId="42" borderId="70" xfId="0" applyFont="1" applyFill="1" applyBorder="1" applyAlignment="1">
      <alignment wrapText="1"/>
    </xf>
    <xf numFmtId="0" fontId="116" fillId="42" borderId="71" xfId="0" applyFont="1" applyFill="1" applyBorder="1" applyAlignment="1">
      <alignment wrapText="1"/>
    </xf>
    <xf numFmtId="0" fontId="2" fillId="4" borderId="17" xfId="0" applyFont="1" applyFill="1" applyBorder="1" applyAlignment="1">
      <alignment vertical="center" wrapText="1"/>
    </xf>
    <xf numFmtId="0" fontId="10" fillId="15" borderId="1" xfId="0" applyFont="1" applyFill="1" applyBorder="1" applyAlignment="1">
      <alignment vertical="center" wrapText="1"/>
    </xf>
    <xf numFmtId="0" fontId="10" fillId="7" borderId="1" xfId="0" applyFont="1" applyFill="1" applyBorder="1" applyAlignment="1">
      <alignment vertical="center" wrapText="1"/>
    </xf>
    <xf numFmtId="0" fontId="2" fillId="7" borderId="1" xfId="0" applyFont="1" applyFill="1" applyBorder="1" applyAlignment="1">
      <alignment vertical="center" wrapText="1"/>
    </xf>
    <xf numFmtId="0" fontId="30" fillId="7" borderId="1" xfId="0" applyFont="1" applyFill="1" applyBorder="1" applyAlignment="1">
      <alignment vertical="center" wrapText="1"/>
    </xf>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10" fillId="4" borderId="17" xfId="0" applyFont="1" applyFill="1" applyBorder="1" applyAlignment="1">
      <alignment horizontal="center" vertical="center"/>
    </xf>
    <xf numFmtId="3" fontId="2" fillId="9" borderId="5" xfId="0" applyNumberFormat="1" applyFont="1" applyFill="1" applyBorder="1" applyAlignment="1">
      <alignment horizontal="right" vertical="center" wrapText="1"/>
    </xf>
    <xf numFmtId="3" fontId="2" fillId="9" borderId="7" xfId="0" applyNumberFormat="1" applyFont="1" applyFill="1" applyBorder="1" applyAlignment="1">
      <alignment horizontal="right"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4" fillId="14" borderId="20" xfId="0" applyFont="1" applyFill="1" applyBorder="1" applyAlignment="1">
      <alignment horizontal="left" vertical="center"/>
    </xf>
    <xf numFmtId="0" fontId="4" fillId="14" borderId="26" xfId="0" applyFont="1" applyFill="1" applyBorder="1" applyAlignment="1">
      <alignment horizontal="left" vertical="center"/>
    </xf>
    <xf numFmtId="0" fontId="4" fillId="14"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22" fillId="0" borderId="18" xfId="0" applyFont="1" applyBorder="1" applyAlignment="1">
      <alignment vertical="center"/>
    </xf>
    <xf numFmtId="0" fontId="22" fillId="0" borderId="19"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vertical="center"/>
    </xf>
    <xf numFmtId="0" fontId="22" fillId="0" borderId="16" xfId="0" applyFont="1" applyBorder="1" applyAlignment="1">
      <alignment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1" xfId="0" applyBorder="1" applyAlignment="1">
      <alignment horizontal="center"/>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85" fillId="0" borderId="0" xfId="0" applyFont="1" applyAlignment="1">
      <alignment horizontal="justify" vertical="center" wrapText="1"/>
    </xf>
    <xf numFmtId="0" fontId="0" fillId="0" borderId="43" xfId="0"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43" xfId="0" applyFill="1" applyBorder="1" applyAlignment="1">
      <alignment horizontal="center" vertical="center" wrapText="1"/>
    </xf>
    <xf numFmtId="0" fontId="0" fillId="9" borderId="42" xfId="0" applyFill="1" applyBorder="1" applyAlignment="1">
      <alignment horizontal="center" vertical="center" wrapText="1"/>
    </xf>
    <xf numFmtId="0" fontId="0" fillId="0" borderId="0" xfId="0" applyAlignment="1">
      <alignment vertical="center" wrapText="1"/>
    </xf>
    <xf numFmtId="0" fontId="0" fillId="0" borderId="16" xfId="0" applyBorder="1" applyAlignment="1">
      <alignment vertical="center" wrapText="1"/>
    </xf>
    <xf numFmtId="0" fontId="34" fillId="0" borderId="35" xfId="0" applyFont="1" applyBorder="1"/>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32" xfId="0" applyBorder="1" applyAlignment="1">
      <alignment horizontal="center" vertical="top" wrapText="1"/>
    </xf>
    <xf numFmtId="0" fontId="0" fillId="0" borderId="43" xfId="0" applyBorder="1" applyAlignment="1">
      <alignment vertical="center" wrapText="1"/>
    </xf>
    <xf numFmtId="0" fontId="0" fillId="0" borderId="32" xfId="0" applyBorder="1" applyAlignment="1">
      <alignment vertical="center" wrapText="1"/>
    </xf>
    <xf numFmtId="0" fontId="97" fillId="9" borderId="20" xfId="0" applyFont="1" applyFill="1" applyBorder="1" applyAlignment="1">
      <alignment horizontal="center" vertical="center" wrapText="1"/>
    </xf>
    <xf numFmtId="0" fontId="97" fillId="9" borderId="22" xfId="0" applyFont="1" applyFill="1" applyBorder="1" applyAlignment="1">
      <alignment horizontal="center" vertical="center" wrapText="1"/>
    </xf>
    <xf numFmtId="0" fontId="41" fillId="9" borderId="20" xfId="0" applyFont="1" applyFill="1" applyBorder="1" applyAlignment="1">
      <alignment horizontal="center" vertical="center"/>
    </xf>
    <xf numFmtId="0" fontId="41" fillId="9" borderId="22" xfId="0" applyFont="1" applyFill="1" applyBorder="1" applyAlignment="1">
      <alignment horizontal="center" vertical="center"/>
    </xf>
    <xf numFmtId="0" fontId="41" fillId="0" borderId="20" xfId="0" applyFont="1" applyBorder="1" applyAlignment="1">
      <alignment horizontal="center" vertical="center"/>
    </xf>
    <xf numFmtId="0" fontId="41" fillId="0" borderId="22" xfId="0" applyFont="1" applyBorder="1" applyAlignment="1">
      <alignment horizontal="center" vertical="center"/>
    </xf>
    <xf numFmtId="0" fontId="53" fillId="18" borderId="20" xfId="0" applyFont="1" applyFill="1" applyBorder="1" applyAlignment="1">
      <alignment horizontal="center" vertical="center" wrapText="1"/>
    </xf>
    <xf numFmtId="0" fontId="53" fillId="18" borderId="22" xfId="0" applyFont="1" applyFill="1" applyBorder="1" applyAlignment="1">
      <alignment horizontal="center" vertical="center" wrapText="1"/>
    </xf>
    <xf numFmtId="0" fontId="0" fillId="0" borderId="45" xfId="0" applyBorder="1" applyAlignment="1">
      <alignment horizontal="center" vertical="center" wrapText="1"/>
    </xf>
    <xf numFmtId="0" fontId="0" fillId="9" borderId="43" xfId="0" applyFill="1" applyBorder="1" applyAlignment="1">
      <alignment vertical="center" wrapText="1"/>
    </xf>
    <xf numFmtId="0" fontId="0" fillId="9" borderId="32" xfId="0" applyFill="1" applyBorder="1" applyAlignment="1">
      <alignment vertical="center" wrapText="1"/>
    </xf>
    <xf numFmtId="0" fontId="0" fillId="9" borderId="42" xfId="0" applyFill="1" applyBorder="1" applyAlignment="1">
      <alignment vertical="center" wrapText="1"/>
    </xf>
    <xf numFmtId="0" fontId="0" fillId="0" borderId="24"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0" fillId="0" borderId="35" xfId="0" applyBorder="1"/>
    <xf numFmtId="0" fontId="34" fillId="0" borderId="0" xfId="0" applyFont="1"/>
    <xf numFmtId="0" fontId="0" fillId="0" borderId="0" xfId="0"/>
    <xf numFmtId="0" fontId="22" fillId="7" borderId="20" xfId="0" applyFont="1" applyFill="1" applyBorder="1" applyAlignment="1">
      <alignment horizontal="left" vertical="center" wrapText="1" indent="2"/>
    </xf>
    <xf numFmtId="0" fontId="22" fillId="7" borderId="22" xfId="0" applyFont="1" applyFill="1" applyBorder="1" applyAlignment="1">
      <alignment horizontal="left" vertical="center" wrapText="1" indent="2"/>
    </xf>
    <xf numFmtId="0" fontId="53" fillId="0" borderId="20" xfId="0" applyFont="1" applyBorder="1" applyAlignment="1">
      <alignment vertical="center" wrapText="1"/>
    </xf>
    <xf numFmtId="0" fontId="53"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9" borderId="26" xfId="0" applyFill="1" applyBorder="1" applyAlignment="1">
      <alignment vertical="center"/>
    </xf>
    <xf numFmtId="0" fontId="0" fillId="9" borderId="22" xfId="0" applyFill="1" applyBorder="1" applyAlignment="1">
      <alignment vertical="center"/>
    </xf>
    <xf numFmtId="0" fontId="0" fillId="9" borderId="44" xfId="0" applyFill="1" applyBorder="1"/>
    <xf numFmtId="0" fontId="0" fillId="9" borderId="35" xfId="0" applyFill="1" applyBorder="1"/>
    <xf numFmtId="0" fontId="0" fillId="9" borderId="33" xfId="0" applyFill="1" applyBorder="1"/>
    <xf numFmtId="0" fontId="0" fillId="19" borderId="20" xfId="0" applyFill="1" applyBorder="1" applyAlignment="1">
      <alignment vertical="center" wrapText="1"/>
    </xf>
    <xf numFmtId="0" fontId="0" fillId="19" borderId="22" xfId="0" applyFill="1" applyBorder="1" applyAlignment="1">
      <alignment vertical="center" wrapText="1"/>
    </xf>
    <xf numFmtId="0" fontId="0" fillId="19" borderId="26" xfId="0" applyFill="1" applyBorder="1" applyAlignment="1">
      <alignment vertical="center" wrapText="1"/>
    </xf>
    <xf numFmtId="0" fontId="0" fillId="0" borderId="26" xfId="0" applyBorder="1" applyAlignment="1">
      <alignmen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2" fillId="0" borderId="0" xfId="0" applyFont="1" applyAlignment="1">
      <alignment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4" fillId="9" borderId="3"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12" xfId="0" applyFill="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4" fillId="0" borderId="12" xfId="0" applyFont="1" applyBorder="1" applyAlignment="1">
      <alignment horizontal="center" vertical="center"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 fillId="0" borderId="5" xfId="0" applyFont="1" applyBorder="1" applyAlignment="1">
      <alignment horizontal="center" wrapText="1"/>
    </xf>
    <xf numFmtId="0" fontId="4" fillId="0" borderId="7" xfId="0" applyFont="1" applyBorder="1" applyAlignment="1">
      <alignment horizontal="center" wrapText="1"/>
    </xf>
    <xf numFmtId="0" fontId="20" fillId="0" borderId="0" xfId="0" applyFont="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1" xfId="0" applyFont="1" applyBorder="1" applyAlignment="1">
      <alignment vertical="center" wrapText="1"/>
    </xf>
    <xf numFmtId="0" fontId="23" fillId="0" borderId="2" xfId="0" applyFont="1" applyBorder="1" applyAlignment="1">
      <alignment horizontal="left" vertical="center" wrapText="1" indent="7"/>
    </xf>
    <xf numFmtId="0" fontId="23" fillId="0" borderId="4" xfId="0" applyFont="1" applyBorder="1" applyAlignment="1">
      <alignment horizontal="left" vertical="center" wrapText="1" indent="7"/>
    </xf>
    <xf numFmtId="0" fontId="19" fillId="33" borderId="0" xfId="0" applyFont="1" applyFill="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wrapText="1"/>
    </xf>
    <xf numFmtId="0" fontId="8" fillId="0" borderId="1" xfId="0" applyFont="1" applyBorder="1" applyAlignment="1">
      <alignment horizontal="left"/>
    </xf>
    <xf numFmtId="0" fontId="7" fillId="0" borderId="1" xfId="0" applyFont="1" applyBorder="1" applyAlignment="1">
      <alignment horizontal="left" inden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7" fillId="0" borderId="1" xfId="9" applyFont="1" applyBorder="1" applyAlignment="1">
      <alignment horizontal="center"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0" xfId="0" applyFont="1" applyAlignment="1">
      <alignment horizontal="left"/>
    </xf>
    <xf numFmtId="0" fontId="8" fillId="4" borderId="46" xfId="10" applyFont="1" applyFill="1" applyBorder="1" applyAlignment="1">
      <alignment horizontal="center" vertical="center"/>
    </xf>
    <xf numFmtId="0" fontId="8" fillId="4" borderId="47" xfId="10" applyFont="1" applyFill="1" applyBorder="1" applyAlignment="1">
      <alignment horizontal="center"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8" fillId="4" borderId="51" xfId="10" applyFont="1" applyFill="1" applyBorder="1" applyAlignment="1">
      <alignment horizontal="center" vertical="center"/>
    </xf>
    <xf numFmtId="0" fontId="8" fillId="0" borderId="12" xfId="3" applyFont="1" applyBorder="1" applyAlignment="1">
      <alignment horizontal="center" vertical="center" wrapText="1"/>
    </xf>
    <xf numFmtId="0" fontId="8"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11" xfId="9" applyFont="1" applyBorder="1" applyAlignment="1">
      <alignment horizontal="center" vertical="center" wrapText="1"/>
    </xf>
    <xf numFmtId="0" fontId="7" fillId="0" borderId="8"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2" xfId="9" applyFont="1" applyBorder="1" applyAlignment="1">
      <alignment horizontal="center" vertical="center" wrapText="1"/>
    </xf>
    <xf numFmtId="0" fontId="7" fillId="0" borderId="3" xfId="9" applyFont="1" applyBorder="1" applyAlignment="1">
      <alignment horizontal="center" vertical="center" wrapText="1"/>
    </xf>
    <xf numFmtId="0" fontId="7" fillId="0" borderId="4" xfId="9"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9" fillId="9" borderId="5" xfId="0" applyFont="1" applyFill="1" applyBorder="1" applyAlignment="1">
      <alignment horizontal="center" vertical="center" wrapText="1"/>
    </xf>
    <xf numFmtId="0" fontId="69" fillId="9" borderId="7" xfId="0" applyFont="1" applyFill="1" applyBorder="1" applyAlignment="1">
      <alignment horizontal="center" vertical="center" wrapText="1"/>
    </xf>
    <xf numFmtId="0" fontId="38" fillId="9" borderId="12"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4" xfId="0" applyFont="1" applyFill="1" applyBorder="1" applyAlignment="1">
      <alignment horizontal="center" vertical="center" wrapText="1"/>
    </xf>
    <xf numFmtId="0" fontId="110" fillId="9" borderId="12" xfId="0" applyFont="1" applyFill="1" applyBorder="1" applyAlignment="1">
      <alignment horizontal="center" vertical="center" wrapText="1"/>
    </xf>
    <xf numFmtId="0" fontId="110" fillId="9" borderId="13" xfId="0" applyFont="1" applyFill="1" applyBorder="1" applyAlignment="1">
      <alignment horizontal="center" vertical="center" wrapText="1"/>
    </xf>
    <xf numFmtId="0" fontId="110" fillId="9" borderId="14" xfId="0" applyFont="1" applyFill="1" applyBorder="1" applyAlignment="1">
      <alignment horizontal="center" vertical="center" wrapText="1"/>
    </xf>
    <xf numFmtId="0" fontId="110" fillId="9" borderId="2" xfId="0" applyFont="1" applyFill="1" applyBorder="1" applyAlignment="1">
      <alignment horizontal="center" vertical="center" wrapText="1"/>
    </xf>
    <xf numFmtId="0" fontId="110" fillId="9" borderId="3" xfId="0" applyFont="1" applyFill="1" applyBorder="1" applyAlignment="1">
      <alignment horizontal="center" vertical="center" wrapText="1"/>
    </xf>
    <xf numFmtId="0" fontId="110" fillId="9" borderId="4" xfId="0" applyFont="1" applyFill="1" applyBorder="1" applyAlignment="1">
      <alignment horizontal="center" vertical="center" wrapText="1"/>
    </xf>
    <xf numFmtId="0" fontId="0" fillId="0" borderId="6" xfId="0" applyBorder="1" applyAlignment="1">
      <alignment horizontal="center" vertical="center" wrapText="1"/>
    </xf>
    <xf numFmtId="0" fontId="112" fillId="9" borderId="5" xfId="0" applyFont="1" applyFill="1" applyBorder="1" applyAlignment="1">
      <alignment horizontal="center" vertical="center" wrapText="1"/>
    </xf>
    <xf numFmtId="0" fontId="112" fillId="9" borderId="6" xfId="0" applyFont="1" applyFill="1" applyBorder="1" applyAlignment="1">
      <alignment horizontal="center" vertical="center" wrapText="1"/>
    </xf>
    <xf numFmtId="0" fontId="112" fillId="9" borderId="7" xfId="0" applyFont="1" applyFill="1" applyBorder="1" applyAlignment="1">
      <alignment horizontal="center" vertical="center" wrapText="1"/>
    </xf>
    <xf numFmtId="0" fontId="0" fillId="9" borderId="2" xfId="0" applyFill="1" applyBorder="1" applyAlignment="1">
      <alignment horizontal="center"/>
    </xf>
    <xf numFmtId="0" fontId="0" fillId="9" borderId="4" xfId="0" applyFill="1" applyBorder="1" applyAlignment="1">
      <alignment horizontal="center"/>
    </xf>
    <xf numFmtId="0" fontId="28" fillId="9" borderId="5" xfId="0" applyFont="1" applyFill="1" applyBorder="1" applyAlignment="1">
      <alignment horizontal="center" vertical="center" wrapText="1"/>
    </xf>
    <xf numFmtId="0" fontId="28" fillId="9" borderId="6"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28" fillId="9" borderId="12" xfId="0" applyFont="1" applyFill="1" applyBorder="1" applyAlignment="1">
      <alignment horizontal="center" vertical="center"/>
    </xf>
    <xf numFmtId="0" fontId="28" fillId="9" borderId="13" xfId="0" applyFont="1" applyFill="1" applyBorder="1" applyAlignment="1">
      <alignment horizontal="center" vertical="center"/>
    </xf>
    <xf numFmtId="0" fontId="28" fillId="9" borderId="14" xfId="0" applyFont="1" applyFill="1" applyBorder="1" applyAlignment="1">
      <alignment horizontal="center" vertical="center"/>
    </xf>
    <xf numFmtId="0" fontId="28" fillId="9" borderId="2"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7" xfId="0" applyFont="1" applyBorder="1" applyAlignment="1">
      <alignment horizontal="center" vertical="center" wrapText="1"/>
    </xf>
    <xf numFmtId="0" fontId="69" fillId="0" borderId="12" xfId="0" applyFont="1" applyBorder="1" applyAlignment="1">
      <alignment horizontal="center" wrapText="1"/>
    </xf>
    <xf numFmtId="0" fontId="69" fillId="0" borderId="13" xfId="0" applyFont="1" applyBorder="1" applyAlignment="1">
      <alignment horizontal="center" wrapText="1"/>
    </xf>
    <xf numFmtId="0" fontId="69" fillId="0" borderId="14" xfId="0" applyFont="1" applyBorder="1" applyAlignment="1">
      <alignment horizont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8" xfId="0" applyFill="1" applyBorder="1" applyAlignment="1">
      <alignment horizontal="center" vertical="center" wrapText="1"/>
    </xf>
    <xf numFmtId="0" fontId="0" fillId="9" borderId="0" xfId="0" applyFill="1" applyAlignment="1">
      <alignment horizontal="center" vertical="center"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66"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cellXfs>
  <cellStyles count="16">
    <cellStyle name="=C:\WINNT35\SYSTEM32\COMMAND.COM" xfId="3" xr:uid="{B7F75109-EC58-4BBD-8AB9-C705EAB60845}"/>
    <cellStyle name="Heading 1 2" xfId="6" xr:uid="{6B7117E3-0CC9-4BD6-86A0-FEBD933BFCD3}"/>
    <cellStyle name="Heading 2 2" xfId="5" xr:uid="{9FE5C20E-F7D9-4067-97F2-4966D4A6C36D}"/>
    <cellStyle name="HeadingTable" xfId="12" xr:uid="{7957BCCC-28C3-4A99-ACF5-D129EAD421BC}"/>
    <cellStyle name="Komma" xfId="15" builtinId="3"/>
    <cellStyle name="Link" xfId="7" builtinId="8"/>
    <cellStyle name="Normal" xfId="0" builtinId="0"/>
    <cellStyle name="Normal 2" xfId="4" xr:uid="{4C44CDE8-A5CD-4AEC-9574-383D39FC4AAA}"/>
    <cellStyle name="Normal 2 2" xfId="8" xr:uid="{F01DB21C-1EFA-486D-8A24-C3E6816F50EF}"/>
    <cellStyle name="Normal 3" xfId="13" xr:uid="{55EBE3FF-5F7B-4B09-B26B-DDD4854CA599}"/>
    <cellStyle name="Normal 4" xfId="10" xr:uid="{A874AFD2-4067-4E25-82DB-09C833B8D74A}"/>
    <cellStyle name="Normal_20 OPR" xfId="9" xr:uid="{42702CC4-ACAC-4A53-A334-4500CCAFCEDC}"/>
    <cellStyle name="optionalExposure" xfId="2" xr:uid="{137B6073-E951-438B-AF64-5DE6E967F39E}"/>
    <cellStyle name="Procent" xfId="1" builtinId="5"/>
    <cellStyle name="Standard 3" xfId="11" xr:uid="{C1F9AB89-D1ED-4C35-9B73-F1F1A95DCFFF}"/>
    <cellStyle name="Tabel - Overskrift 2" xfId="14" xr:uid="{23A1C0D8-1319-4BD9-8F90-9D97008F1665}"/>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B0F94AD5-2840-4277-B803-986AB73A5189}"/>
  </tableStyles>
  <colors>
    <mruColors>
      <color rgb="FF57A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89"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1.xml"/><Relationship Id="rId86"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externalLink" Target="externalLinks/externalLink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180975</xdr:colOff>
      <xdr:row>75</xdr:row>
      <xdr:rowOff>0</xdr:rowOff>
    </xdr:from>
    <xdr:ext cx="184731" cy="264560"/>
    <xdr:sp macro="" textlink="">
      <xdr:nvSpPr>
        <xdr:cNvPr id="2" name="TextBox 1">
          <a:extLst>
            <a:ext uri="{FF2B5EF4-FFF2-40B4-BE49-F238E27FC236}">
              <a16:creationId xmlns:a16="http://schemas.microsoft.com/office/drawing/2014/main" id="{62D0B6A7-6423-49A0-9060-964599CB1D8A}"/>
            </a:ext>
          </a:extLst>
        </xdr:cNvPr>
        <xdr:cNvSpPr txBox="1"/>
      </xdr:nvSpPr>
      <xdr:spPr>
        <a:xfrm>
          <a:off x="5283200" y="8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10215971</xdr:colOff>
      <xdr:row>1</xdr:row>
      <xdr:rowOff>49283</xdr:rowOff>
    </xdr:from>
    <xdr:to>
      <xdr:col>2</xdr:col>
      <xdr:colOff>324722</xdr:colOff>
      <xdr:row>2</xdr:row>
      <xdr:rowOff>24009</xdr:rowOff>
    </xdr:to>
    <xdr:pic>
      <xdr:nvPicPr>
        <xdr:cNvPr id="4" name="Billede 3">
          <a:extLst>
            <a:ext uri="{FF2B5EF4-FFF2-40B4-BE49-F238E27FC236}">
              <a16:creationId xmlns:a16="http://schemas.microsoft.com/office/drawing/2014/main" id="{E9755B56-CFE1-449A-A4D7-2F531BA61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32828" y="230712"/>
          <a:ext cx="2315300" cy="3586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F3E4F5C5-B615-4229-81A6-4294A4756C25}"/>
            </a:ext>
          </a:extLst>
        </xdr:cNvPr>
        <xdr:cNvSpPr>
          <a:spLocks noChangeAspect="1" noChangeArrowheads="1"/>
        </xdr:cNvSpPr>
      </xdr:nvSpPr>
      <xdr:spPr bwMode="auto">
        <a:xfrm>
          <a:off x="3909060" y="3505200"/>
          <a:ext cx="919972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1323975</xdr:colOff>
      <xdr:row>11</xdr:row>
      <xdr:rowOff>161925</xdr:rowOff>
    </xdr:from>
    <xdr:ext cx="184731" cy="264560"/>
    <xdr:sp macro="" textlink="">
      <xdr:nvSpPr>
        <xdr:cNvPr id="2" name="TextBox 1">
          <a:extLst>
            <a:ext uri="{FF2B5EF4-FFF2-40B4-BE49-F238E27FC236}">
              <a16:creationId xmlns:a16="http://schemas.microsoft.com/office/drawing/2014/main" id="{CCAADB27-5F4F-485D-B77E-3D989136888F}"/>
            </a:ext>
          </a:extLst>
        </xdr:cNvPr>
        <xdr:cNvSpPr txBox="1"/>
      </xdr:nvSpPr>
      <xdr:spPr>
        <a:xfrm>
          <a:off x="2154555" y="5328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ksternrapportering\CoverPool\ESG%20-%20S&#248;jle%20III\TEST\Udfyldte%20Templates\K4-2023-Soejle-III-appendiks%20-%202023-12-31%20(dannet%202024-01-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nl\AppData\Local\Microsoft\Windows\INetCache\Content.Outlook\DFT1EFR5\Annex%20I%20-%20ENG%20Templates%20for%20ESG%20prudential%20disclosures%20-%202024-06-30-BI.xlsx" TargetMode="External"/><Relationship Id="rId1" Type="http://schemas.openxmlformats.org/officeDocument/2006/relationships/externalLinkPath" Target="https://dlrkredit.sharepoint.com/Users/anl/AppData/Local/Microsoft/Windows/INetCache/Content.Outlook/DFT1EFR5/Annex%20I%20-%20ENG%20Templates%20for%20ESG%20prudential%20disclosures%20-%202024-06-30-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Mitigating actions-GAR assets"/>
    </sheetNames>
    <sheetDataSet>
      <sheetData sheetId="0" refreshError="1">
        <row r="11">
          <cell r="E11">
            <v>15578</v>
          </cell>
          <cell r="F11">
            <v>1120</v>
          </cell>
        </row>
        <row r="35">
          <cell r="E35">
            <v>15576</v>
          </cell>
          <cell r="F35">
            <v>1118</v>
          </cell>
        </row>
        <row r="36">
          <cell r="E36">
            <v>1</v>
          </cell>
          <cell r="F36">
            <v>1</v>
          </cell>
        </row>
        <row r="42">
          <cell r="F42">
            <v>1120</v>
          </cell>
        </row>
        <row r="56">
          <cell r="D56">
            <v>189304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ex XXXIX - Index"/>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Mitigating actions - GAR %"/>
      <sheetName val="9.Mitigating actions-BTAR"/>
      <sheetName val="10.Other mitigating a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2">
          <cell r="D42">
            <v>193865</v>
          </cell>
          <cell r="E42">
            <v>14375</v>
          </cell>
          <cell r="F42">
            <v>960</v>
          </cell>
        </row>
      </sheetData>
      <sheetData sheetId="11" refreshError="1"/>
      <sheetData sheetId="12" refreshError="1"/>
      <sheetData sheetId="13"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D3D576E3-0009-4CB3-97F4-96CC7F00FDCD}"/>
</namedSheetViews>
</file>

<file path=xl/persons/person.xml><?xml version="1.0" encoding="utf-8"?>
<personList xmlns="http://schemas.microsoft.com/office/spreadsheetml/2018/threadedcomments" xmlns:x="http://schemas.openxmlformats.org/spreadsheetml/2006/main">
  <person displayName="Casper Mortensen" id="{043A24F3-3E1B-41E4-B729-6CE8A14D2ACB}" userId="S::cam@dlr.dk::3a58d340-9ee0-40c0-8e55-7eb0138186fd" providerId="AD"/>
</personList>
</file>

<file path=xl/theme/theme1.xml><?xml version="1.0" encoding="utf-8"?>
<a:theme xmlns:a="http://schemas.openxmlformats.org/drawingml/2006/main" name="Office Theme">
  <a:themeElements>
    <a:clrScheme name="DLR Kredit">
      <a:dk1>
        <a:sysClr val="windowText" lastClr="000000"/>
      </a:dk1>
      <a:lt1>
        <a:sysClr val="window" lastClr="FFFFFF"/>
      </a:lt1>
      <a:dk2>
        <a:srgbClr val="73757E"/>
      </a:dk2>
      <a:lt2>
        <a:srgbClr val="AEB0B8"/>
      </a:lt2>
      <a:accent1>
        <a:srgbClr val="387D6B"/>
      </a:accent1>
      <a:accent2>
        <a:srgbClr val="296053"/>
      </a:accent2>
      <a:accent3>
        <a:srgbClr val="57A8A3"/>
      </a:accent3>
      <a:accent4>
        <a:srgbClr val="7BC7C1"/>
      </a:accent4>
      <a:accent5>
        <a:srgbClr val="ABDBDF"/>
      </a:accent5>
      <a:accent6>
        <a:srgbClr val="BA574B"/>
      </a:accent6>
      <a:hlink>
        <a:srgbClr val="57A8A3"/>
      </a:hlink>
      <a:folHlink>
        <a:srgbClr val="296053"/>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4" dT="2023-02-01T14:02:42.61" personId="{043A24F3-3E1B-41E4-B729-6CE8A14D2ACB}" id="{929323E2-1A4F-44C2-AB98-F4F0A92648FB}">
    <text>Jeg har tilføjet 36 mio. kr., da vi har fjernet nogle garantier vedrørende sparekassen danmark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8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441F1-6CF5-48CD-9CC0-FDA303B4E7D2}">
  <dimension ref="B1:T110"/>
  <sheetViews>
    <sheetView showGridLines="0" tabSelected="1" zoomScaleNormal="100" workbookViewId="0">
      <selection activeCell="G14" sqref="G14"/>
    </sheetView>
  </sheetViews>
  <sheetFormatPr defaultColWidth="8.85546875" defaultRowHeight="15" x14ac:dyDescent="0.25"/>
  <cols>
    <col min="1" max="1" width="8.85546875" style="459"/>
    <col min="2" max="2" width="175.140625" style="459" customWidth="1"/>
    <col min="3" max="3" width="11.28515625" style="459" customWidth="1"/>
    <col min="4" max="4" width="11.42578125" style="459" customWidth="1"/>
    <col min="5" max="16384" width="8.85546875" style="459"/>
  </cols>
  <sheetData>
    <row r="1" spans="2:20" x14ac:dyDescent="0.25">
      <c r="C1" s="325"/>
    </row>
    <row r="2" spans="2:20" ht="30" x14ac:dyDescent="0.4">
      <c r="B2" s="796" t="s">
        <v>0</v>
      </c>
    </row>
    <row r="3" spans="2:20" ht="31.5" x14ac:dyDescent="0.5">
      <c r="B3" s="519"/>
    </row>
    <row r="4" spans="2:20" x14ac:dyDescent="0.25">
      <c r="C4" s="23" t="s">
        <v>1</v>
      </c>
      <c r="D4" s="23" t="s">
        <v>2</v>
      </c>
    </row>
    <row r="5" spans="2:20" x14ac:dyDescent="0.25">
      <c r="B5" s="1060" t="s">
        <v>3</v>
      </c>
      <c r="C5" s="1060"/>
      <c r="D5" s="1060"/>
      <c r="E5" s="1060"/>
      <c r="F5" s="1060"/>
    </row>
    <row r="6" spans="2:20" x14ac:dyDescent="0.25">
      <c r="B6" s="520" t="s">
        <v>4</v>
      </c>
      <c r="C6" s="520" t="s">
        <v>5</v>
      </c>
      <c r="D6" s="520" t="s">
        <v>6</v>
      </c>
      <c r="E6" s="520"/>
      <c r="F6" s="520"/>
      <c r="G6" s="520"/>
      <c r="H6" s="520"/>
      <c r="I6" s="520"/>
      <c r="J6" s="520"/>
      <c r="K6" s="520"/>
      <c r="L6" s="520"/>
    </row>
    <row r="7" spans="2:20" x14ac:dyDescent="0.25">
      <c r="B7" s="521" t="s">
        <v>7</v>
      </c>
      <c r="C7" s="521" t="s">
        <v>8</v>
      </c>
      <c r="D7" s="520" t="s">
        <v>9</v>
      </c>
      <c r="E7" s="521"/>
      <c r="F7" s="521"/>
      <c r="G7" s="521"/>
      <c r="H7" s="521"/>
      <c r="I7" s="521"/>
      <c r="J7" s="521"/>
      <c r="K7" s="521"/>
      <c r="L7" s="521"/>
      <c r="P7" s="319"/>
      <c r="Q7" s="319"/>
      <c r="R7" s="319"/>
      <c r="S7" s="319"/>
      <c r="T7" s="319"/>
    </row>
    <row r="8" spans="2:20" ht="14.45" customHeight="1" x14ac:dyDescent="0.25">
      <c r="D8" s="520"/>
      <c r="Q8" s="320"/>
      <c r="R8" s="320"/>
      <c r="S8" s="320"/>
      <c r="T8" s="320"/>
    </row>
    <row r="9" spans="2:20" ht="12.95" customHeight="1" x14ac:dyDescent="0.25">
      <c r="D9" s="520"/>
      <c r="Q9" s="321"/>
      <c r="R9" s="321"/>
      <c r="S9" s="321"/>
      <c r="T9" s="321"/>
    </row>
    <row r="10" spans="2:20" ht="15" customHeight="1" x14ac:dyDescent="0.25">
      <c r="B10" s="800" t="s">
        <v>10</v>
      </c>
      <c r="C10" s="327"/>
      <c r="D10" s="327"/>
      <c r="E10" s="327"/>
      <c r="F10" s="327"/>
      <c r="Q10" s="321"/>
      <c r="R10" s="321"/>
      <c r="S10" s="321"/>
      <c r="T10" s="321"/>
    </row>
    <row r="11" spans="2:20" x14ac:dyDescent="0.25">
      <c r="B11" s="520" t="s">
        <v>11</v>
      </c>
      <c r="C11" s="520" t="s">
        <v>5</v>
      </c>
      <c r="D11" s="520" t="s">
        <v>6</v>
      </c>
      <c r="E11" s="520"/>
      <c r="F11" s="520"/>
      <c r="G11" s="520"/>
      <c r="H11" s="520"/>
      <c r="I11" s="520"/>
      <c r="J11" s="520"/>
      <c r="K11" s="520"/>
      <c r="L11" s="520"/>
      <c r="Q11" s="321"/>
      <c r="R11" s="321"/>
      <c r="S11" s="321"/>
      <c r="T11" s="321"/>
    </row>
    <row r="12" spans="2:20" x14ac:dyDescent="0.25">
      <c r="B12" s="521" t="s">
        <v>12</v>
      </c>
      <c r="C12" s="521" t="s">
        <v>5</v>
      </c>
      <c r="D12" s="520" t="s">
        <v>6</v>
      </c>
      <c r="E12" s="521"/>
      <c r="F12" s="521"/>
      <c r="G12" s="521"/>
      <c r="H12" s="521"/>
      <c r="I12" s="521"/>
      <c r="J12" s="521"/>
      <c r="K12" s="521"/>
      <c r="L12" s="521"/>
    </row>
    <row r="13" spans="2:20" x14ac:dyDescent="0.25">
      <c r="B13" s="521" t="s">
        <v>13</v>
      </c>
      <c r="C13" s="521" t="s">
        <v>5</v>
      </c>
      <c r="D13" s="520" t="s">
        <v>6</v>
      </c>
      <c r="E13" s="521"/>
      <c r="F13" s="521"/>
      <c r="G13" s="521"/>
      <c r="H13" s="521"/>
      <c r="I13" s="521"/>
      <c r="J13" s="521"/>
      <c r="K13" s="521"/>
      <c r="L13" s="521"/>
    </row>
    <row r="14" spans="2:20" x14ac:dyDescent="0.25">
      <c r="D14" s="520"/>
    </row>
    <row r="15" spans="2:20" x14ac:dyDescent="0.25">
      <c r="D15" s="520"/>
    </row>
    <row r="16" spans="2:20" x14ac:dyDescent="0.25">
      <c r="B16" s="801" t="s">
        <v>14</v>
      </c>
      <c r="C16" s="798"/>
      <c r="D16" s="798"/>
      <c r="E16" s="798"/>
      <c r="F16" s="798"/>
    </row>
    <row r="17" spans="2:12" x14ac:dyDescent="0.25">
      <c r="B17" s="520" t="s">
        <v>15</v>
      </c>
      <c r="C17" s="520" t="s">
        <v>5</v>
      </c>
      <c r="D17" s="520" t="s">
        <v>6</v>
      </c>
      <c r="E17" s="520"/>
      <c r="F17" s="520"/>
      <c r="G17" s="520"/>
      <c r="H17" s="520"/>
      <c r="I17" s="520"/>
      <c r="J17" s="520"/>
      <c r="K17" s="520"/>
      <c r="L17" s="520"/>
    </row>
    <row r="18" spans="2:12" x14ac:dyDescent="0.25">
      <c r="B18" s="521" t="s">
        <v>16</v>
      </c>
      <c r="C18" s="521" t="s">
        <v>5</v>
      </c>
      <c r="D18" s="520" t="s">
        <v>6</v>
      </c>
      <c r="E18" s="521"/>
      <c r="F18" s="521"/>
      <c r="G18" s="521"/>
      <c r="H18" s="521"/>
      <c r="I18" s="521"/>
      <c r="J18" s="521"/>
      <c r="K18" s="521"/>
      <c r="L18" s="521"/>
    </row>
    <row r="19" spans="2:12" x14ac:dyDescent="0.25">
      <c r="B19" s="521" t="s">
        <v>17</v>
      </c>
      <c r="C19" s="521" t="s">
        <v>5</v>
      </c>
      <c r="D19" s="520" t="s">
        <v>6</v>
      </c>
      <c r="E19" s="521"/>
      <c r="F19" s="521"/>
      <c r="G19" s="521"/>
      <c r="H19" s="521"/>
      <c r="I19" s="521"/>
      <c r="J19" s="521"/>
      <c r="K19" s="521"/>
      <c r="L19" s="521"/>
    </row>
    <row r="20" spans="2:12" x14ac:dyDescent="0.25">
      <c r="C20" s="322"/>
      <c r="D20" s="520"/>
      <c r="E20" s="322"/>
      <c r="F20" s="322"/>
    </row>
    <row r="21" spans="2:12" x14ac:dyDescent="0.25">
      <c r="D21" s="520"/>
    </row>
    <row r="22" spans="2:12" x14ac:dyDescent="0.25">
      <c r="B22" s="802" t="s">
        <v>18</v>
      </c>
      <c r="C22" s="328"/>
      <c r="D22" s="328"/>
      <c r="E22" s="328"/>
      <c r="F22" s="328"/>
    </row>
    <row r="23" spans="2:12" x14ac:dyDescent="0.25">
      <c r="B23" s="521" t="s">
        <v>19</v>
      </c>
      <c r="C23" s="521" t="s">
        <v>5</v>
      </c>
      <c r="D23" s="520" t="s">
        <v>6</v>
      </c>
      <c r="E23" s="322"/>
      <c r="F23" s="322"/>
    </row>
    <row r="24" spans="2:12" x14ac:dyDescent="0.25">
      <c r="C24" s="322"/>
      <c r="D24" s="520"/>
      <c r="E24" s="322"/>
      <c r="F24" s="322"/>
    </row>
    <row r="25" spans="2:12" ht="14.45" customHeight="1" x14ac:dyDescent="0.25">
      <c r="B25" s="323"/>
      <c r="C25" s="323"/>
      <c r="D25" s="520"/>
      <c r="E25" s="323"/>
      <c r="F25" s="323"/>
    </row>
    <row r="26" spans="2:12" ht="14.45" customHeight="1" x14ac:dyDescent="0.25">
      <c r="B26" s="803" t="s">
        <v>20</v>
      </c>
      <c r="C26" s="329"/>
      <c r="D26" s="329"/>
      <c r="E26" s="329"/>
      <c r="F26" s="329"/>
    </row>
    <row r="27" spans="2:12" ht="14.45" customHeight="1" x14ac:dyDescent="0.25">
      <c r="B27" s="520" t="s">
        <v>21</v>
      </c>
      <c r="C27" s="520" t="s">
        <v>5</v>
      </c>
      <c r="D27" s="520" t="s">
        <v>6</v>
      </c>
      <c r="E27" s="520"/>
      <c r="F27" s="520"/>
      <c r="G27" s="520"/>
      <c r="H27" s="520"/>
      <c r="I27" s="520"/>
      <c r="J27" s="520"/>
      <c r="K27" s="520"/>
      <c r="L27" s="520"/>
    </row>
    <row r="28" spans="2:12" ht="14.45" customHeight="1" x14ac:dyDescent="0.25">
      <c r="B28" s="521" t="s">
        <v>22</v>
      </c>
      <c r="C28" s="521" t="s">
        <v>5</v>
      </c>
      <c r="D28" s="520" t="s">
        <v>6</v>
      </c>
      <c r="E28" s="521"/>
      <c r="F28" s="521"/>
      <c r="G28" s="521"/>
      <c r="H28" s="521"/>
      <c r="I28" s="521"/>
      <c r="J28" s="521"/>
      <c r="K28" s="521"/>
      <c r="L28" s="521"/>
    </row>
    <row r="29" spans="2:12" ht="14.45" customHeight="1" x14ac:dyDescent="0.25">
      <c r="B29" s="521" t="s">
        <v>23</v>
      </c>
      <c r="C29" s="521" t="s">
        <v>5</v>
      </c>
      <c r="D29" s="520" t="s">
        <v>6</v>
      </c>
      <c r="E29" s="521"/>
      <c r="F29" s="521"/>
      <c r="G29" s="521"/>
      <c r="H29" s="521"/>
      <c r="I29" s="521"/>
      <c r="J29" s="521"/>
      <c r="K29" s="521"/>
      <c r="L29" s="521"/>
    </row>
    <row r="30" spans="2:12" x14ac:dyDescent="0.25">
      <c r="D30" s="520"/>
    </row>
    <row r="31" spans="2:12" x14ac:dyDescent="0.25">
      <c r="D31" s="520"/>
    </row>
    <row r="32" spans="2:12" x14ac:dyDescent="0.25">
      <c r="B32" s="804" t="s">
        <v>24</v>
      </c>
      <c r="C32" s="330"/>
      <c r="D32" s="330"/>
      <c r="E32" s="330"/>
      <c r="F32" s="330"/>
    </row>
    <row r="33" spans="2:12" x14ac:dyDescent="0.25">
      <c r="B33" s="521" t="s">
        <v>25</v>
      </c>
      <c r="C33" s="521" t="s">
        <v>5</v>
      </c>
      <c r="D33" s="520" t="s">
        <v>6</v>
      </c>
      <c r="E33" s="521"/>
      <c r="F33" s="521"/>
      <c r="G33" s="521"/>
      <c r="H33" s="521"/>
      <c r="I33" s="521"/>
      <c r="J33" s="521"/>
      <c r="K33" s="521"/>
      <c r="L33" s="521"/>
    </row>
    <row r="34" spans="2:12" x14ac:dyDescent="0.25">
      <c r="B34" s="521" t="s">
        <v>26</v>
      </c>
      <c r="C34" s="521" t="s">
        <v>5</v>
      </c>
      <c r="D34" s="520" t="s">
        <v>6</v>
      </c>
      <c r="E34" s="521"/>
      <c r="F34" s="521"/>
      <c r="G34" s="521"/>
      <c r="H34" s="521"/>
      <c r="I34" s="521"/>
      <c r="J34" s="521"/>
      <c r="K34" s="521"/>
      <c r="L34" s="521"/>
    </row>
    <row r="35" spans="2:12" x14ac:dyDescent="0.25">
      <c r="D35" s="520"/>
    </row>
    <row r="36" spans="2:12" x14ac:dyDescent="0.25">
      <c r="D36" s="520"/>
    </row>
    <row r="37" spans="2:12" x14ac:dyDescent="0.25">
      <c r="B37" s="805" t="s">
        <v>27</v>
      </c>
      <c r="C37" s="326"/>
      <c r="D37" s="326"/>
      <c r="E37" s="326"/>
      <c r="F37" s="326"/>
    </row>
    <row r="38" spans="2:12" x14ac:dyDescent="0.25">
      <c r="B38" s="521" t="s">
        <v>28</v>
      </c>
      <c r="C38" s="520" t="s">
        <v>5</v>
      </c>
      <c r="D38" s="520" t="s">
        <v>6</v>
      </c>
      <c r="E38" s="521"/>
      <c r="F38" s="521"/>
      <c r="G38" s="521"/>
      <c r="H38" s="521"/>
      <c r="I38" s="521"/>
      <c r="J38" s="521"/>
      <c r="K38" s="521"/>
      <c r="L38" s="521"/>
    </row>
    <row r="39" spans="2:12" x14ac:dyDescent="0.25">
      <c r="B39" s="521" t="s">
        <v>29</v>
      </c>
      <c r="C39" s="520" t="s">
        <v>5</v>
      </c>
      <c r="D39" s="520" t="s">
        <v>6</v>
      </c>
      <c r="E39" s="521"/>
      <c r="F39" s="521"/>
      <c r="G39" s="521"/>
      <c r="H39" s="521"/>
      <c r="I39" s="521"/>
      <c r="J39" s="521"/>
      <c r="K39" s="521"/>
      <c r="L39" s="521"/>
    </row>
    <row r="40" spans="2:12" x14ac:dyDescent="0.25">
      <c r="B40" s="424" t="s">
        <v>30</v>
      </c>
      <c r="C40" s="425" t="s">
        <v>5</v>
      </c>
      <c r="D40" s="425" t="s">
        <v>6</v>
      </c>
      <c r="E40" s="521"/>
      <c r="F40" s="521"/>
      <c r="G40" s="521"/>
      <c r="H40" s="521"/>
      <c r="I40" s="521"/>
      <c r="J40" s="521"/>
      <c r="K40" s="521"/>
      <c r="L40" s="521"/>
    </row>
    <row r="41" spans="2:12" x14ac:dyDescent="0.25">
      <c r="B41" s="521" t="s">
        <v>31</v>
      </c>
      <c r="C41" s="520" t="s">
        <v>5</v>
      </c>
      <c r="D41" s="520" t="s">
        <v>6</v>
      </c>
      <c r="E41" s="521"/>
      <c r="F41" s="521"/>
      <c r="G41" s="521"/>
      <c r="H41" s="521"/>
      <c r="I41" s="521"/>
      <c r="J41" s="521"/>
      <c r="K41" s="521"/>
      <c r="L41" s="521"/>
    </row>
    <row r="42" spans="2:12" x14ac:dyDescent="0.25">
      <c r="B42" s="521" t="s">
        <v>32</v>
      </c>
      <c r="C42" s="520" t="s">
        <v>5</v>
      </c>
      <c r="D42" s="520" t="s">
        <v>6</v>
      </c>
      <c r="E42" s="521"/>
      <c r="F42" s="521"/>
      <c r="G42" s="521"/>
      <c r="H42" s="521"/>
      <c r="I42" s="521"/>
      <c r="J42" s="521"/>
      <c r="K42" s="521"/>
      <c r="L42" s="521"/>
    </row>
    <row r="43" spans="2:12" x14ac:dyDescent="0.25">
      <c r="B43" s="521" t="s">
        <v>33</v>
      </c>
      <c r="C43" s="520" t="s">
        <v>5</v>
      </c>
      <c r="D43" s="520" t="s">
        <v>6</v>
      </c>
      <c r="E43" s="521"/>
      <c r="F43" s="521"/>
      <c r="G43" s="521"/>
      <c r="H43" s="521"/>
      <c r="I43" s="521"/>
      <c r="J43" s="521"/>
      <c r="K43" s="521"/>
      <c r="L43" s="521"/>
    </row>
    <row r="44" spans="2:12" x14ac:dyDescent="0.25">
      <c r="B44" s="521" t="s">
        <v>34</v>
      </c>
      <c r="C44" s="520" t="s">
        <v>5</v>
      </c>
      <c r="D44" s="520" t="s">
        <v>6</v>
      </c>
      <c r="E44" s="521"/>
      <c r="F44" s="521"/>
      <c r="G44" s="521"/>
      <c r="H44" s="521"/>
      <c r="I44" s="521"/>
      <c r="J44" s="521"/>
      <c r="K44" s="521"/>
      <c r="L44" s="521"/>
    </row>
    <row r="45" spans="2:12" x14ac:dyDescent="0.25">
      <c r="B45" s="521" t="s">
        <v>35</v>
      </c>
      <c r="C45" s="520" t="s">
        <v>5</v>
      </c>
      <c r="D45" s="520" t="s">
        <v>6</v>
      </c>
      <c r="E45" s="521"/>
      <c r="F45" s="521"/>
      <c r="G45" s="521"/>
      <c r="H45" s="521"/>
      <c r="I45" s="521"/>
      <c r="J45" s="521"/>
      <c r="K45" s="521"/>
      <c r="L45" s="521"/>
    </row>
    <row r="46" spans="2:12" x14ac:dyDescent="0.25">
      <c r="B46" s="521" t="s">
        <v>36</v>
      </c>
      <c r="C46" s="520" t="s">
        <v>5</v>
      </c>
      <c r="D46" s="520" t="s">
        <v>6</v>
      </c>
      <c r="E46" s="521"/>
      <c r="F46" s="521"/>
      <c r="G46" s="521"/>
      <c r="H46" s="521"/>
      <c r="I46" s="521"/>
      <c r="J46" s="521"/>
      <c r="K46" s="521"/>
      <c r="L46" s="521"/>
    </row>
    <row r="47" spans="2:12" x14ac:dyDescent="0.25">
      <c r="B47" s="521" t="s">
        <v>37</v>
      </c>
      <c r="C47" s="520" t="s">
        <v>5</v>
      </c>
      <c r="D47" s="520" t="s">
        <v>6</v>
      </c>
      <c r="E47" s="521"/>
      <c r="F47" s="521"/>
      <c r="G47" s="521"/>
      <c r="H47" s="521"/>
      <c r="I47" s="521"/>
      <c r="J47" s="521"/>
      <c r="K47" s="521"/>
      <c r="L47" s="521"/>
    </row>
    <row r="48" spans="2:12" x14ac:dyDescent="0.25">
      <c r="B48" s="521" t="s">
        <v>38</v>
      </c>
      <c r="C48" s="520" t="s">
        <v>5</v>
      </c>
      <c r="D48" s="520" t="s">
        <v>6</v>
      </c>
      <c r="E48" s="521"/>
      <c r="F48" s="521"/>
      <c r="G48" s="521"/>
      <c r="H48" s="521"/>
      <c r="I48" s="521"/>
      <c r="J48" s="521"/>
      <c r="K48" s="521"/>
      <c r="L48" s="521"/>
    </row>
    <row r="49" spans="2:12" x14ac:dyDescent="0.25">
      <c r="B49" s="424" t="s">
        <v>39</v>
      </c>
      <c r="C49" s="425" t="s">
        <v>5</v>
      </c>
      <c r="D49" s="425" t="s">
        <v>6</v>
      </c>
      <c r="E49" s="521"/>
      <c r="F49" s="521"/>
      <c r="G49" s="521"/>
      <c r="H49" s="521"/>
      <c r="I49" s="521"/>
      <c r="J49" s="521"/>
      <c r="K49" s="521"/>
      <c r="L49" s="521"/>
    </row>
    <row r="50" spans="2:12" x14ac:dyDescent="0.25">
      <c r="C50" s="520"/>
      <c r="D50" s="520"/>
    </row>
    <row r="51" spans="2:12" x14ac:dyDescent="0.25">
      <c r="C51" s="520"/>
      <c r="D51" s="520"/>
    </row>
    <row r="52" spans="2:12" x14ac:dyDescent="0.25">
      <c r="B52" s="806" t="s">
        <v>40</v>
      </c>
      <c r="C52" s="331"/>
      <c r="D52" s="331"/>
      <c r="E52" s="331"/>
      <c r="F52" s="331"/>
    </row>
    <row r="53" spans="2:12" x14ac:dyDescent="0.25">
      <c r="B53" s="521" t="s">
        <v>41</v>
      </c>
      <c r="C53" s="520" t="s">
        <v>5</v>
      </c>
      <c r="D53" s="520" t="s">
        <v>6</v>
      </c>
      <c r="E53" s="521"/>
      <c r="F53" s="521"/>
      <c r="G53" s="521"/>
      <c r="H53" s="521"/>
      <c r="I53" s="521"/>
      <c r="J53" s="521"/>
      <c r="K53" s="521"/>
      <c r="L53" s="521"/>
    </row>
    <row r="54" spans="2:12" x14ac:dyDescent="0.25">
      <c r="C54" s="520"/>
      <c r="D54" s="520"/>
    </row>
    <row r="55" spans="2:12" x14ac:dyDescent="0.25">
      <c r="D55" s="520"/>
    </row>
    <row r="56" spans="2:12" x14ac:dyDescent="0.25">
      <c r="B56" s="802" t="s">
        <v>42</v>
      </c>
      <c r="C56" s="328"/>
      <c r="D56" s="328"/>
      <c r="E56" s="328"/>
      <c r="F56" s="328"/>
    </row>
    <row r="57" spans="2:12" x14ac:dyDescent="0.25">
      <c r="B57" s="521" t="s">
        <v>43</v>
      </c>
      <c r="C57" s="520" t="s">
        <v>5</v>
      </c>
      <c r="D57" s="520" t="s">
        <v>6</v>
      </c>
      <c r="E57" s="521"/>
      <c r="F57" s="521"/>
      <c r="G57" s="521"/>
      <c r="H57" s="521"/>
      <c r="I57" s="521"/>
      <c r="J57" s="521"/>
      <c r="K57" s="521"/>
      <c r="L57" s="521"/>
    </row>
    <row r="58" spans="2:12" x14ac:dyDescent="0.25">
      <c r="B58" s="521" t="s">
        <v>44</v>
      </c>
      <c r="C58" s="520" t="s">
        <v>5</v>
      </c>
      <c r="D58" s="520" t="s">
        <v>6</v>
      </c>
      <c r="E58" s="521"/>
      <c r="F58" s="521"/>
      <c r="G58" s="521"/>
      <c r="H58" s="521"/>
      <c r="I58" s="521"/>
      <c r="J58" s="521"/>
      <c r="K58" s="521"/>
      <c r="L58" s="521"/>
    </row>
    <row r="59" spans="2:12" x14ac:dyDescent="0.25">
      <c r="C59" s="520"/>
      <c r="D59" s="520"/>
    </row>
    <row r="60" spans="2:12" x14ac:dyDescent="0.25">
      <c r="D60" s="520"/>
    </row>
    <row r="61" spans="2:12" x14ac:dyDescent="0.25">
      <c r="B61" s="807" t="s">
        <v>45</v>
      </c>
      <c r="C61" s="332"/>
      <c r="D61" s="332"/>
      <c r="E61" s="332"/>
      <c r="F61" s="332"/>
    </row>
    <row r="62" spans="2:12" x14ac:dyDescent="0.25">
      <c r="B62" s="521" t="s">
        <v>46</v>
      </c>
      <c r="C62" s="520" t="s">
        <v>5</v>
      </c>
      <c r="D62" s="520" t="s">
        <v>6</v>
      </c>
      <c r="E62" s="521"/>
      <c r="F62" s="521"/>
      <c r="G62" s="521"/>
      <c r="H62" s="521"/>
      <c r="I62" s="521"/>
      <c r="J62" s="521"/>
      <c r="K62" s="521"/>
      <c r="L62" s="521"/>
    </row>
    <row r="63" spans="2:12" x14ac:dyDescent="0.25">
      <c r="B63" s="521" t="s">
        <v>47</v>
      </c>
      <c r="C63" s="520" t="s">
        <v>5</v>
      </c>
      <c r="D63" s="520" t="s">
        <v>6</v>
      </c>
      <c r="E63" s="521"/>
      <c r="F63" s="521"/>
      <c r="G63" s="521"/>
      <c r="H63" s="521"/>
      <c r="I63" s="521"/>
      <c r="J63" s="521"/>
      <c r="K63" s="521"/>
      <c r="L63" s="521"/>
    </row>
    <row r="64" spans="2:12" x14ac:dyDescent="0.25">
      <c r="B64" s="521" t="s">
        <v>48</v>
      </c>
      <c r="C64" s="520" t="s">
        <v>5</v>
      </c>
      <c r="D64" s="520" t="s">
        <v>6</v>
      </c>
      <c r="E64" s="521"/>
      <c r="F64" s="521"/>
      <c r="G64" s="521"/>
      <c r="H64" s="521"/>
      <c r="I64" s="521"/>
      <c r="J64" s="521"/>
      <c r="K64" s="521"/>
      <c r="L64" s="521"/>
    </row>
    <row r="65" spans="2:15" x14ac:dyDescent="0.25">
      <c r="B65" s="521" t="s">
        <v>49</v>
      </c>
      <c r="C65" s="520" t="s">
        <v>5</v>
      </c>
      <c r="D65" s="520" t="s">
        <v>6</v>
      </c>
      <c r="E65" s="521"/>
      <c r="F65" s="521"/>
      <c r="G65" s="521"/>
      <c r="H65" s="521"/>
      <c r="I65" s="521"/>
      <c r="J65" s="521"/>
      <c r="K65" s="521"/>
      <c r="L65" s="521"/>
    </row>
    <row r="66" spans="2:15" x14ac:dyDescent="0.25">
      <c r="B66" s="521" t="s">
        <v>50</v>
      </c>
      <c r="C66" s="520" t="s">
        <v>5</v>
      </c>
      <c r="D66" s="520" t="s">
        <v>6</v>
      </c>
      <c r="E66" s="521"/>
      <c r="F66" s="521"/>
      <c r="G66" s="521"/>
      <c r="H66" s="521"/>
      <c r="I66" s="521"/>
      <c r="J66" s="521"/>
      <c r="K66" s="521"/>
      <c r="L66" s="521"/>
    </row>
    <row r="67" spans="2:15" x14ac:dyDescent="0.25">
      <c r="B67" s="521" t="s">
        <v>51</v>
      </c>
      <c r="C67" s="520" t="s">
        <v>5</v>
      </c>
      <c r="D67" s="520" t="s">
        <v>6</v>
      </c>
      <c r="E67" s="521"/>
      <c r="F67" s="521"/>
      <c r="G67" s="521"/>
      <c r="H67" s="521"/>
      <c r="I67" s="521"/>
      <c r="J67" s="521"/>
      <c r="K67" s="521"/>
      <c r="L67" s="521"/>
    </row>
    <row r="68" spans="2:15" x14ac:dyDescent="0.25">
      <c r="B68" s="522"/>
      <c r="C68" s="520"/>
      <c r="D68" s="520"/>
      <c r="E68" s="522"/>
      <c r="F68" s="522"/>
      <c r="G68" s="522"/>
      <c r="H68" s="522"/>
      <c r="I68" s="522"/>
      <c r="J68" s="522"/>
      <c r="K68" s="522"/>
      <c r="L68" s="522"/>
    </row>
    <row r="69" spans="2:15" x14ac:dyDescent="0.25">
      <c r="D69" s="520"/>
      <c r="O69" s="324"/>
    </row>
    <row r="70" spans="2:15" x14ac:dyDescent="0.25">
      <c r="B70" s="810" t="s">
        <v>52</v>
      </c>
      <c r="C70" s="374"/>
      <c r="D70" s="374"/>
      <c r="E70" s="374"/>
      <c r="F70" s="374"/>
    </row>
    <row r="71" spans="2:15" x14ac:dyDescent="0.25">
      <c r="B71" s="520" t="s">
        <v>53</v>
      </c>
      <c r="C71" s="520" t="s">
        <v>5</v>
      </c>
      <c r="D71" s="520" t="s">
        <v>6</v>
      </c>
      <c r="E71" s="520"/>
      <c r="F71" s="520"/>
      <c r="G71" s="520"/>
      <c r="H71" s="520"/>
      <c r="I71" s="520"/>
      <c r="J71" s="520"/>
      <c r="K71" s="520"/>
      <c r="L71" s="520"/>
    </row>
    <row r="72" spans="2:15" x14ac:dyDescent="0.25">
      <c r="D72" s="520"/>
    </row>
    <row r="73" spans="2:15" x14ac:dyDescent="0.25">
      <c r="D73" s="520"/>
    </row>
    <row r="74" spans="2:15" x14ac:dyDescent="0.25">
      <c r="B74" s="808" t="s">
        <v>54</v>
      </c>
      <c r="C74" s="333"/>
      <c r="D74" s="333"/>
      <c r="E74" s="333"/>
      <c r="F74" s="333"/>
    </row>
    <row r="75" spans="2:15" x14ac:dyDescent="0.25">
      <c r="B75" s="521" t="s">
        <v>55</v>
      </c>
      <c r="C75" s="520" t="s">
        <v>5</v>
      </c>
      <c r="D75" s="520" t="s">
        <v>6</v>
      </c>
      <c r="E75" s="521"/>
      <c r="F75" s="521"/>
      <c r="G75" s="521"/>
      <c r="H75" s="521"/>
      <c r="I75" s="521"/>
      <c r="J75" s="521"/>
      <c r="K75" s="521"/>
      <c r="L75" s="521"/>
    </row>
    <row r="76" spans="2:15" x14ac:dyDescent="0.25">
      <c r="C76" s="520"/>
      <c r="D76" s="520"/>
    </row>
    <row r="77" spans="2:15" x14ac:dyDescent="0.25">
      <c r="D77" s="520"/>
    </row>
    <row r="78" spans="2:15" x14ac:dyDescent="0.25">
      <c r="B78" s="809" t="s">
        <v>56</v>
      </c>
      <c r="C78" s="334"/>
      <c r="D78" s="334"/>
      <c r="E78" s="334"/>
      <c r="F78" s="334"/>
    </row>
    <row r="79" spans="2:15" x14ac:dyDescent="0.25">
      <c r="B79" s="521" t="s">
        <v>57</v>
      </c>
      <c r="C79" s="520" t="s">
        <v>5</v>
      </c>
      <c r="D79" s="520" t="s">
        <v>6</v>
      </c>
      <c r="E79" s="521"/>
      <c r="F79" s="521"/>
      <c r="G79" s="521"/>
      <c r="H79" s="521"/>
      <c r="I79" s="521"/>
      <c r="J79" s="521"/>
      <c r="K79" s="521"/>
      <c r="L79" s="521"/>
    </row>
    <row r="80" spans="2:15" x14ac:dyDescent="0.25">
      <c r="C80" s="520"/>
      <c r="D80" s="520"/>
    </row>
    <row r="81" spans="2:12" x14ac:dyDescent="0.25">
      <c r="C81" s="520"/>
      <c r="D81" s="520"/>
    </row>
    <row r="82" spans="2:12" x14ac:dyDescent="0.25">
      <c r="B82" s="810" t="s">
        <v>58</v>
      </c>
      <c r="C82" s="374"/>
      <c r="D82" s="374"/>
      <c r="E82" s="374"/>
      <c r="F82" s="374"/>
    </row>
    <row r="83" spans="2:12" x14ac:dyDescent="0.25">
      <c r="B83" s="521" t="s">
        <v>59</v>
      </c>
      <c r="C83" s="520" t="s">
        <v>5</v>
      </c>
      <c r="D83" s="520" t="s">
        <v>6</v>
      </c>
      <c r="E83" s="521"/>
      <c r="F83" s="521"/>
      <c r="G83" s="521"/>
      <c r="H83" s="521"/>
      <c r="I83" s="521"/>
      <c r="J83" s="521"/>
      <c r="K83" s="521"/>
      <c r="L83" s="521"/>
    </row>
    <row r="84" spans="2:12" x14ac:dyDescent="0.25">
      <c r="B84" s="521" t="s">
        <v>60</v>
      </c>
      <c r="C84" s="520" t="s">
        <v>5</v>
      </c>
      <c r="D84" s="520" t="s">
        <v>6</v>
      </c>
      <c r="E84" s="521"/>
      <c r="F84" s="521"/>
      <c r="G84" s="521"/>
      <c r="H84" s="521"/>
      <c r="I84" s="521"/>
      <c r="J84" s="521"/>
      <c r="K84" s="521"/>
      <c r="L84" s="521"/>
    </row>
    <row r="85" spans="2:12" x14ac:dyDescent="0.25">
      <c r="B85" s="521" t="s">
        <v>61</v>
      </c>
      <c r="C85" s="520" t="s">
        <v>5</v>
      </c>
      <c r="D85" s="520" t="s">
        <v>6</v>
      </c>
      <c r="E85" s="521"/>
      <c r="F85" s="521"/>
      <c r="G85" s="521"/>
      <c r="H85" s="521"/>
      <c r="I85" s="521"/>
      <c r="J85" s="521"/>
      <c r="K85" s="521"/>
      <c r="L85" s="521"/>
    </row>
    <row r="86" spans="2:12" x14ac:dyDescent="0.25">
      <c r="C86" s="520"/>
      <c r="D86" s="520"/>
    </row>
    <row r="87" spans="2:12" x14ac:dyDescent="0.25">
      <c r="D87" s="520"/>
    </row>
    <row r="88" spans="2:12" x14ac:dyDescent="0.25">
      <c r="B88" s="810" t="s">
        <v>62</v>
      </c>
      <c r="C88" s="374"/>
      <c r="D88" s="374"/>
      <c r="E88" s="374"/>
      <c r="F88" s="374"/>
    </row>
    <row r="89" spans="2:12" x14ac:dyDescent="0.25">
      <c r="B89" s="520" t="s">
        <v>63</v>
      </c>
      <c r="C89" s="520" t="s">
        <v>5</v>
      </c>
      <c r="D89" s="520" t="s">
        <v>6</v>
      </c>
      <c r="E89" s="520"/>
      <c r="F89" s="520"/>
      <c r="G89" s="520"/>
      <c r="H89" s="520"/>
      <c r="I89" s="520"/>
      <c r="J89" s="520"/>
      <c r="K89" s="520"/>
      <c r="L89" s="520"/>
    </row>
    <row r="90" spans="2:12" x14ac:dyDescent="0.25">
      <c r="B90" s="521" t="s">
        <v>64</v>
      </c>
      <c r="C90" s="520" t="s">
        <v>5</v>
      </c>
      <c r="D90" s="520" t="s">
        <v>6</v>
      </c>
      <c r="E90" s="521"/>
      <c r="F90" s="521"/>
      <c r="G90" s="521"/>
      <c r="H90" s="521"/>
      <c r="I90" s="521"/>
      <c r="J90" s="521"/>
      <c r="K90" s="521"/>
      <c r="L90" s="521"/>
    </row>
    <row r="91" spans="2:12" x14ac:dyDescent="0.25">
      <c r="C91" s="520"/>
      <c r="D91" s="520"/>
    </row>
    <row r="92" spans="2:12" x14ac:dyDescent="0.25">
      <c r="C92" s="520"/>
      <c r="D92" s="520"/>
    </row>
    <row r="93" spans="2:12" x14ac:dyDescent="0.25">
      <c r="B93" s="811" t="s">
        <v>65</v>
      </c>
      <c r="C93" s="812"/>
      <c r="D93" s="812"/>
      <c r="E93" s="812"/>
      <c r="F93" s="812"/>
    </row>
    <row r="94" spans="2:12" x14ac:dyDescent="0.25">
      <c r="B94" s="521" t="s">
        <v>66</v>
      </c>
      <c r="C94" s="520" t="s">
        <v>5</v>
      </c>
      <c r="D94" s="520" t="s">
        <v>6</v>
      </c>
      <c r="E94" s="521"/>
      <c r="F94" s="521"/>
    </row>
    <row r="97" spans="2:6" x14ac:dyDescent="0.25">
      <c r="B97" s="923" t="s">
        <v>67</v>
      </c>
      <c r="C97" s="924"/>
      <c r="D97" s="924"/>
      <c r="E97" s="924"/>
      <c r="F97" s="924"/>
    </row>
    <row r="98" spans="2:6" x14ac:dyDescent="0.25">
      <c r="B98" s="921" t="s">
        <v>68</v>
      </c>
      <c r="C98" s="520" t="s">
        <v>5</v>
      </c>
      <c r="D98" s="520" t="s">
        <v>6</v>
      </c>
    </row>
    <row r="99" spans="2:6" x14ac:dyDescent="0.25">
      <c r="B99" s="921" t="s">
        <v>69</v>
      </c>
      <c r="C99" s="520" t="s">
        <v>5</v>
      </c>
      <c r="D99" s="520" t="s">
        <v>6</v>
      </c>
    </row>
    <row r="100" spans="2:6" x14ac:dyDescent="0.25">
      <c r="B100" s="921" t="s">
        <v>70</v>
      </c>
      <c r="C100" s="520" t="s">
        <v>5</v>
      </c>
      <c r="D100" s="520" t="s">
        <v>6</v>
      </c>
    </row>
    <row r="101" spans="2:6" x14ac:dyDescent="0.25">
      <c r="B101" s="921" t="s">
        <v>71</v>
      </c>
      <c r="C101" s="520" t="s">
        <v>5</v>
      </c>
      <c r="D101" s="520" t="s">
        <v>6</v>
      </c>
    </row>
    <row r="102" spans="2:6" x14ac:dyDescent="0.25">
      <c r="B102" s="921" t="s">
        <v>72</v>
      </c>
      <c r="C102" s="520" t="s">
        <v>5</v>
      </c>
      <c r="D102" s="520" t="s">
        <v>6</v>
      </c>
    </row>
    <row r="103" spans="2:6" x14ac:dyDescent="0.25">
      <c r="B103" s="921" t="s">
        <v>73</v>
      </c>
      <c r="C103" s="520" t="s">
        <v>5</v>
      </c>
      <c r="D103" s="520" t="s">
        <v>6</v>
      </c>
    </row>
    <row r="104" spans="2:6" x14ac:dyDescent="0.25">
      <c r="B104" s="921" t="s">
        <v>74</v>
      </c>
      <c r="C104" s="520" t="s">
        <v>5</v>
      </c>
      <c r="D104" s="520" t="s">
        <v>6</v>
      </c>
    </row>
    <row r="105" spans="2:6" x14ac:dyDescent="0.25">
      <c r="B105" s="922" t="s">
        <v>75</v>
      </c>
      <c r="C105" s="520" t="s">
        <v>5</v>
      </c>
      <c r="D105" s="520" t="s">
        <v>6</v>
      </c>
    </row>
    <row r="106" spans="2:6" x14ac:dyDescent="0.25">
      <c r="B106" s="922" t="s">
        <v>76</v>
      </c>
      <c r="C106" s="520" t="s">
        <v>5</v>
      </c>
      <c r="D106" s="520" t="s">
        <v>6</v>
      </c>
    </row>
    <row r="107" spans="2:6" x14ac:dyDescent="0.25">
      <c r="B107" s="922" t="s">
        <v>77</v>
      </c>
      <c r="C107" s="520" t="s">
        <v>5</v>
      </c>
      <c r="D107" s="520" t="s">
        <v>6</v>
      </c>
    </row>
    <row r="108" spans="2:6" x14ac:dyDescent="0.25">
      <c r="B108" s="922" t="s">
        <v>78</v>
      </c>
      <c r="C108" s="520" t="s">
        <v>5</v>
      </c>
      <c r="D108" s="520" t="s">
        <v>6</v>
      </c>
    </row>
    <row r="109" spans="2:6" x14ac:dyDescent="0.25">
      <c r="B109" s="922" t="s">
        <v>79</v>
      </c>
      <c r="C109" s="520" t="s">
        <v>5</v>
      </c>
      <c r="D109" s="1047" t="s">
        <v>9</v>
      </c>
    </row>
    <row r="110" spans="2:6" x14ac:dyDescent="0.25">
      <c r="B110" s="921" t="s">
        <v>80</v>
      </c>
      <c r="C110" s="520" t="s">
        <v>5</v>
      </c>
      <c r="D110" s="520" t="s">
        <v>6</v>
      </c>
    </row>
  </sheetData>
  <mergeCells count="1">
    <mergeCell ref="B5:F5"/>
  </mergeCells>
  <hyperlinks>
    <hyperlink ref="B7:L7" location="'EU KM1'!A1" display="Template EU KM1 - Key metrics template" xr:uid="{C870CFC0-5655-4657-97D6-0593E7C01195}"/>
    <hyperlink ref="B11:L11" location="'Skema EU LI1 '!A1" display="Template EU LI1 - Differences between the accounting scope and the scope of prudential consolidation and mapping of financial statement categories with regulatory risk categories" xr:uid="{9FA18AA5-E9BE-4395-9182-23AC960E5A07}"/>
    <hyperlink ref="B12:L12" location="'Skema EU LI2'!A1" display="Template EU LI2 - Main sources of differences between regulatory exposure amounts and carrying values in financial statements " xr:uid="{B6F9F69A-BCE4-45F6-B15B-AA320EC24D00}"/>
    <hyperlink ref="B13:L13" location="'Skema EU PV1'!A1" display="Template EU PV1 - Prudent valuation adjustments (PVA)" xr:uid="{A9C334C2-1DB6-4CF0-B622-E133B3818D97}"/>
    <hyperlink ref="B17:L17" location="'Skema EU CC1'!A1" display="Template EU CC1 - Composition of regulatory own funds" xr:uid="{67553323-6B00-4BF1-9B11-58A4DE65EC45}"/>
    <hyperlink ref="B19:L19" location="'Tabel EU CCA  '!A1" display="Template EU CCA: Main features of regulatory own funds instruments and eligible liabilities instruments" xr:uid="{BE74EE87-91DE-4BCA-94AC-C09DC17D9330}"/>
    <hyperlink ref="B27:L27" location="'EU LR1 - LRSum'!A1" display="Template EU LR1 - LRSum: Summary reconciliation of accounting assets and leverage ratio exposures" xr:uid="{27D780AB-2768-493E-9781-832452367AD8}"/>
    <hyperlink ref="B28:L28" location="'EU LR2 - LRCom'!A1" display="Template EU LR2 - LRCom: Leverage ratio common disclosure" xr:uid="{4E8A719A-3C52-4CA7-8AFF-C662D2EE44E7}"/>
    <hyperlink ref="B29:L29" location="'EU LR3 - LRSpl'!A1" display="Template EU LR3 - LRSpl: Split-up of on balance sheet exposures (excluding derivatives, SFTs and exempted exposures)" xr:uid="{5956E749-B0B3-4D21-AFCB-A13FA5E09F98}"/>
    <hyperlink ref="B33:L33" location="'EU LIQ1'!A1" display="Templates EU LIQ1 - Quantitative information of LCR" xr:uid="{B0984F5E-0E1A-45AE-B1C9-3854C549F210}"/>
    <hyperlink ref="B34:L34" location="'EU LIQ2'!A1" display="Template EU LIQ2: Net Stable Funding Ratio " xr:uid="{96B25CB7-A5A1-4F45-9832-96529A745C8C}"/>
    <hyperlink ref="B43:L43" location="'Skema EU CQ2'!A1" display="Template EU CQ2: Quality of forbearance" xr:uid="{2A0D3FF2-3C48-4E69-80D1-DEE04250F380}"/>
    <hyperlink ref="B45:L45" location="'Skema EU CQ4'!A1" display="Template EU CQ4: Quality of non-performing exposures by geography " xr:uid="{9489B0A1-20B8-4638-989E-F335EB48CE4B}"/>
    <hyperlink ref="B46:L46" location="'Skema EU CQ5'!A1" display="Template EU CQ5: Credit quality of loans and advances by industry" xr:uid="{387C7BE8-07D3-424C-94FA-558198A60C0C}"/>
    <hyperlink ref="B47:L47" location="'Skema EU CQ6'!A1" display="Template EU CQ6: Collateral valuation - loans and advances " xr:uid="{580750DF-F7CA-4532-93CE-C1C21466DF3D}"/>
    <hyperlink ref="B48:L48" location="'Skema EU CQ7'!A1" display="Template EU CQ7: Collateral obtained by taking possession and execution processes " xr:uid="{FA7A3419-C1E3-455A-A8A4-79060BAF29EB}"/>
    <hyperlink ref="B49:L49" location="'Skema EU CQ8'!A1" display="Template EU CQ8: Collateral obtained by taking possession and execution processes – vintage breakdown" xr:uid="{52C9CA73-19C8-48AE-990C-C64EA5022A67}"/>
    <hyperlink ref="B42:L42" location="'Skema EU CQ1'!A1" display="Template EU CQ1: Credit quality of forborne exposures" xr:uid="{BAABBC22-A7DE-461E-BBD8-46EBB486106C}"/>
    <hyperlink ref="B39:L39" location="'Skema EU CR1-A'!A1" display="Template EU CR1-A: Maturity of exposures" xr:uid="{A7E068C5-4C1D-495C-8A10-5F872D0B69E4}"/>
    <hyperlink ref="B40:L40" location="'Skema EU CR2'!A1" display="Template EU CR2: Changes in the stock of non-performing loans and advances" xr:uid="{C00D57D9-7AA2-4B38-9E12-8216107CF2C4}"/>
    <hyperlink ref="B44" location="'Template CQ2'!A1" display="Template CQ2: Credit quality of performing and non-performing exposures by past due days" xr:uid="{C39D09B2-CE16-4330-898F-961340F31D80}"/>
    <hyperlink ref="B44:L44" location="'Skema EU CQ3'!A1" display="Template EU CQ3: Credit quality of performing and non-performing exposures by past due days" xr:uid="{51EB8B46-C709-45C8-AE7B-AB5D70C4069E}"/>
    <hyperlink ref="B38:L38" location="'Skema EU CR1'!A1" display="Template EU CR1: Performing and non-performing exposures and related provisions" xr:uid="{160068D3-B048-453D-8D9C-11E8F736BAF8}"/>
    <hyperlink ref="B41:L41" location="'Skema EU CR2a'!A1" display="Template EU CR2a: Changes in the stock of non-performing loans and advances and related net accumulated recoveries" xr:uid="{A2BA9CD9-0D60-4E8C-ABCE-ACA18DACD860}"/>
    <hyperlink ref="B53:L53" location="'EU CR3'!A1" display="Template EU CR3 –  CRM techniques overview:  Disclosure of the use of credit risk mitigation techniques" xr:uid="{975ED09E-E0C7-4FD8-8AC8-5D1896601D4D}"/>
    <hyperlink ref="B62:L62" location="'EU CR6'!A1" display="Template EU CR6 – IRB approach – Credit risk exposures by exposure class and PD range" xr:uid="{41F72DC7-6BC4-46AB-88D2-EA6F16443357}"/>
    <hyperlink ref="B63:L63" location="'EU CR6-A'!A1" display="Template EU CR6-A – Scope of the use of IRB and SA approaches" xr:uid="{A077AA42-0143-4745-A17A-CA9A9D5A0CC7}"/>
    <hyperlink ref="B64:L64" location="'EU CR7'!A1" display="Template EU CR7 – IRB approach – Effect on the RWEAs of credit derivatives used as CRM techniques" xr:uid="{5845CA6A-1250-4922-B220-9390A8C0DA5A}"/>
    <hyperlink ref="B65:L65" location="'EU CR7-A'!A1" display="Template EU CR7-A – IRB approach – Disclosure of the extent of the use of CRM techniques" xr:uid="{DF16BAB5-1E1E-41F0-BFC2-2A86549F4726}"/>
    <hyperlink ref="B66:L66" location="'EU CR8'!A1" display="Template EU CR8 –  RWEA flow statements of credit risk exposures under the IRB approach " xr:uid="{931D59D9-A797-4841-9784-BE144B20B441}"/>
    <hyperlink ref="B67:L67" location="'EU CR9'!A1" display="Template CR9 –IRB approach – Back-testing of PD per exposure class (fixed PD scale)" xr:uid="{0F9F1545-5E64-4195-8C22-164F82249DDD}"/>
    <hyperlink ref="B57:L57" location="'EU CR4'!A1" display="Template EU CR4 – standardised approach – Credit risk exposure and CRM effects" xr:uid="{CDEE931B-2414-4CE7-AD05-040F4A2CE864}"/>
    <hyperlink ref="B58:L58" location="'EU CR5'!A1" display="Template EU CR5 – standardised approach" xr:uid="{91B504A9-9F25-4AC1-B82A-0D73E56B035D}"/>
    <hyperlink ref="B75:L75" location="'EU MR1'!A1" display="Template EU MR1 - Market risk under the standardised approach" xr:uid="{DBEB12FD-8362-4E82-A1A3-226717A32181}"/>
    <hyperlink ref="B79:L79" location="'Skema EU OR1'!A1" display="Template EU OR1 - Operational risk own funds requirements and risk-weighted exposure amounts" xr:uid="{F21986D7-BB85-4BCD-A1A4-9ABC2C3D2839}"/>
    <hyperlink ref="B83:L83" location="'REM1'!A1" display="Template EU REM1 - Remuneration awarded for the financial year " xr:uid="{8B2C62E5-065B-4D49-8751-5228C8F0EA73}"/>
    <hyperlink ref="B84:L84" location="'REM2'!A1" display="Template EU REM2 - Special payments  to staff whose professional activities have a material impact on institutions’ risk profile (identified staff)" xr:uid="{E1AC6AA7-0B2C-4E9B-B834-117FD2DEAF72}"/>
    <hyperlink ref="B85:L85" location="'REM5'!A1" display="Template EU REM5 - Information on remuneration of staff whose professional activities have a material impact on institutions’ risk profile (identified staff)" xr:uid="{91D59B08-A6CD-4E8A-B349-4965DC591BFA}"/>
    <hyperlink ref="B89:L89" location="'Skema EU AE1'!A1" display="Template EU AE1 - Encumbered and unencumbered assets" xr:uid="{BD57F2B2-859B-4ACC-BD0E-E0391F04DADE}"/>
    <hyperlink ref="B90:L90" location="'Skema EU AE3'!A1" display="Template EU AE3 - Sources of encumbrance" xr:uid="{B71F2688-F2AF-4608-B6F7-12C426B31052}"/>
    <hyperlink ref="C71" location="'EU CR9.1'!A1" display="Template CR9.1 –IRB approach – Back-testing of PD per exposure class (only for  PD estimates according to point (f) of Article 180(1) CRR)" xr:uid="{2AF25D1A-2CA6-481E-9106-53D2E3532DFD}"/>
    <hyperlink ref="B18" location="'Skema EU CC2 '!A1" display="Skema CC2 – Afstemning mellem lovbestemt kapitalgrundlag og balancen i de reviderede regnskaber" xr:uid="{152184B3-9D9D-4D75-90CD-7FE1091CC5DC}"/>
    <hyperlink ref="C18" location="'Skema EU CC2 '!A1" display="Årligt" xr:uid="{6F0BC8AF-DA2C-47C7-A658-00A84BCD2AEC}"/>
    <hyperlink ref="D18" location="'Skema EU CC2 '!A1" display="31.12.2022" xr:uid="{5E0349C4-43B1-4E04-B071-5B30D47875FA}"/>
    <hyperlink ref="D23" location="'EU CCyB2'!A1" display="31.12.2022" xr:uid="{E3FD16FB-5AC8-470C-89E4-3B38F83E9471}"/>
    <hyperlink ref="C23" location="'EU CCyB2'!A1" display="Årligt" xr:uid="{13EFF303-5742-455D-B035-F47964A2BD38}"/>
    <hyperlink ref="B23" location="'EU CCyB2'!A1" display="Skema EU CCyB2 - Størrelsen af den institutspecifikke kontracykliske kapitalbuffer" xr:uid="{72CC1A82-8A56-4FC3-BBCC-DA0E32BDB825}"/>
    <hyperlink ref="D94" location="'Skema EU IRRBB1'!A1" display="31.12.2022" xr:uid="{ACF3A846-847E-4597-8837-6A2CEE7F1DDA}"/>
    <hyperlink ref="C94" location="'Skema EU IRRBB1'!A1" display="Årligt" xr:uid="{99410CE3-40FE-4A23-814F-8CAE43C50A7D}"/>
    <hyperlink ref="B94" location="'Skema EU IRRBB1'!A1" display="Skema EU IRRBB1 — Renterisici for aktiviteter, der ikke indgår i handelsbeholdningen" xr:uid="{EB481A12-96A9-452E-AD4D-BD80DA70370B}"/>
    <hyperlink ref="B98" location="'Qualitative-Environmental risk'!A1" display="'Qualitative-Environmental risk'!A1" xr:uid="{26C22659-A1C6-4ADD-833D-333F9DE1B391}"/>
    <hyperlink ref="B99" location="'Qualitative-Social risk'!A1" display="'Qualitative-Social risk'!A1" xr:uid="{146E1E93-93BB-467E-8B6A-970303BF0E72}"/>
    <hyperlink ref="B100" location="'Qualitative-Governance risk'!A1" display="'Qualitative-Governance risk'!A1" xr:uid="{1943D3E3-FE81-4B91-BB50-D511A391DCA5}"/>
    <hyperlink ref="B101" location="'1.CC Transition risk-Banking b.'!A1" display="'1.CC Transition risk-Banking b.'!A1" xr:uid="{B0C1704D-A210-42C3-9690-634220708CC6}"/>
    <hyperlink ref="B102" location="'2.CC Trans-BB.RE collateral'!A1" display="'2.CC Trans-BB.RE collateral'!A1" xr:uid="{7A6D8C6E-03CB-4C40-90B1-CBFC586DBBDF}"/>
    <hyperlink ref="B105" location="'5.CC Physical risk'!A1" display="'5.CC Physical risk'!A1" xr:uid="{4FE3C994-F251-4207-B934-FA0D1B7EBC07}"/>
    <hyperlink ref="B110" location="'10.Other mitigating actions'!A1" display="Skema 10 — Andre foranstaltninger til modvirkning af klimaændringer, der ikke er omfattet af forordning (EU) 2020/852" xr:uid="{9DE944AC-9A3E-4AEE-9E69-056B3E7975E0}"/>
    <hyperlink ref="B103" location="'3.CC Trans-BB.alignment metrics'!A1" display="Skema 3: Anlægsbeholdning — indikatorer for potentiel omstillingsrisiko forbundet med klimaændringer: Tilpasningsparametre" xr:uid="{EE9980C0-BA29-4D74-85A0-0F4B90CCB2E0}"/>
    <hyperlink ref="B104" location="'4.CC Transition-toppollutcomp'!A1" display="Skema 4: Anlægsbeholdning — indikatorer for potentiel omstillingsrisiko forbundet med klimaændringer: Eksponeringer mod de 20 største kulstofintensive virksomheder" xr:uid="{F462ECFF-B4F8-49C4-9FDF-290B2F049902}"/>
    <hyperlink ref="B106" location="'6. Summary GAR '!A1" display="Skema 6. Oversigt over centrale resultatindikatorer (KPI'er) for eksponeringer, der er i overensstemmelse med klassificeringssystemet" xr:uid="{196FC0FF-BEEE-449A-8CDD-9EDC081D41D1}"/>
    <hyperlink ref="B107" location="'7.Mitigating actions-GAR assets'!A1" display="Skema 7 — Afbødende foranstaltninger: Aktiver, der indgår i beregningen af GAR" xr:uid="{F410162E-497D-42F0-ADD3-2791ABCF9B87}"/>
    <hyperlink ref="B108" location="'8. Mitigating actions - GAR %'!A1" display="Skema 8 — GAR (%)" xr:uid="{1B07088C-814B-4E25-BA39-C7F310829126}"/>
    <hyperlink ref="D106" location="'Skema EU IRRBB1'!A1" display="31.12.2022" xr:uid="{C7893D92-C552-4C19-81EF-436020979834}"/>
    <hyperlink ref="B6" location="'EU OV1'!A1" display="Skema EU OV1 – Oversigt over samlede risikoeksponeringer" xr:uid="{8CF9C07A-B7DC-45A4-A388-EA03F3628ECF}"/>
    <hyperlink ref="B109" location="'9.Mitigating actions-BTAR'!A1" display="Skema 9 - Mitigating actions-BTAR" xr:uid="{2E406399-490B-442B-8147-F3D5C8179E70}"/>
  </hyperlinks>
  <pageMargins left="0.7" right="0.7" top="0.75" bottom="0.75" header="0.3" footer="0.3"/>
  <pageSetup paperSize="9" scale="46" orientation="portrait" r:id="rId1"/>
  <colBreaks count="2" manualBreakCount="2">
    <brk id="4" max="143" man="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D374-C822-40D1-984C-AE7003826B88}">
  <sheetPr>
    <tabColor theme="4" tint="-0.249977111117893"/>
  </sheetPr>
  <dimension ref="A1:J124"/>
  <sheetViews>
    <sheetView showGridLines="0" zoomScale="85" zoomScaleNormal="85" zoomScalePageLayoutView="130" workbookViewId="0"/>
  </sheetViews>
  <sheetFormatPr defaultColWidth="9" defaultRowHeight="15" x14ac:dyDescent="0.25"/>
  <cols>
    <col min="1" max="1" width="9.140625" style="459" customWidth="1"/>
    <col min="2" max="2" width="10.85546875" style="459" customWidth="1"/>
    <col min="3" max="3" width="61.28515625" style="459" customWidth="1"/>
    <col min="4" max="4" width="20.42578125" style="459" customWidth="1"/>
    <col min="5" max="5" width="57" style="459" customWidth="1"/>
    <col min="6" max="16384" width="9" style="459"/>
  </cols>
  <sheetData>
    <row r="1" spans="2:9" x14ac:dyDescent="0.25">
      <c r="B1" s="3" t="s">
        <v>145</v>
      </c>
      <c r="C1" s="3" t="s">
        <v>6</v>
      </c>
    </row>
    <row r="2" spans="2:9" ht="18.75" x14ac:dyDescent="0.3">
      <c r="B2" s="727" t="s">
        <v>15</v>
      </c>
      <c r="C2" s="511"/>
      <c r="D2" s="511"/>
      <c r="E2" s="511"/>
    </row>
    <row r="3" spans="2:9" ht="18.75" x14ac:dyDescent="0.3">
      <c r="B3" s="26"/>
    </row>
    <row r="4" spans="2:9" ht="18.75" x14ac:dyDescent="0.3">
      <c r="B4" s="26"/>
    </row>
    <row r="5" spans="2:9" x14ac:dyDescent="0.25">
      <c r="B5"/>
      <c r="C5"/>
      <c r="D5" s="439" t="s">
        <v>353</v>
      </c>
      <c r="E5" s="439" t="s">
        <v>354</v>
      </c>
    </row>
    <row r="6" spans="2:9" ht="30" x14ac:dyDescent="0.25">
      <c r="B6"/>
      <c r="C6"/>
      <c r="D6" s="439" t="s">
        <v>355</v>
      </c>
      <c r="E6" s="439" t="s">
        <v>356</v>
      </c>
    </row>
    <row r="7" spans="2:9" x14ac:dyDescent="0.25">
      <c r="B7" s="1091" t="s">
        <v>357</v>
      </c>
      <c r="C7" s="1092"/>
      <c r="D7" s="1092"/>
      <c r="E7" s="1093"/>
    </row>
    <row r="8" spans="2:9" x14ac:dyDescent="0.25">
      <c r="B8" s="58">
        <v>1</v>
      </c>
      <c r="C8" s="98" t="s">
        <v>358</v>
      </c>
      <c r="D8" s="729">
        <v>570</v>
      </c>
      <c r="E8" s="5" t="s">
        <v>359</v>
      </c>
    </row>
    <row r="9" spans="2:9" x14ac:dyDescent="0.25">
      <c r="B9" s="58"/>
      <c r="C9" s="98" t="s">
        <v>360</v>
      </c>
      <c r="D9" s="729"/>
      <c r="E9" s="6"/>
    </row>
    <row r="10" spans="2:9" x14ac:dyDescent="0.25">
      <c r="B10" s="58"/>
      <c r="C10" s="98" t="s">
        <v>361</v>
      </c>
      <c r="D10" s="729"/>
      <c r="E10" s="6"/>
    </row>
    <row r="11" spans="2:9" x14ac:dyDescent="0.25">
      <c r="B11" s="58"/>
      <c r="C11" s="98" t="s">
        <v>362</v>
      </c>
      <c r="D11" s="729"/>
      <c r="E11" s="6"/>
    </row>
    <row r="12" spans="2:9" x14ac:dyDescent="0.25">
      <c r="B12" s="58">
        <v>2</v>
      </c>
      <c r="C12" s="98" t="s">
        <v>363</v>
      </c>
      <c r="D12" s="729">
        <v>12837</v>
      </c>
      <c r="E12" s="6"/>
    </row>
    <row r="13" spans="2:9" x14ac:dyDescent="0.25">
      <c r="B13" s="58">
        <v>3</v>
      </c>
      <c r="C13" s="98" t="s">
        <v>364</v>
      </c>
      <c r="D13" s="729">
        <v>2442</v>
      </c>
      <c r="E13" s="6"/>
      <c r="I13" s="154"/>
    </row>
    <row r="14" spans="2:9" x14ac:dyDescent="0.25">
      <c r="B14" s="58" t="s">
        <v>365</v>
      </c>
      <c r="C14" s="98" t="s">
        <v>366</v>
      </c>
      <c r="D14" s="729"/>
      <c r="E14" s="6"/>
    </row>
    <row r="15" spans="2:9" ht="45" x14ac:dyDescent="0.25">
      <c r="B15" s="58">
        <v>4</v>
      </c>
      <c r="C15" s="98" t="s">
        <v>367</v>
      </c>
      <c r="D15" s="729"/>
      <c r="E15" s="6"/>
    </row>
    <row r="16" spans="2:9" ht="30" x14ac:dyDescent="0.25">
      <c r="B16" s="58">
        <v>5</v>
      </c>
      <c r="C16" s="98" t="s">
        <v>368</v>
      </c>
      <c r="D16" s="729"/>
      <c r="E16" s="6"/>
    </row>
    <row r="17" spans="2:10" ht="30" x14ac:dyDescent="0.25">
      <c r="B17" s="58" t="s">
        <v>369</v>
      </c>
      <c r="C17" s="98" t="s">
        <v>370</v>
      </c>
      <c r="D17" s="729">
        <v>597</v>
      </c>
      <c r="E17" s="6"/>
    </row>
    <row r="18" spans="2:10" x14ac:dyDescent="0.25">
      <c r="B18" s="239">
        <v>6</v>
      </c>
      <c r="C18" s="730" t="s">
        <v>371</v>
      </c>
      <c r="D18" s="731">
        <v>16446</v>
      </c>
      <c r="E18" s="9"/>
    </row>
    <row r="19" spans="2:10" x14ac:dyDescent="0.25">
      <c r="B19" s="1088" t="s">
        <v>372</v>
      </c>
      <c r="C19" s="1089"/>
      <c r="D19" s="1089"/>
      <c r="E19" s="1090"/>
      <c r="J19"/>
    </row>
    <row r="20" spans="2:10" x14ac:dyDescent="0.25">
      <c r="B20" s="58">
        <v>7</v>
      </c>
      <c r="C20" s="14" t="s">
        <v>373</v>
      </c>
      <c r="D20" s="729">
        <v>-306</v>
      </c>
      <c r="E20" s="6"/>
      <c r="J20"/>
    </row>
    <row r="21" spans="2:10" ht="30" x14ac:dyDescent="0.25">
      <c r="B21" s="58">
        <v>8</v>
      </c>
      <c r="C21" s="14" t="s">
        <v>374</v>
      </c>
      <c r="D21" s="729"/>
      <c r="E21" s="5" t="s">
        <v>375</v>
      </c>
    </row>
    <row r="22" spans="2:10" x14ac:dyDescent="0.25">
      <c r="B22" s="58">
        <v>9</v>
      </c>
      <c r="C22" s="14" t="s">
        <v>167</v>
      </c>
      <c r="D22" s="729"/>
      <c r="E22" s="6"/>
      <c r="J22"/>
    </row>
    <row r="23" spans="2:10" ht="60" x14ac:dyDescent="0.25">
      <c r="B23" s="58">
        <v>10</v>
      </c>
      <c r="C23" s="14" t="s">
        <v>376</v>
      </c>
      <c r="D23" s="729"/>
      <c r="E23" s="6"/>
    </row>
    <row r="24" spans="2:10" ht="45" x14ac:dyDescent="0.25">
      <c r="B24" s="58">
        <v>11</v>
      </c>
      <c r="C24" s="14" t="s">
        <v>377</v>
      </c>
      <c r="D24" s="729"/>
      <c r="E24" s="6"/>
    </row>
    <row r="25" spans="2:10" ht="30" x14ac:dyDescent="0.25">
      <c r="B25" s="58">
        <v>12</v>
      </c>
      <c r="C25" s="14" t="s">
        <v>378</v>
      </c>
      <c r="D25" s="729">
        <v>-40</v>
      </c>
      <c r="E25" s="6"/>
    </row>
    <row r="26" spans="2:10" ht="30" x14ac:dyDescent="0.25">
      <c r="B26" s="58">
        <v>13</v>
      </c>
      <c r="C26" s="14" t="s">
        <v>379</v>
      </c>
      <c r="D26" s="729"/>
      <c r="E26" s="6"/>
    </row>
    <row r="27" spans="2:10" ht="30" x14ac:dyDescent="0.25">
      <c r="B27" s="58">
        <v>14</v>
      </c>
      <c r="C27" s="14" t="s">
        <v>380</v>
      </c>
      <c r="D27" s="729"/>
      <c r="E27" s="6"/>
    </row>
    <row r="28" spans="2:10" x14ac:dyDescent="0.25">
      <c r="B28" s="58">
        <v>15</v>
      </c>
      <c r="C28" s="14" t="s">
        <v>381</v>
      </c>
      <c r="D28" s="729"/>
      <c r="E28" s="6"/>
    </row>
    <row r="29" spans="2:10" ht="30" x14ac:dyDescent="0.25">
      <c r="B29" s="58">
        <v>16</v>
      </c>
      <c r="C29" s="14" t="s">
        <v>382</v>
      </c>
      <c r="D29" s="729">
        <v>-46</v>
      </c>
      <c r="E29" s="6"/>
    </row>
    <row r="30" spans="2:10" ht="75" x14ac:dyDescent="0.25">
      <c r="B30" s="58">
        <v>17</v>
      </c>
      <c r="C30" s="14" t="s">
        <v>383</v>
      </c>
      <c r="D30" s="63"/>
      <c r="E30" s="6"/>
    </row>
    <row r="31" spans="2:10" ht="75" x14ac:dyDescent="0.25">
      <c r="B31" s="58">
        <v>18</v>
      </c>
      <c r="C31" s="14" t="s">
        <v>384</v>
      </c>
      <c r="D31" s="63"/>
      <c r="E31" s="6"/>
    </row>
    <row r="32" spans="2:10" ht="75" x14ac:dyDescent="0.25">
      <c r="B32" s="58">
        <v>19</v>
      </c>
      <c r="C32" s="14" t="s">
        <v>385</v>
      </c>
      <c r="D32" s="63"/>
      <c r="E32" s="6"/>
    </row>
    <row r="33" spans="2:6" x14ac:dyDescent="0.25">
      <c r="B33" s="58">
        <v>20</v>
      </c>
      <c r="C33" s="14" t="s">
        <v>167</v>
      </c>
      <c r="D33" s="63"/>
      <c r="E33" s="6"/>
    </row>
    <row r="34" spans="2:6" ht="45" x14ac:dyDescent="0.25">
      <c r="B34" s="58" t="s">
        <v>386</v>
      </c>
      <c r="C34" s="14" t="s">
        <v>387</v>
      </c>
      <c r="D34" s="63"/>
      <c r="E34" s="6"/>
    </row>
    <row r="35" spans="2:6" ht="30" x14ac:dyDescent="0.25">
      <c r="B35" s="58" t="s">
        <v>388</v>
      </c>
      <c r="C35" s="14" t="s">
        <v>389</v>
      </c>
      <c r="D35" s="63"/>
      <c r="E35" s="6"/>
    </row>
    <row r="36" spans="2:6" x14ac:dyDescent="0.25">
      <c r="B36" s="58" t="s">
        <v>390</v>
      </c>
      <c r="C36" s="6" t="s">
        <v>391</v>
      </c>
      <c r="D36" s="63"/>
      <c r="E36" s="6"/>
    </row>
    <row r="37" spans="2:6" x14ac:dyDescent="0.25">
      <c r="B37" s="58" t="s">
        <v>392</v>
      </c>
      <c r="C37" s="14" t="s">
        <v>393</v>
      </c>
      <c r="D37" s="63"/>
      <c r="E37" s="6"/>
    </row>
    <row r="38" spans="2:6" ht="60" x14ac:dyDescent="0.25">
      <c r="B38" s="58">
        <v>21</v>
      </c>
      <c r="C38" s="14" t="s">
        <v>394</v>
      </c>
      <c r="D38" s="63"/>
      <c r="E38" s="6"/>
    </row>
    <row r="39" spans="2:6" x14ac:dyDescent="0.25">
      <c r="B39" s="58">
        <v>22</v>
      </c>
      <c r="C39" s="14" t="s">
        <v>395</v>
      </c>
      <c r="D39" s="63"/>
      <c r="E39" s="6"/>
    </row>
    <row r="40" spans="2:6" ht="60" x14ac:dyDescent="0.25">
      <c r="B40" s="58">
        <v>23</v>
      </c>
      <c r="C40" s="14" t="s">
        <v>396</v>
      </c>
      <c r="D40" s="63"/>
      <c r="E40" s="6"/>
    </row>
    <row r="41" spans="2:6" x14ac:dyDescent="0.25">
      <c r="B41" s="58">
        <v>24</v>
      </c>
      <c r="C41" s="14" t="s">
        <v>167</v>
      </c>
      <c r="D41" s="63"/>
      <c r="E41" s="6"/>
    </row>
    <row r="42" spans="2:6" ht="30" x14ac:dyDescent="0.25">
      <c r="B42" s="58">
        <v>25</v>
      </c>
      <c r="C42" s="14" t="s">
        <v>397</v>
      </c>
      <c r="D42" s="63"/>
      <c r="E42" s="6"/>
    </row>
    <row r="43" spans="2:6" x14ac:dyDescent="0.25">
      <c r="B43" s="58" t="s">
        <v>398</v>
      </c>
      <c r="C43" s="14" t="s">
        <v>399</v>
      </c>
      <c r="D43" s="63"/>
      <c r="E43" s="6"/>
    </row>
    <row r="44" spans="2:6" ht="75" x14ac:dyDescent="0.25">
      <c r="B44" s="58" t="s">
        <v>400</v>
      </c>
      <c r="C44" s="14" t="s">
        <v>401</v>
      </c>
      <c r="D44" s="63"/>
      <c r="E44" s="6"/>
    </row>
    <row r="45" spans="2:6" x14ac:dyDescent="0.25">
      <c r="B45" s="58">
        <v>26</v>
      </c>
      <c r="C45" s="14" t="s">
        <v>167</v>
      </c>
      <c r="D45" s="63"/>
      <c r="E45" s="6"/>
    </row>
    <row r="46" spans="2:6" ht="30" x14ac:dyDescent="0.25">
      <c r="B46" s="58">
        <v>27</v>
      </c>
      <c r="C46" s="14" t="s">
        <v>402</v>
      </c>
      <c r="D46" s="63"/>
      <c r="E46" s="6"/>
      <c r="F46" s="47"/>
    </row>
    <row r="47" spans="2:6" x14ac:dyDescent="0.25">
      <c r="B47" s="58" t="s">
        <v>403</v>
      </c>
      <c r="C47" s="14" t="s">
        <v>404</v>
      </c>
      <c r="D47" s="729">
        <v>-11</v>
      </c>
      <c r="E47" s="6"/>
      <c r="F47" s="47"/>
    </row>
    <row r="48" spans="2:6" x14ac:dyDescent="0.25">
      <c r="B48" s="58">
        <v>28</v>
      </c>
      <c r="C48" s="732" t="s">
        <v>405</v>
      </c>
      <c r="D48" s="729">
        <v>-402</v>
      </c>
      <c r="E48" s="6"/>
    </row>
    <row r="49" spans="2:5" x14ac:dyDescent="0.25">
      <c r="B49" s="58">
        <v>29</v>
      </c>
      <c r="C49" s="732" t="s">
        <v>406</v>
      </c>
      <c r="D49" s="731">
        <v>16044</v>
      </c>
      <c r="E49" s="6"/>
    </row>
    <row r="50" spans="2:5" x14ac:dyDescent="0.25">
      <c r="B50" s="1088" t="s">
        <v>407</v>
      </c>
      <c r="C50" s="1089"/>
      <c r="D50" s="1089"/>
      <c r="E50" s="1090"/>
    </row>
    <row r="51" spans="2:5" x14ac:dyDescent="0.25">
      <c r="B51" s="58">
        <v>30</v>
      </c>
      <c r="C51" s="14" t="s">
        <v>408</v>
      </c>
      <c r="D51" s="63"/>
      <c r="E51" s="5" t="s">
        <v>409</v>
      </c>
    </row>
    <row r="52" spans="2:5" ht="30" x14ac:dyDescent="0.25">
      <c r="B52" s="58">
        <v>31</v>
      </c>
      <c r="C52" s="14" t="s">
        <v>410</v>
      </c>
      <c r="D52" s="63"/>
      <c r="E52" s="6"/>
    </row>
    <row r="53" spans="2:5" ht="30" x14ac:dyDescent="0.25">
      <c r="B53" s="58">
        <v>32</v>
      </c>
      <c r="C53" s="14" t="s">
        <v>411</v>
      </c>
      <c r="D53" s="63"/>
      <c r="E53" s="6"/>
    </row>
    <row r="54" spans="2:5" ht="45" x14ac:dyDescent="0.25">
      <c r="B54" s="58">
        <v>33</v>
      </c>
      <c r="C54" s="14" t="s">
        <v>412</v>
      </c>
      <c r="D54" s="63"/>
      <c r="E54" s="6"/>
    </row>
    <row r="55" spans="2:5" s="15" customFormat="1" ht="30" x14ac:dyDescent="0.25">
      <c r="B55" s="58" t="s">
        <v>413</v>
      </c>
      <c r="C55" s="14" t="s">
        <v>414</v>
      </c>
      <c r="D55" s="63"/>
      <c r="E55" s="6"/>
    </row>
    <row r="56" spans="2:5" s="15" customFormat="1" ht="30" x14ac:dyDescent="0.25">
      <c r="B56" s="58" t="s">
        <v>415</v>
      </c>
      <c r="C56" s="14" t="s">
        <v>416</v>
      </c>
      <c r="D56" s="63"/>
      <c r="E56" s="6"/>
    </row>
    <row r="57" spans="2:5" ht="60" x14ac:dyDescent="0.25">
      <c r="B57" s="58">
        <v>34</v>
      </c>
      <c r="C57" s="14" t="s">
        <v>417</v>
      </c>
      <c r="D57" s="63"/>
      <c r="E57" s="6"/>
    </row>
    <row r="58" spans="2:5" ht="30" x14ac:dyDescent="0.25">
      <c r="B58" s="58">
        <v>35</v>
      </c>
      <c r="C58" s="14" t="s">
        <v>418</v>
      </c>
      <c r="D58" s="63"/>
      <c r="E58" s="6"/>
    </row>
    <row r="59" spans="2:5" x14ac:dyDescent="0.25">
      <c r="B59" s="239">
        <v>36</v>
      </c>
      <c r="C59" s="732" t="s">
        <v>419</v>
      </c>
      <c r="D59" s="104"/>
      <c r="E59" s="6"/>
    </row>
    <row r="60" spans="2:5" x14ac:dyDescent="0.25">
      <c r="B60" s="1088" t="s">
        <v>420</v>
      </c>
      <c r="C60" s="1089"/>
      <c r="D60" s="1089"/>
      <c r="E60" s="1090"/>
    </row>
    <row r="61" spans="2:5" ht="30" x14ac:dyDescent="0.25">
      <c r="B61" s="58">
        <v>37</v>
      </c>
      <c r="C61" s="14" t="s">
        <v>421</v>
      </c>
      <c r="D61" s="63"/>
      <c r="E61" s="6"/>
    </row>
    <row r="62" spans="2:5" ht="75" x14ac:dyDescent="0.25">
      <c r="B62" s="58">
        <v>38</v>
      </c>
      <c r="C62" s="14" t="s">
        <v>422</v>
      </c>
      <c r="D62" s="63"/>
      <c r="E62" s="6"/>
    </row>
    <row r="63" spans="2:5" ht="75" x14ac:dyDescent="0.25">
      <c r="B63" s="58">
        <v>39</v>
      </c>
      <c r="C63" s="14" t="s">
        <v>423</v>
      </c>
      <c r="D63" s="63"/>
      <c r="E63" s="6"/>
    </row>
    <row r="64" spans="2:5" ht="60" x14ac:dyDescent="0.25">
      <c r="B64" s="58">
        <v>40</v>
      </c>
      <c r="C64" s="14" t="s">
        <v>424</v>
      </c>
      <c r="D64" s="63"/>
      <c r="E64" s="6"/>
    </row>
    <row r="65" spans="1:5" x14ac:dyDescent="0.25">
      <c r="B65" s="58">
        <v>41</v>
      </c>
      <c r="C65" s="14" t="s">
        <v>167</v>
      </c>
      <c r="D65" s="63"/>
      <c r="E65" s="6"/>
    </row>
    <row r="66" spans="1:5" ht="30" x14ac:dyDescent="0.25">
      <c r="B66" s="58">
        <v>42</v>
      </c>
      <c r="C66" s="14" t="s">
        <v>425</v>
      </c>
      <c r="D66" s="63"/>
      <c r="E66" s="6"/>
    </row>
    <row r="67" spans="1:5" x14ac:dyDescent="0.25">
      <c r="B67" s="58" t="s">
        <v>426</v>
      </c>
      <c r="C67" s="14" t="s">
        <v>427</v>
      </c>
      <c r="D67" s="63"/>
      <c r="E67" s="6"/>
    </row>
    <row r="68" spans="1:5" x14ac:dyDescent="0.25">
      <c r="B68" s="239">
        <v>43</v>
      </c>
      <c r="C68" s="732" t="s">
        <v>428</v>
      </c>
      <c r="D68" s="104"/>
      <c r="E68" s="6"/>
    </row>
    <row r="69" spans="1:5" x14ac:dyDescent="0.25">
      <c r="B69" s="239">
        <v>44</v>
      </c>
      <c r="C69" s="732" t="s">
        <v>429</v>
      </c>
      <c r="D69" s="104"/>
      <c r="E69" s="6"/>
    </row>
    <row r="70" spans="1:5" ht="30" x14ac:dyDescent="0.25">
      <c r="B70" s="239">
        <v>45</v>
      </c>
      <c r="C70" s="732" t="s">
        <v>430</v>
      </c>
      <c r="D70" s="731">
        <v>16044</v>
      </c>
      <c r="E70" s="6"/>
    </row>
    <row r="71" spans="1:5" x14ac:dyDescent="0.25">
      <c r="B71" s="1088" t="s">
        <v>431</v>
      </c>
      <c r="C71" s="1089"/>
      <c r="D71" s="1089"/>
      <c r="E71" s="1090"/>
    </row>
    <row r="72" spans="1:5" x14ac:dyDescent="0.25">
      <c r="B72" s="58">
        <v>46</v>
      </c>
      <c r="C72" s="14" t="s">
        <v>408</v>
      </c>
      <c r="D72" s="729">
        <v>1298</v>
      </c>
      <c r="E72" s="6"/>
    </row>
    <row r="73" spans="1:5" ht="45" x14ac:dyDescent="0.25">
      <c r="B73" s="58">
        <v>47</v>
      </c>
      <c r="C73" s="14" t="s">
        <v>432</v>
      </c>
      <c r="D73" s="729"/>
      <c r="E73" s="6"/>
    </row>
    <row r="74" spans="1:5" s="15" customFormat="1" ht="30" x14ac:dyDescent="0.25">
      <c r="A74" s="3"/>
      <c r="B74" s="58" t="s">
        <v>433</v>
      </c>
      <c r="C74" s="14" t="s">
        <v>434</v>
      </c>
      <c r="D74" s="729"/>
      <c r="E74" s="6"/>
    </row>
    <row r="75" spans="1:5" s="15" customFormat="1" ht="30" x14ac:dyDescent="0.25">
      <c r="A75" s="3"/>
      <c r="B75" s="58" t="s">
        <v>435</v>
      </c>
      <c r="C75" s="14" t="s">
        <v>436</v>
      </c>
      <c r="D75" s="729"/>
      <c r="E75" s="6"/>
    </row>
    <row r="76" spans="1:5" ht="60" x14ac:dyDescent="0.25">
      <c r="B76" s="58">
        <v>48</v>
      </c>
      <c r="C76" s="14" t="s">
        <v>437</v>
      </c>
      <c r="D76" s="729"/>
      <c r="E76" s="6"/>
    </row>
    <row r="77" spans="1:5" ht="30" x14ac:dyDescent="0.25">
      <c r="B77" s="58">
        <v>49</v>
      </c>
      <c r="C77" s="14" t="s">
        <v>438</v>
      </c>
      <c r="D77" s="729"/>
      <c r="E77" s="6"/>
    </row>
    <row r="78" spans="1:5" x14ac:dyDescent="0.25">
      <c r="B78" s="58">
        <v>50</v>
      </c>
      <c r="C78" s="14" t="s">
        <v>439</v>
      </c>
      <c r="D78" s="729"/>
      <c r="E78" s="6"/>
    </row>
    <row r="79" spans="1:5" x14ac:dyDescent="0.25">
      <c r="B79" s="239">
        <v>51</v>
      </c>
      <c r="C79" s="732" t="s">
        <v>440</v>
      </c>
      <c r="D79" s="731">
        <v>1298</v>
      </c>
      <c r="E79" s="9"/>
    </row>
    <row r="80" spans="1:5" x14ac:dyDescent="0.25">
      <c r="B80" s="1088" t="s">
        <v>441</v>
      </c>
      <c r="C80" s="1089"/>
      <c r="D80" s="1089"/>
      <c r="E80" s="1090"/>
    </row>
    <row r="81" spans="2:5" ht="45" x14ac:dyDescent="0.25">
      <c r="B81" s="58">
        <v>52</v>
      </c>
      <c r="C81" s="14" t="s">
        <v>442</v>
      </c>
      <c r="D81" s="63"/>
      <c r="E81" s="6"/>
    </row>
    <row r="82" spans="2:5" ht="75" x14ac:dyDescent="0.25">
      <c r="B82" s="58">
        <v>53</v>
      </c>
      <c r="C82" s="14" t="s">
        <v>443</v>
      </c>
      <c r="D82" s="63"/>
      <c r="E82" s="6"/>
    </row>
    <row r="83" spans="2:5" ht="75" x14ac:dyDescent="0.25">
      <c r="B83" s="58">
        <v>54</v>
      </c>
      <c r="C83" s="14" t="s">
        <v>444</v>
      </c>
      <c r="D83" s="63"/>
      <c r="E83" s="6"/>
    </row>
    <row r="84" spans="2:5" x14ac:dyDescent="0.25">
      <c r="B84" s="58" t="s">
        <v>445</v>
      </c>
      <c r="C84" s="14" t="s">
        <v>167</v>
      </c>
      <c r="D84" s="63"/>
      <c r="E84" s="6"/>
    </row>
    <row r="85" spans="2:5" ht="75" x14ac:dyDescent="0.25">
      <c r="B85" s="58">
        <v>55</v>
      </c>
      <c r="C85" s="14" t="s">
        <v>446</v>
      </c>
      <c r="D85" s="63"/>
      <c r="E85" s="6"/>
    </row>
    <row r="86" spans="2:5" x14ac:dyDescent="0.25">
      <c r="B86" s="58">
        <v>56</v>
      </c>
      <c r="C86" s="14" t="s">
        <v>167</v>
      </c>
      <c r="D86" s="63"/>
      <c r="E86" s="6"/>
    </row>
    <row r="87" spans="2:5" ht="45" x14ac:dyDescent="0.25">
      <c r="B87" s="58" t="s">
        <v>447</v>
      </c>
      <c r="C87" s="6" t="s">
        <v>448</v>
      </c>
      <c r="D87" s="104"/>
      <c r="E87" s="6"/>
    </row>
    <row r="88" spans="2:5" x14ac:dyDescent="0.25">
      <c r="B88" s="58" t="s">
        <v>449</v>
      </c>
      <c r="C88" s="6" t="s">
        <v>450</v>
      </c>
      <c r="D88" s="104"/>
      <c r="E88" s="6"/>
    </row>
    <row r="89" spans="2:5" x14ac:dyDescent="0.25">
      <c r="B89" s="239">
        <v>57</v>
      </c>
      <c r="C89" s="9" t="s">
        <v>451</v>
      </c>
      <c r="D89" s="104"/>
      <c r="E89" s="6"/>
    </row>
    <row r="90" spans="2:5" x14ac:dyDescent="0.25">
      <c r="B90" s="239">
        <v>58</v>
      </c>
      <c r="C90" s="9" t="s">
        <v>452</v>
      </c>
      <c r="D90" s="731">
        <v>1298</v>
      </c>
      <c r="E90" s="6"/>
    </row>
    <row r="91" spans="2:5" ht="30" x14ac:dyDescent="0.25">
      <c r="B91" s="239">
        <v>59</v>
      </c>
      <c r="C91" s="9" t="s">
        <v>453</v>
      </c>
      <c r="D91" s="731">
        <v>17342</v>
      </c>
      <c r="E91" s="6"/>
    </row>
    <row r="92" spans="2:5" x14ac:dyDescent="0.25">
      <c r="B92" s="239">
        <v>60</v>
      </c>
      <c r="C92" s="9" t="s">
        <v>195</v>
      </c>
      <c r="D92" s="731">
        <v>72158</v>
      </c>
      <c r="E92" s="9"/>
    </row>
    <row r="93" spans="2:5" x14ac:dyDescent="0.25">
      <c r="B93" s="1088" t="s">
        <v>454</v>
      </c>
      <c r="C93" s="1089"/>
      <c r="D93" s="1089"/>
      <c r="E93" s="1090"/>
    </row>
    <row r="94" spans="2:5" x14ac:dyDescent="0.25">
      <c r="B94" s="58">
        <v>61</v>
      </c>
      <c r="C94" s="14" t="s">
        <v>455</v>
      </c>
      <c r="D94" s="733">
        <v>0.222</v>
      </c>
      <c r="E94" s="6"/>
    </row>
    <row r="95" spans="2:5" x14ac:dyDescent="0.25">
      <c r="B95" s="58">
        <v>62</v>
      </c>
      <c r="C95" s="14" t="s">
        <v>456</v>
      </c>
      <c r="D95" s="733">
        <v>0.222</v>
      </c>
      <c r="E95" s="6"/>
    </row>
    <row r="96" spans="2:5" x14ac:dyDescent="0.25">
      <c r="B96" s="58">
        <v>63</v>
      </c>
      <c r="C96" s="14" t="s">
        <v>457</v>
      </c>
      <c r="D96" s="733">
        <v>0.24</v>
      </c>
      <c r="E96" s="6"/>
    </row>
    <row r="97" spans="2:9" ht="14.85" customHeight="1" x14ac:dyDescent="0.25">
      <c r="B97" s="58">
        <v>64</v>
      </c>
      <c r="C97" s="14" t="s">
        <v>458</v>
      </c>
      <c r="D97" s="733">
        <v>0.11700000000000001</v>
      </c>
      <c r="E97" s="6"/>
    </row>
    <row r="98" spans="2:9" ht="17.850000000000001" customHeight="1" x14ac:dyDescent="0.25">
      <c r="B98" s="58">
        <v>65</v>
      </c>
      <c r="C98" s="6" t="s">
        <v>459</v>
      </c>
      <c r="D98" s="733">
        <v>2.5000000000000001E-2</v>
      </c>
      <c r="E98" s="6"/>
    </row>
    <row r="99" spans="2:9" x14ac:dyDescent="0.25">
      <c r="B99" s="58">
        <v>66</v>
      </c>
      <c r="C99" s="6" t="s">
        <v>460</v>
      </c>
      <c r="D99" s="733">
        <v>2.5000000000000001E-2</v>
      </c>
      <c r="E99" s="6"/>
    </row>
    <row r="100" spans="2:9" x14ac:dyDescent="0.25">
      <c r="B100" s="58">
        <v>67</v>
      </c>
      <c r="C100" s="6" t="s">
        <v>461</v>
      </c>
      <c r="D100" s="733">
        <v>0.01</v>
      </c>
      <c r="E100" s="6"/>
      <c r="I100" s="510"/>
    </row>
    <row r="101" spans="2:9" x14ac:dyDescent="0.25">
      <c r="B101" s="58" t="s">
        <v>462</v>
      </c>
      <c r="C101" s="14" t="s">
        <v>463</v>
      </c>
      <c r="D101" s="733"/>
      <c r="E101" s="6"/>
    </row>
    <row r="102" spans="2:9" ht="30" x14ac:dyDescent="0.25">
      <c r="B102" s="58" t="s">
        <v>464</v>
      </c>
      <c r="C102" s="14" t="s">
        <v>465</v>
      </c>
      <c r="D102" s="782">
        <v>1.2999999999999999E-2</v>
      </c>
      <c r="E102" s="6"/>
    </row>
    <row r="103" spans="2:9" ht="30" x14ac:dyDescent="0.25">
      <c r="B103" s="58">
        <v>68</v>
      </c>
      <c r="C103" s="732" t="s">
        <v>466</v>
      </c>
      <c r="D103" s="734">
        <v>0.222</v>
      </c>
      <c r="E103" s="6"/>
    </row>
    <row r="104" spans="2:9" x14ac:dyDescent="0.25">
      <c r="B104" s="1088" t="s">
        <v>467</v>
      </c>
      <c r="C104" s="1089"/>
      <c r="D104" s="1089"/>
      <c r="E104" s="1090"/>
    </row>
    <row r="105" spans="2:9" x14ac:dyDescent="0.25">
      <c r="B105" s="58">
        <v>69</v>
      </c>
      <c r="C105" s="7" t="s">
        <v>468</v>
      </c>
      <c r="D105" s="63"/>
      <c r="E105" s="6"/>
    </row>
    <row r="106" spans="2:9" x14ac:dyDescent="0.25">
      <c r="B106" s="58">
        <v>70</v>
      </c>
      <c r="C106" s="7" t="s">
        <v>468</v>
      </c>
      <c r="D106" s="63"/>
      <c r="E106" s="6"/>
    </row>
    <row r="107" spans="2:9" x14ac:dyDescent="0.25">
      <c r="B107" s="58">
        <v>71</v>
      </c>
      <c r="C107" s="7" t="s">
        <v>468</v>
      </c>
      <c r="D107" s="63"/>
      <c r="E107" s="6"/>
    </row>
    <row r="108" spans="2:9" x14ac:dyDescent="0.25">
      <c r="B108" s="1088" t="s">
        <v>469</v>
      </c>
      <c r="C108" s="1089"/>
      <c r="D108" s="1089"/>
      <c r="E108" s="1090"/>
    </row>
    <row r="109" spans="2:9" ht="60.75" customHeight="1" x14ac:dyDescent="0.25">
      <c r="B109" s="1094">
        <v>72</v>
      </c>
      <c r="C109" s="1097" t="s">
        <v>470</v>
      </c>
      <c r="D109" s="1094"/>
      <c r="E109" s="1100"/>
    </row>
    <row r="110" spans="2:9" x14ac:dyDescent="0.25">
      <c r="B110" s="1095"/>
      <c r="C110" s="1098"/>
      <c r="D110" s="1095"/>
      <c r="E110" s="1101"/>
    </row>
    <row r="111" spans="2:9" ht="0.95" customHeight="1" x14ac:dyDescent="0.25">
      <c r="B111" s="1096"/>
      <c r="C111" s="1099"/>
      <c r="D111" s="1096"/>
      <c r="E111" s="1102"/>
    </row>
    <row r="112" spans="2:9" ht="75" x14ac:dyDescent="0.25">
      <c r="B112" s="58">
        <v>73</v>
      </c>
      <c r="C112" s="14" t="s">
        <v>471</v>
      </c>
      <c r="D112" s="63"/>
      <c r="E112" s="6"/>
    </row>
    <row r="113" spans="2:5" x14ac:dyDescent="0.25">
      <c r="B113" s="58">
        <v>74</v>
      </c>
      <c r="C113" s="14" t="s">
        <v>167</v>
      </c>
      <c r="D113" s="63"/>
      <c r="E113" s="6"/>
    </row>
    <row r="114" spans="2:5" ht="29.1" customHeight="1" x14ac:dyDescent="0.25">
      <c r="B114" s="58">
        <v>75</v>
      </c>
      <c r="C114" s="14" t="s">
        <v>472</v>
      </c>
      <c r="D114" s="63"/>
      <c r="E114" s="6"/>
    </row>
    <row r="115" spans="2:5" x14ac:dyDescent="0.25">
      <c r="B115" s="1088" t="s">
        <v>473</v>
      </c>
      <c r="C115" s="1089"/>
      <c r="D115" s="1089"/>
      <c r="E115" s="1090"/>
    </row>
    <row r="116" spans="2:5" ht="45" x14ac:dyDescent="0.25">
      <c r="B116" s="58">
        <v>76</v>
      </c>
      <c r="C116" s="14" t="s">
        <v>474</v>
      </c>
      <c r="D116" s="63"/>
      <c r="E116" s="6"/>
    </row>
    <row r="117" spans="2:5" ht="30" x14ac:dyDescent="0.25">
      <c r="B117" s="58">
        <v>77</v>
      </c>
      <c r="C117" s="14" t="s">
        <v>475</v>
      </c>
      <c r="D117" s="63"/>
      <c r="E117" s="6"/>
    </row>
    <row r="118" spans="2:5" ht="45" x14ac:dyDescent="0.25">
      <c r="B118" s="58">
        <v>78</v>
      </c>
      <c r="C118" s="14" t="s">
        <v>476</v>
      </c>
      <c r="D118" s="63"/>
      <c r="E118" s="6"/>
    </row>
    <row r="119" spans="2:5" ht="30" x14ac:dyDescent="0.25">
      <c r="B119" s="58">
        <v>79</v>
      </c>
      <c r="C119" s="14" t="s">
        <v>477</v>
      </c>
      <c r="D119" s="63"/>
      <c r="E119" s="6"/>
    </row>
    <row r="120" spans="2:5" x14ac:dyDescent="0.25">
      <c r="B120" s="48"/>
    </row>
    <row r="121" spans="2:5" x14ac:dyDescent="0.25">
      <c r="B121" s="49"/>
    </row>
    <row r="122" spans="2:5" x14ac:dyDescent="0.25">
      <c r="B122" s="49"/>
    </row>
    <row r="123" spans="2:5" x14ac:dyDescent="0.25">
      <c r="B123" s="49"/>
    </row>
    <row r="124" spans="2:5" x14ac:dyDescent="0.25">
      <c r="B124" s="49"/>
    </row>
  </sheetData>
  <mergeCells count="14">
    <mergeCell ref="B115:E115"/>
    <mergeCell ref="B93:E93"/>
    <mergeCell ref="B104:E104"/>
    <mergeCell ref="B108:E108"/>
    <mergeCell ref="B109:B111"/>
    <mergeCell ref="C109:C111"/>
    <mergeCell ref="D109:D111"/>
    <mergeCell ref="E109:E111"/>
    <mergeCell ref="B80:E80"/>
    <mergeCell ref="B7:E7"/>
    <mergeCell ref="B19:E19"/>
    <mergeCell ref="B50:E50"/>
    <mergeCell ref="B60:E60"/>
    <mergeCell ref="B71:E71"/>
  </mergeCells>
  <pageMargins left="0.23622047244094491" right="0.23622047244094491" top="0.74803149606299213" bottom="0.74803149606299213" header="0.31496062992125984" footer="0.31496062992125984"/>
  <pageSetup paperSize="9" scale="13"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8AFE-D89D-4F19-A74A-F38671BD48C8}">
  <sheetPr>
    <tabColor theme="4" tint="-0.249977111117893"/>
    <pageSetUpPr fitToPage="1"/>
  </sheetPr>
  <dimension ref="B1:T39"/>
  <sheetViews>
    <sheetView showGridLines="0" zoomScale="115" zoomScaleNormal="115" zoomScalePageLayoutView="90" workbookViewId="0"/>
  </sheetViews>
  <sheetFormatPr defaultColWidth="9" defaultRowHeight="15" x14ac:dyDescent="0.25"/>
  <cols>
    <col min="1" max="1" width="9.140625" style="459" customWidth="1"/>
    <col min="2" max="2" width="10.42578125" style="459" customWidth="1"/>
    <col min="3" max="3" width="53" style="459" customWidth="1"/>
    <col min="4" max="4" width="39.85546875" style="459" customWidth="1"/>
    <col min="5" max="5" width="37.140625" style="459" customWidth="1"/>
    <col min="6" max="6" width="20.42578125" style="459" customWidth="1"/>
    <col min="7" max="16384" width="9" style="459"/>
  </cols>
  <sheetData>
    <row r="1" spans="2:20" x14ac:dyDescent="0.25">
      <c r="B1" s="3" t="s">
        <v>145</v>
      </c>
      <c r="C1" s="3" t="s">
        <v>6</v>
      </c>
    </row>
    <row r="2" spans="2:20" ht="18.75" x14ac:dyDescent="0.25">
      <c r="B2" s="726" t="s">
        <v>16</v>
      </c>
      <c r="C2" s="511"/>
      <c r="D2" s="511"/>
      <c r="E2" s="511"/>
      <c r="F2" s="511"/>
    </row>
    <row r="3" spans="2:20" ht="15" customHeight="1" x14ac:dyDescent="0.25">
      <c r="B3" s="1103" t="s">
        <v>478</v>
      </c>
      <c r="C3" s="1103"/>
      <c r="D3" s="1103"/>
      <c r="E3" s="1103"/>
      <c r="F3" s="1103"/>
      <c r="G3" s="429"/>
      <c r="H3" s="429"/>
      <c r="I3" s="429"/>
      <c r="J3" s="429"/>
      <c r="K3" s="429"/>
      <c r="L3" s="429"/>
      <c r="M3" s="429"/>
      <c r="N3" s="429"/>
      <c r="O3" s="429"/>
      <c r="P3" s="429"/>
      <c r="Q3" s="429"/>
      <c r="R3" s="429"/>
      <c r="S3" s="429"/>
      <c r="T3" s="429"/>
    </row>
    <row r="4" spans="2:20" x14ac:dyDescent="0.25">
      <c r="B4" s="1103"/>
      <c r="C4" s="1103"/>
      <c r="D4" s="1103"/>
      <c r="E4" s="1103"/>
      <c r="F4" s="1103"/>
      <c r="G4" s="429"/>
      <c r="H4" s="429"/>
      <c r="I4" s="429"/>
      <c r="J4" s="429"/>
      <c r="K4" s="429"/>
      <c r="L4" s="429"/>
      <c r="M4" s="429"/>
      <c r="N4" s="429"/>
      <c r="O4" s="429"/>
      <c r="P4" s="429"/>
      <c r="Q4" s="429"/>
      <c r="R4" s="429"/>
      <c r="S4" s="429"/>
      <c r="T4" s="429"/>
    </row>
    <row r="5" spans="2:20" x14ac:dyDescent="0.25">
      <c r="B5" s="1103"/>
      <c r="C5" s="1103"/>
      <c r="D5" s="1103"/>
      <c r="E5" s="1103"/>
      <c r="F5" s="1103"/>
      <c r="G5" s="429"/>
      <c r="H5" s="429"/>
      <c r="I5" s="429"/>
      <c r="J5" s="429"/>
      <c r="K5" s="429"/>
      <c r="L5" s="429"/>
      <c r="M5" s="429"/>
      <c r="N5" s="429"/>
      <c r="O5" s="429"/>
      <c r="P5" s="429"/>
      <c r="Q5" s="429"/>
      <c r="R5" s="429"/>
      <c r="S5" s="429"/>
      <c r="T5" s="429"/>
    </row>
    <row r="6" spans="2:20" x14ac:dyDescent="0.25">
      <c r="B6"/>
      <c r="C6"/>
      <c r="D6" s="432" t="s">
        <v>148</v>
      </c>
      <c r="E6" s="432" t="s">
        <v>149</v>
      </c>
      <c r="F6" s="432" t="s">
        <v>150</v>
      </c>
    </row>
    <row r="7" spans="2:20" ht="30" x14ac:dyDescent="0.25">
      <c r="B7"/>
      <c r="C7" s="50"/>
      <c r="D7" s="51" t="s">
        <v>479</v>
      </c>
      <c r="E7" s="51" t="s">
        <v>480</v>
      </c>
      <c r="F7" s="51" t="s">
        <v>481</v>
      </c>
    </row>
    <row r="8" spans="2:20" x14ac:dyDescent="0.25">
      <c r="B8"/>
      <c r="C8" s="50"/>
      <c r="D8" s="51" t="s">
        <v>482</v>
      </c>
      <c r="E8" s="51" t="s">
        <v>482</v>
      </c>
      <c r="F8" s="51"/>
    </row>
    <row r="9" spans="2:20" ht="30" customHeight="1" x14ac:dyDescent="0.25">
      <c r="B9" s="1104" t="s">
        <v>483</v>
      </c>
      <c r="C9" s="1105"/>
      <c r="D9" s="1105"/>
      <c r="E9" s="1105"/>
      <c r="F9" s="1106"/>
    </row>
    <row r="10" spans="2:20" ht="30" x14ac:dyDescent="0.25">
      <c r="B10" s="1013">
        <v>1</v>
      </c>
      <c r="C10" s="1014" t="s">
        <v>263</v>
      </c>
      <c r="D10" s="422">
        <v>2450</v>
      </c>
      <c r="E10" s="422">
        <v>2450</v>
      </c>
      <c r="F10" s="432"/>
    </row>
    <row r="11" spans="2:20" x14ac:dyDescent="0.25">
      <c r="B11" s="1015">
        <v>2</v>
      </c>
      <c r="C11" s="1016" t="s">
        <v>264</v>
      </c>
      <c r="D11" s="422">
        <v>183</v>
      </c>
      <c r="E11" s="422">
        <v>183</v>
      </c>
      <c r="F11" s="432"/>
    </row>
    <row r="12" spans="2:20" x14ac:dyDescent="0.25">
      <c r="B12" s="1015">
        <v>3</v>
      </c>
      <c r="C12" s="1016" t="s">
        <v>265</v>
      </c>
      <c r="D12" s="422">
        <v>181956</v>
      </c>
      <c r="E12" s="422">
        <v>181956</v>
      </c>
      <c r="F12" s="432"/>
    </row>
    <row r="13" spans="2:20" x14ac:dyDescent="0.25">
      <c r="B13" s="1015">
        <v>4</v>
      </c>
      <c r="C13" s="1016" t="s">
        <v>266</v>
      </c>
      <c r="D13" s="422">
        <v>5</v>
      </c>
      <c r="E13" s="422">
        <v>5</v>
      </c>
      <c r="F13" s="432"/>
    </row>
    <row r="14" spans="2:20" x14ac:dyDescent="0.25">
      <c r="B14" s="1015">
        <v>5</v>
      </c>
      <c r="C14" s="1016" t="s">
        <v>267</v>
      </c>
      <c r="D14" s="422">
        <v>7783</v>
      </c>
      <c r="E14" s="422">
        <v>7783</v>
      </c>
      <c r="F14" s="432"/>
    </row>
    <row r="15" spans="2:20" x14ac:dyDescent="0.25">
      <c r="B15" s="1015">
        <v>6</v>
      </c>
      <c r="C15" s="1016" t="s">
        <v>268</v>
      </c>
      <c r="D15" s="422">
        <v>46</v>
      </c>
      <c r="E15" s="422">
        <v>46</v>
      </c>
      <c r="F15" s="432"/>
    </row>
    <row r="16" spans="2:20" x14ac:dyDescent="0.25">
      <c r="B16" s="1015">
        <v>7</v>
      </c>
      <c r="C16" s="1016" t="s">
        <v>269</v>
      </c>
      <c r="D16" s="422">
        <v>150</v>
      </c>
      <c r="E16" s="422">
        <v>150</v>
      </c>
      <c r="F16" s="432"/>
    </row>
    <row r="17" spans="2:6" x14ac:dyDescent="0.25">
      <c r="B17" s="1015">
        <v>8</v>
      </c>
      <c r="C17" s="1016" t="s">
        <v>270</v>
      </c>
      <c r="D17" s="422">
        <v>6</v>
      </c>
      <c r="E17" s="422">
        <v>6</v>
      </c>
      <c r="F17" s="432"/>
    </row>
    <row r="18" spans="2:6" x14ac:dyDescent="0.25">
      <c r="B18" s="1015">
        <v>9</v>
      </c>
      <c r="C18" s="1016" t="s">
        <v>271</v>
      </c>
      <c r="D18" s="422">
        <v>0</v>
      </c>
      <c r="E18" s="422">
        <v>0</v>
      </c>
      <c r="F18" s="432"/>
    </row>
    <row r="19" spans="2:6" x14ac:dyDescent="0.25">
      <c r="B19" s="1015">
        <v>10</v>
      </c>
      <c r="C19" s="1016" t="s">
        <v>272</v>
      </c>
      <c r="D19" s="422">
        <v>0</v>
      </c>
      <c r="E19" s="422">
        <v>0</v>
      </c>
      <c r="F19" s="432"/>
    </row>
    <row r="20" spans="2:6" x14ac:dyDescent="0.25">
      <c r="B20" s="1015">
        <v>11</v>
      </c>
      <c r="C20" s="1016" t="s">
        <v>273</v>
      </c>
      <c r="D20" s="422">
        <v>0</v>
      </c>
      <c r="E20" s="422">
        <v>0</v>
      </c>
      <c r="F20" s="432"/>
    </row>
    <row r="21" spans="2:6" x14ac:dyDescent="0.25">
      <c r="B21" s="1015">
        <v>12</v>
      </c>
      <c r="C21" s="1016" t="s">
        <v>274</v>
      </c>
      <c r="D21" s="422">
        <v>283</v>
      </c>
      <c r="E21" s="422">
        <v>283</v>
      </c>
      <c r="F21" s="432"/>
    </row>
    <row r="22" spans="2:6" x14ac:dyDescent="0.25">
      <c r="B22" s="1015">
        <v>13</v>
      </c>
      <c r="C22" s="1016" t="s">
        <v>275</v>
      </c>
      <c r="D22" s="422">
        <v>28</v>
      </c>
      <c r="E22" s="422">
        <v>28</v>
      </c>
      <c r="F22" s="432"/>
    </row>
    <row r="23" spans="2:6" x14ac:dyDescent="0.25">
      <c r="B23" s="1015" t="s">
        <v>484</v>
      </c>
      <c r="C23" s="1017" t="s">
        <v>485</v>
      </c>
      <c r="D23" s="423">
        <v>192890</v>
      </c>
      <c r="E23" s="423">
        <v>192890</v>
      </c>
      <c r="F23" s="432"/>
    </row>
    <row r="24" spans="2:6" ht="30" customHeight="1" x14ac:dyDescent="0.25">
      <c r="B24" s="1104" t="s">
        <v>486</v>
      </c>
      <c r="C24" s="1105"/>
      <c r="D24" s="1105"/>
      <c r="E24" s="1105"/>
      <c r="F24" s="1106"/>
    </row>
    <row r="25" spans="2:6" x14ac:dyDescent="0.25">
      <c r="B25" s="557">
        <v>1</v>
      </c>
      <c r="C25" s="1010" t="s">
        <v>279</v>
      </c>
      <c r="D25" s="1007">
        <v>168011</v>
      </c>
      <c r="E25" s="1007">
        <v>168011</v>
      </c>
      <c r="F25" s="432"/>
    </row>
    <row r="26" spans="2:6" x14ac:dyDescent="0.25">
      <c r="B26" s="557">
        <v>2</v>
      </c>
      <c r="C26" s="1011" t="s">
        <v>280</v>
      </c>
      <c r="D26" s="1009">
        <v>3995</v>
      </c>
      <c r="E26" s="1009">
        <v>3995</v>
      </c>
      <c r="F26" s="432"/>
    </row>
    <row r="27" spans="2:6" x14ac:dyDescent="0.25">
      <c r="B27" s="557">
        <v>3</v>
      </c>
      <c r="C27" s="1011" t="s">
        <v>281</v>
      </c>
      <c r="D27" s="1019">
        <v>13</v>
      </c>
      <c r="E27" s="1019">
        <v>13</v>
      </c>
      <c r="F27" s="432"/>
    </row>
    <row r="28" spans="2:6" x14ac:dyDescent="0.25">
      <c r="B28" s="557">
        <v>4</v>
      </c>
      <c r="C28" s="1011" t="s">
        <v>282</v>
      </c>
      <c r="D28" s="1009">
        <v>2400</v>
      </c>
      <c r="E28" s="1009">
        <v>2400</v>
      </c>
      <c r="F28" s="432"/>
    </row>
    <row r="29" spans="2:6" x14ac:dyDescent="0.25">
      <c r="B29" s="557">
        <v>5</v>
      </c>
      <c r="C29" s="1011" t="s">
        <v>275</v>
      </c>
      <c r="D29" s="1019">
        <v>0</v>
      </c>
      <c r="E29" s="1019">
        <v>0</v>
      </c>
      <c r="F29" s="432"/>
    </row>
    <row r="30" spans="2:6" x14ac:dyDescent="0.25">
      <c r="B30" s="557">
        <v>6</v>
      </c>
      <c r="C30" s="1011" t="s">
        <v>283</v>
      </c>
      <c r="D30" s="1019">
        <v>24</v>
      </c>
      <c r="E30" s="1019">
        <v>24</v>
      </c>
      <c r="F30" s="432"/>
    </row>
    <row r="31" spans="2:6" x14ac:dyDescent="0.25">
      <c r="B31" s="557">
        <v>7</v>
      </c>
      <c r="C31" s="1011" t="s">
        <v>284</v>
      </c>
      <c r="D31" s="1009">
        <v>1298</v>
      </c>
      <c r="E31" s="1009">
        <v>1298</v>
      </c>
      <c r="F31" s="432"/>
    </row>
    <row r="32" spans="2:6" x14ac:dyDescent="0.25">
      <c r="B32" s="557">
        <v>8</v>
      </c>
      <c r="C32" s="1011" t="s">
        <v>285</v>
      </c>
      <c r="D32" s="1019">
        <v>570</v>
      </c>
      <c r="E32" s="1019">
        <v>570</v>
      </c>
      <c r="F32" s="432"/>
    </row>
    <row r="33" spans="2:6" x14ac:dyDescent="0.25">
      <c r="B33" s="557">
        <v>9</v>
      </c>
      <c r="C33" s="1011" t="s">
        <v>286</v>
      </c>
      <c r="D33" s="1019">
        <v>86</v>
      </c>
      <c r="E33" s="1019">
        <v>86</v>
      </c>
      <c r="F33" s="432"/>
    </row>
    <row r="34" spans="2:6" x14ac:dyDescent="0.25">
      <c r="B34" s="557">
        <v>10</v>
      </c>
      <c r="C34" s="1011" t="s">
        <v>287</v>
      </c>
      <c r="D34" s="1009">
        <v>2355</v>
      </c>
      <c r="E34" s="1009">
        <v>2355</v>
      </c>
      <c r="F34" s="432"/>
    </row>
    <row r="35" spans="2:6" x14ac:dyDescent="0.25">
      <c r="B35" s="557">
        <v>11</v>
      </c>
      <c r="C35" s="1011" t="s">
        <v>288</v>
      </c>
      <c r="D35" s="1009">
        <v>14138</v>
      </c>
      <c r="E35" s="1009">
        <v>14138</v>
      </c>
      <c r="F35" s="432"/>
    </row>
    <row r="36" spans="2:6" x14ac:dyDescent="0.25">
      <c r="B36" s="557"/>
      <c r="C36" s="1018" t="s">
        <v>487</v>
      </c>
      <c r="D36" s="1020">
        <v>192890</v>
      </c>
      <c r="E36" s="1021">
        <v>192890</v>
      </c>
      <c r="F36" s="432"/>
    </row>
    <row r="37" spans="2:6" ht="22.5" customHeight="1" x14ac:dyDescent="0.25">
      <c r="B37" s="54" t="s">
        <v>285</v>
      </c>
      <c r="C37" s="55"/>
      <c r="D37" s="56"/>
      <c r="E37" s="56"/>
      <c r="F37" s="57"/>
    </row>
    <row r="38" spans="2:6" x14ac:dyDescent="0.25">
      <c r="B38" s="557">
        <v>1</v>
      </c>
      <c r="C38" s="431" t="s">
        <v>285</v>
      </c>
      <c r="D38" s="431">
        <v>570</v>
      </c>
      <c r="E38" s="431">
        <v>570</v>
      </c>
      <c r="F38" s="432"/>
    </row>
    <row r="39" spans="2:6" x14ac:dyDescent="0.25">
      <c r="B39" s="557" t="s">
        <v>276</v>
      </c>
      <c r="C39" s="53" t="s">
        <v>488</v>
      </c>
      <c r="D39" s="53">
        <v>570</v>
      </c>
      <c r="E39" s="53">
        <v>570</v>
      </c>
      <c r="F39" s="432"/>
    </row>
  </sheetData>
  <mergeCells count="3">
    <mergeCell ref="B3:F5"/>
    <mergeCell ref="B9:F9"/>
    <mergeCell ref="B24:F24"/>
  </mergeCells>
  <pageMargins left="0.7" right="0.7" top="0.75" bottom="0.75" header="0.3" footer="0.3"/>
  <pageSetup paperSize="9" scale="77" orientation="landscape" r:id="rId1"/>
  <headerFooter>
    <oddHeader>&amp;CDA
Bilag VII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6EF-92BD-4185-93BA-7E8D33EC499D}">
  <sheetPr>
    <tabColor theme="4" tint="-0.249977111117893"/>
    <pageSetUpPr fitToPage="1"/>
  </sheetPr>
  <dimension ref="B1:E58"/>
  <sheetViews>
    <sheetView showGridLines="0" zoomScaleNormal="100" workbookViewId="0"/>
  </sheetViews>
  <sheetFormatPr defaultColWidth="9" defaultRowHeight="15" x14ac:dyDescent="0.25"/>
  <cols>
    <col min="1" max="1" width="9.140625" style="459" customWidth="1"/>
    <col min="2" max="2" width="11.5703125" style="459" customWidth="1"/>
    <col min="3" max="3" width="117.42578125" style="459" customWidth="1"/>
    <col min="4" max="4" width="43.85546875" style="459" customWidth="1"/>
    <col min="5" max="5" width="43.7109375" style="459" customWidth="1"/>
    <col min="6" max="16384" width="9" style="459"/>
  </cols>
  <sheetData>
    <row r="1" spans="2:5" x14ac:dyDescent="0.25">
      <c r="B1" s="3" t="s">
        <v>145</v>
      </c>
      <c r="C1" s="3" t="s">
        <v>6</v>
      </c>
    </row>
    <row r="2" spans="2:5" ht="18.75" x14ac:dyDescent="0.25">
      <c r="B2" s="725" t="s">
        <v>17</v>
      </c>
      <c r="C2" s="511"/>
      <c r="D2" s="511"/>
      <c r="E2" s="511"/>
    </row>
    <row r="4" spans="2:5" x14ac:dyDescent="0.25">
      <c r="B4"/>
      <c r="C4"/>
      <c r="D4" s="58" t="s">
        <v>148</v>
      </c>
      <c r="E4" s="58" t="s">
        <v>148</v>
      </c>
    </row>
    <row r="5" spans="2:5" ht="27" customHeight="1" x14ac:dyDescent="0.25">
      <c r="B5"/>
      <c r="C5" s="59"/>
      <c r="D5" s="5" t="s">
        <v>489</v>
      </c>
      <c r="E5" s="5" t="s">
        <v>489</v>
      </c>
    </row>
    <row r="6" spans="2:5" x14ac:dyDescent="0.25">
      <c r="B6" s="432">
        <v>1</v>
      </c>
      <c r="C6" s="430" t="s">
        <v>490</v>
      </c>
      <c r="D6" s="430" t="s">
        <v>491</v>
      </c>
      <c r="E6" s="430" t="s">
        <v>491</v>
      </c>
    </row>
    <row r="7" spans="2:5" x14ac:dyDescent="0.25">
      <c r="B7" s="432">
        <v>2</v>
      </c>
      <c r="C7" s="430" t="s">
        <v>492</v>
      </c>
      <c r="D7" s="430" t="s">
        <v>493</v>
      </c>
      <c r="E7" s="430" t="s">
        <v>494</v>
      </c>
    </row>
    <row r="8" spans="2:5" x14ac:dyDescent="0.25">
      <c r="B8" s="432" t="s">
        <v>495</v>
      </c>
      <c r="C8" s="430" t="s">
        <v>496</v>
      </c>
      <c r="D8" s="430" t="s">
        <v>497</v>
      </c>
      <c r="E8" s="430" t="s">
        <v>498</v>
      </c>
    </row>
    <row r="9" spans="2:5" x14ac:dyDescent="0.25">
      <c r="B9" s="432">
        <v>3</v>
      </c>
      <c r="C9" s="430" t="s">
        <v>499</v>
      </c>
      <c r="D9" s="430" t="s">
        <v>500</v>
      </c>
      <c r="E9" s="430" t="s">
        <v>500</v>
      </c>
    </row>
    <row r="10" spans="2:5" x14ac:dyDescent="0.25">
      <c r="B10" s="432" t="s">
        <v>501</v>
      </c>
      <c r="C10" s="430" t="s">
        <v>502</v>
      </c>
      <c r="D10" s="430"/>
      <c r="E10" s="430"/>
    </row>
    <row r="11" spans="2:5" x14ac:dyDescent="0.25">
      <c r="B11" s="432"/>
      <c r="C11" s="60" t="s">
        <v>503</v>
      </c>
      <c r="D11" s="430"/>
      <c r="E11" s="430"/>
    </row>
    <row r="12" spans="2:5" x14ac:dyDescent="0.25">
      <c r="B12" s="432">
        <v>4</v>
      </c>
      <c r="C12" s="430" t="s">
        <v>504</v>
      </c>
      <c r="D12" s="430" t="s">
        <v>505</v>
      </c>
      <c r="E12" s="430" t="s">
        <v>505</v>
      </c>
    </row>
    <row r="13" spans="2:5" x14ac:dyDescent="0.25">
      <c r="B13" s="432">
        <v>5</v>
      </c>
      <c r="C13" s="430" t="s">
        <v>506</v>
      </c>
      <c r="D13" s="430" t="s">
        <v>505</v>
      </c>
      <c r="E13" s="430" t="s">
        <v>505</v>
      </c>
    </row>
    <row r="14" spans="2:5" x14ac:dyDescent="0.25">
      <c r="B14" s="432">
        <v>6</v>
      </c>
      <c r="C14" s="430" t="s">
        <v>507</v>
      </c>
      <c r="D14" s="430" t="s">
        <v>167</v>
      </c>
      <c r="E14" s="430" t="s">
        <v>167</v>
      </c>
    </row>
    <row r="15" spans="2:5" x14ac:dyDescent="0.25">
      <c r="B15" s="432">
        <v>7</v>
      </c>
      <c r="C15" s="430" t="s">
        <v>508</v>
      </c>
      <c r="D15" s="430" t="s">
        <v>505</v>
      </c>
      <c r="E15" s="430" t="s">
        <v>505</v>
      </c>
    </row>
    <row r="16" spans="2:5" x14ac:dyDescent="0.25">
      <c r="B16" s="432">
        <v>8</v>
      </c>
      <c r="C16" s="430" t="s">
        <v>509</v>
      </c>
      <c r="D16" s="430" t="s">
        <v>510</v>
      </c>
      <c r="E16" s="430" t="s">
        <v>511</v>
      </c>
    </row>
    <row r="17" spans="2:5" x14ac:dyDescent="0.25">
      <c r="B17" s="432">
        <v>9</v>
      </c>
      <c r="C17" s="430" t="s">
        <v>512</v>
      </c>
      <c r="D17" s="430" t="s">
        <v>511</v>
      </c>
      <c r="E17" s="430" t="s">
        <v>511</v>
      </c>
    </row>
    <row r="18" spans="2:5" x14ac:dyDescent="0.25">
      <c r="B18" s="432" t="s">
        <v>513</v>
      </c>
      <c r="C18" s="430" t="s">
        <v>514</v>
      </c>
      <c r="D18" s="430">
        <v>100</v>
      </c>
      <c r="E18" s="430">
        <v>100</v>
      </c>
    </row>
    <row r="19" spans="2:5" x14ac:dyDescent="0.25">
      <c r="B19" s="432" t="s">
        <v>515</v>
      </c>
      <c r="C19" s="430" t="s">
        <v>516</v>
      </c>
      <c r="D19" s="430">
        <v>100</v>
      </c>
      <c r="E19" s="430">
        <v>100</v>
      </c>
    </row>
    <row r="20" spans="2:5" x14ac:dyDescent="0.25">
      <c r="B20" s="432">
        <v>10</v>
      </c>
      <c r="C20" s="430" t="s">
        <v>517</v>
      </c>
      <c r="D20" s="430" t="s">
        <v>518</v>
      </c>
      <c r="E20" s="430" t="s">
        <v>518</v>
      </c>
    </row>
    <row r="21" spans="2:5" x14ac:dyDescent="0.25">
      <c r="B21" s="432">
        <v>11</v>
      </c>
      <c r="C21" s="430" t="s">
        <v>519</v>
      </c>
      <c r="D21" s="430" t="s">
        <v>520</v>
      </c>
      <c r="E21" s="430" t="s">
        <v>521</v>
      </c>
    </row>
    <row r="22" spans="2:5" x14ac:dyDescent="0.25">
      <c r="B22" s="432">
        <v>12</v>
      </c>
      <c r="C22" s="430" t="s">
        <v>522</v>
      </c>
      <c r="D22" s="430" t="s">
        <v>523</v>
      </c>
      <c r="E22" s="430" t="s">
        <v>523</v>
      </c>
    </row>
    <row r="23" spans="2:5" x14ac:dyDescent="0.25">
      <c r="B23" s="432">
        <v>13</v>
      </c>
      <c r="C23" s="430" t="s">
        <v>524</v>
      </c>
      <c r="D23" s="430" t="s">
        <v>525</v>
      </c>
      <c r="E23" s="430" t="s">
        <v>526</v>
      </c>
    </row>
    <row r="24" spans="2:5" x14ac:dyDescent="0.25">
      <c r="B24" s="432">
        <v>14</v>
      </c>
      <c r="C24" s="430" t="s">
        <v>527</v>
      </c>
      <c r="D24" s="430" t="s">
        <v>528</v>
      </c>
      <c r="E24" s="430" t="s">
        <v>528</v>
      </c>
    </row>
    <row r="25" spans="2:5" x14ac:dyDescent="0.25">
      <c r="B25" s="1109">
        <v>15</v>
      </c>
      <c r="C25" s="1107" t="s">
        <v>529</v>
      </c>
      <c r="D25" s="1107" t="s">
        <v>530</v>
      </c>
      <c r="E25" s="1107" t="s">
        <v>531</v>
      </c>
    </row>
    <row r="26" spans="2:5" x14ac:dyDescent="0.25">
      <c r="B26" s="1109"/>
      <c r="C26" s="1107"/>
      <c r="D26" s="1107"/>
      <c r="E26" s="1107"/>
    </row>
    <row r="27" spans="2:5" x14ac:dyDescent="0.25">
      <c r="B27" s="432">
        <v>16</v>
      </c>
      <c r="C27" s="430" t="s">
        <v>532</v>
      </c>
      <c r="D27" s="430" t="s">
        <v>533</v>
      </c>
      <c r="E27" s="430" t="s">
        <v>533</v>
      </c>
    </row>
    <row r="28" spans="2:5" x14ac:dyDescent="0.25">
      <c r="B28" s="61"/>
      <c r="C28" s="60" t="s">
        <v>534</v>
      </c>
      <c r="D28" s="62"/>
      <c r="E28" s="62"/>
    </row>
    <row r="29" spans="2:5" x14ac:dyDescent="0.25">
      <c r="B29" s="1109">
        <v>17</v>
      </c>
      <c r="C29" s="1107" t="s">
        <v>535</v>
      </c>
      <c r="D29" s="1107" t="s">
        <v>536</v>
      </c>
      <c r="E29" s="1107" t="s">
        <v>536</v>
      </c>
    </row>
    <row r="30" spans="2:5" x14ac:dyDescent="0.25">
      <c r="B30" s="1109"/>
      <c r="C30" s="1107"/>
      <c r="D30" s="1107"/>
      <c r="E30" s="1107"/>
    </row>
    <row r="31" spans="2:5" x14ac:dyDescent="0.25">
      <c r="B31" s="432">
        <v>18</v>
      </c>
      <c r="C31" s="430" t="s">
        <v>537</v>
      </c>
      <c r="D31" s="430" t="s">
        <v>538</v>
      </c>
      <c r="E31" s="430" t="s">
        <v>539</v>
      </c>
    </row>
    <row r="32" spans="2:5" x14ac:dyDescent="0.25">
      <c r="B32" s="432">
        <v>19</v>
      </c>
      <c r="C32" s="430" t="s">
        <v>540</v>
      </c>
      <c r="D32" s="430" t="s">
        <v>541</v>
      </c>
      <c r="E32" s="430" t="s">
        <v>541</v>
      </c>
    </row>
    <row r="33" spans="2:5" x14ac:dyDescent="0.25">
      <c r="B33" s="432" t="s">
        <v>386</v>
      </c>
      <c r="C33" s="430" t="s">
        <v>542</v>
      </c>
      <c r="D33" s="430" t="s">
        <v>543</v>
      </c>
      <c r="E33" s="430" t="s">
        <v>543</v>
      </c>
    </row>
    <row r="34" spans="2:5" x14ac:dyDescent="0.25">
      <c r="B34" s="432" t="s">
        <v>388</v>
      </c>
      <c r="C34" s="430" t="s">
        <v>544</v>
      </c>
      <c r="D34" s="430" t="s">
        <v>543</v>
      </c>
      <c r="E34" s="430" t="s">
        <v>543</v>
      </c>
    </row>
    <row r="35" spans="2:5" x14ac:dyDescent="0.25">
      <c r="B35" s="432">
        <v>21</v>
      </c>
      <c r="C35" s="430" t="s">
        <v>545</v>
      </c>
      <c r="D35" s="430" t="s">
        <v>541</v>
      </c>
      <c r="E35" s="430" t="s">
        <v>541</v>
      </c>
    </row>
    <row r="36" spans="2:5" x14ac:dyDescent="0.25">
      <c r="B36" s="432">
        <v>22</v>
      </c>
      <c r="C36" s="430" t="s">
        <v>546</v>
      </c>
      <c r="D36" s="430" t="s">
        <v>547</v>
      </c>
      <c r="E36" s="430" t="s">
        <v>547</v>
      </c>
    </row>
    <row r="37" spans="2:5" x14ac:dyDescent="0.25">
      <c r="B37" s="432">
        <v>23</v>
      </c>
      <c r="C37" s="430" t="s">
        <v>548</v>
      </c>
      <c r="D37" s="430" t="s">
        <v>549</v>
      </c>
      <c r="E37" s="430" t="s">
        <v>549</v>
      </c>
    </row>
    <row r="38" spans="2:5" x14ac:dyDescent="0.25">
      <c r="B38" s="432">
        <v>24</v>
      </c>
      <c r="C38" s="430" t="s">
        <v>550</v>
      </c>
      <c r="D38" s="430" t="s">
        <v>167</v>
      </c>
      <c r="E38" s="430" t="s">
        <v>167</v>
      </c>
    </row>
    <row r="39" spans="2:5" x14ac:dyDescent="0.25">
      <c r="B39" s="432">
        <v>25</v>
      </c>
      <c r="C39" s="430" t="s">
        <v>551</v>
      </c>
      <c r="D39" s="430" t="s">
        <v>167</v>
      </c>
      <c r="E39" s="430" t="s">
        <v>167</v>
      </c>
    </row>
    <row r="40" spans="2:5" x14ac:dyDescent="0.25">
      <c r="B40" s="432">
        <v>26</v>
      </c>
      <c r="C40" s="430" t="s">
        <v>552</v>
      </c>
      <c r="D40" s="430" t="s">
        <v>167</v>
      </c>
      <c r="E40" s="430" t="s">
        <v>167</v>
      </c>
    </row>
    <row r="41" spans="2:5" x14ac:dyDescent="0.25">
      <c r="B41" s="432">
        <v>27</v>
      </c>
      <c r="C41" s="430" t="s">
        <v>553</v>
      </c>
      <c r="D41" s="430" t="s">
        <v>167</v>
      </c>
      <c r="E41" s="430" t="s">
        <v>167</v>
      </c>
    </row>
    <row r="42" spans="2:5" x14ac:dyDescent="0.25">
      <c r="B42" s="432">
        <v>28</v>
      </c>
      <c r="C42" s="430" t="s">
        <v>554</v>
      </c>
      <c r="D42" s="430" t="s">
        <v>167</v>
      </c>
      <c r="E42" s="430" t="s">
        <v>167</v>
      </c>
    </row>
    <row r="43" spans="2:5" x14ac:dyDescent="0.25">
      <c r="B43" s="432">
        <v>29</v>
      </c>
      <c r="C43" s="430" t="s">
        <v>555</v>
      </c>
      <c r="D43" s="430" t="s">
        <v>167</v>
      </c>
      <c r="E43" s="430" t="s">
        <v>167</v>
      </c>
    </row>
    <row r="44" spans="2:5" x14ac:dyDescent="0.25">
      <c r="B44" s="432">
        <v>30</v>
      </c>
      <c r="C44" s="430" t="s">
        <v>556</v>
      </c>
      <c r="D44" s="430" t="s">
        <v>541</v>
      </c>
      <c r="E44" s="430" t="s">
        <v>541</v>
      </c>
    </row>
    <row r="45" spans="2:5" x14ac:dyDescent="0.25">
      <c r="B45" s="432">
        <v>31</v>
      </c>
      <c r="C45" s="430" t="s">
        <v>557</v>
      </c>
      <c r="D45" s="430" t="s">
        <v>167</v>
      </c>
      <c r="E45" s="430" t="s">
        <v>167</v>
      </c>
    </row>
    <row r="46" spans="2:5" x14ac:dyDescent="0.25">
      <c r="B46" s="432">
        <v>32</v>
      </c>
      <c r="C46" s="430" t="s">
        <v>558</v>
      </c>
      <c r="D46" s="430" t="s">
        <v>167</v>
      </c>
      <c r="E46" s="430" t="s">
        <v>167</v>
      </c>
    </row>
    <row r="47" spans="2:5" x14ac:dyDescent="0.25">
      <c r="B47" s="432">
        <v>33</v>
      </c>
      <c r="C47" s="430" t="s">
        <v>559</v>
      </c>
      <c r="D47" s="430" t="s">
        <v>167</v>
      </c>
      <c r="E47" s="430" t="s">
        <v>167</v>
      </c>
    </row>
    <row r="48" spans="2:5" x14ac:dyDescent="0.25">
      <c r="B48" s="432">
        <v>34</v>
      </c>
      <c r="C48" s="430" t="s">
        <v>560</v>
      </c>
      <c r="D48" s="430" t="s">
        <v>167</v>
      </c>
      <c r="E48" s="430" t="s">
        <v>167</v>
      </c>
    </row>
    <row r="49" spans="2:5" x14ac:dyDescent="0.25">
      <c r="B49" s="5" t="s">
        <v>561</v>
      </c>
      <c r="C49" s="63" t="s">
        <v>562</v>
      </c>
      <c r="D49" s="430"/>
      <c r="E49" s="430"/>
    </row>
    <row r="50" spans="2:5" x14ac:dyDescent="0.25">
      <c r="B50" s="5" t="s">
        <v>563</v>
      </c>
      <c r="C50" s="63" t="s">
        <v>564</v>
      </c>
      <c r="D50" s="430" t="s">
        <v>505</v>
      </c>
      <c r="E50" s="430" t="s">
        <v>505</v>
      </c>
    </row>
    <row r="51" spans="2:5" x14ac:dyDescent="0.25">
      <c r="B51" s="432">
        <v>35</v>
      </c>
      <c r="C51" s="430" t="s">
        <v>565</v>
      </c>
      <c r="D51" s="431" t="s">
        <v>566</v>
      </c>
      <c r="E51" s="431" t="s">
        <v>566</v>
      </c>
    </row>
    <row r="52" spans="2:5" x14ac:dyDescent="0.25">
      <c r="B52" s="432">
        <v>36</v>
      </c>
      <c r="C52" s="430" t="s">
        <v>567</v>
      </c>
      <c r="D52" s="430" t="s">
        <v>541</v>
      </c>
      <c r="E52" s="430" t="s">
        <v>541</v>
      </c>
    </row>
    <row r="53" spans="2:5" x14ac:dyDescent="0.25">
      <c r="B53" s="432">
        <v>37</v>
      </c>
      <c r="C53" s="430" t="s">
        <v>568</v>
      </c>
      <c r="D53" s="430" t="s">
        <v>167</v>
      </c>
      <c r="E53" s="430" t="s">
        <v>167</v>
      </c>
    </row>
    <row r="54" spans="2:5" x14ac:dyDescent="0.25">
      <c r="B54" s="5" t="s">
        <v>569</v>
      </c>
      <c r="C54" s="63" t="s">
        <v>570</v>
      </c>
      <c r="D54" s="430"/>
      <c r="E54" s="430"/>
    </row>
    <row r="55" spans="2:5" x14ac:dyDescent="0.25">
      <c r="B55" s="1108" t="s">
        <v>571</v>
      </c>
      <c r="C55" s="1108"/>
      <c r="D55" s="1108"/>
      <c r="E55"/>
    </row>
    <row r="56" spans="2:5" x14ac:dyDescent="0.25">
      <c r="B56" s="1108"/>
      <c r="C56" s="1108"/>
      <c r="D56" s="1108"/>
      <c r="E56"/>
    </row>
    <row r="57" spans="2:5" x14ac:dyDescent="0.25">
      <c r="B57" s="48"/>
    </row>
    <row r="58" spans="2:5" x14ac:dyDescent="0.25">
      <c r="B58" s="48"/>
    </row>
  </sheetData>
  <mergeCells count="9">
    <mergeCell ref="E25:E26"/>
    <mergeCell ref="E29:E30"/>
    <mergeCell ref="B55:D56"/>
    <mergeCell ref="B25:B26"/>
    <mergeCell ref="C25:C26"/>
    <mergeCell ref="D25:D26"/>
    <mergeCell ref="B29:B30"/>
    <mergeCell ref="C29:C30"/>
    <mergeCell ref="D29:D30"/>
  </mergeCells>
  <pageMargins left="0.7" right="0.7" top="0.75" bottom="0.75" header="0.3" footer="0.3"/>
  <pageSetup paperSize="9" scale="58" orientation="landscape" r:id="rId1"/>
  <headerFooter>
    <oddHeader>&amp;CDA
Bilag VII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090-167A-4725-9964-6AC16EF5DC29}">
  <sheetPr>
    <tabColor theme="4" tint="-0.499984740745262"/>
  </sheetPr>
  <dimension ref="A3:O15"/>
  <sheetViews>
    <sheetView showGridLines="0" zoomScaleNormal="80" zoomScalePageLayoutView="80" workbookViewId="0">
      <selection activeCell="C2" sqref="C2"/>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C3" s="342" t="s">
        <v>572</v>
      </c>
      <c r="D3" s="343"/>
      <c r="E3" s="343"/>
      <c r="F3" s="343"/>
      <c r="G3" s="343"/>
      <c r="H3" s="343"/>
      <c r="I3" s="341"/>
      <c r="J3" s="341"/>
      <c r="K3" s="341"/>
      <c r="L3" s="341"/>
      <c r="M3" s="341"/>
      <c r="N3" s="341"/>
      <c r="O3" s="341"/>
    </row>
    <row r="4" spans="1:15" ht="18.75" x14ac:dyDescent="0.25">
      <c r="B4" s="29"/>
    </row>
    <row r="6" spans="1:15" x14ac:dyDescent="0.25">
      <c r="A6" s="10"/>
      <c r="B6" s="10"/>
      <c r="C6" s="64" t="s">
        <v>148</v>
      </c>
      <c r="D6" s="64" t="s">
        <v>149</v>
      </c>
      <c r="E6" s="64" t="s">
        <v>150</v>
      </c>
      <c r="F6" s="64" t="s">
        <v>249</v>
      </c>
      <c r="G6" s="64" t="s">
        <v>250</v>
      </c>
      <c r="H6" s="64" t="s">
        <v>251</v>
      </c>
      <c r="I6" s="64" t="s">
        <v>252</v>
      </c>
      <c r="J6" s="64" t="s">
        <v>332</v>
      </c>
      <c r="K6" s="64" t="s">
        <v>573</v>
      </c>
      <c r="L6" s="64" t="s">
        <v>574</v>
      </c>
      <c r="M6" s="64" t="s">
        <v>575</v>
      </c>
      <c r="N6" s="64" t="s">
        <v>576</v>
      </c>
      <c r="O6" s="64" t="s">
        <v>577</v>
      </c>
    </row>
    <row r="7" spans="1:15" ht="15.75" customHeight="1" x14ac:dyDescent="0.25">
      <c r="A7" s="10"/>
      <c r="B7" s="10"/>
      <c r="C7" s="1113" t="s">
        <v>578</v>
      </c>
      <c r="D7" s="1114"/>
      <c r="E7" s="1113" t="s">
        <v>579</v>
      </c>
      <c r="F7" s="1114"/>
      <c r="G7" s="1110" t="s">
        <v>580</v>
      </c>
      <c r="H7" s="1110" t="s">
        <v>581</v>
      </c>
      <c r="I7" s="1113" t="s">
        <v>582</v>
      </c>
      <c r="J7" s="1117"/>
      <c r="K7" s="1117"/>
      <c r="L7" s="1114"/>
      <c r="M7" s="1110" t="s">
        <v>583</v>
      </c>
      <c r="N7" s="1110" t="s">
        <v>584</v>
      </c>
      <c r="O7" s="1110" t="s">
        <v>585</v>
      </c>
    </row>
    <row r="8" spans="1:15" x14ac:dyDescent="0.25">
      <c r="A8" s="10"/>
      <c r="B8" s="10"/>
      <c r="C8" s="1115"/>
      <c r="D8" s="1116"/>
      <c r="E8" s="1115"/>
      <c r="F8" s="1116"/>
      <c r="G8" s="1111"/>
      <c r="H8" s="1111"/>
      <c r="I8" s="1115"/>
      <c r="J8" s="1118"/>
      <c r="K8" s="1118"/>
      <c r="L8" s="1119"/>
      <c r="M8" s="1111"/>
      <c r="N8" s="1111"/>
      <c r="O8" s="1111"/>
    </row>
    <row r="9" spans="1:15" ht="60" x14ac:dyDescent="0.25">
      <c r="A9" s="10"/>
      <c r="B9" s="10"/>
      <c r="C9" s="64" t="s">
        <v>586</v>
      </c>
      <c r="D9" s="64" t="s">
        <v>587</v>
      </c>
      <c r="E9" s="64" t="s">
        <v>588</v>
      </c>
      <c r="F9" s="64" t="s">
        <v>589</v>
      </c>
      <c r="G9" s="1112"/>
      <c r="H9" s="1112"/>
      <c r="I9" s="65" t="s">
        <v>590</v>
      </c>
      <c r="J9" s="65" t="s">
        <v>579</v>
      </c>
      <c r="K9" s="65" t="s">
        <v>591</v>
      </c>
      <c r="L9" s="66" t="s">
        <v>592</v>
      </c>
      <c r="M9" s="1112"/>
      <c r="N9" s="1112"/>
      <c r="O9" s="1112"/>
    </row>
    <row r="10" spans="1:15" ht="24" x14ac:dyDescent="0.25">
      <c r="A10" s="67" t="s">
        <v>593</v>
      </c>
      <c r="B10" s="68" t="s">
        <v>594</v>
      </c>
      <c r="C10" s="69"/>
      <c r="D10" s="69"/>
      <c r="E10" s="69"/>
      <c r="F10" s="69"/>
      <c r="G10" s="69"/>
      <c r="H10" s="69"/>
      <c r="I10" s="69"/>
      <c r="J10" s="69"/>
      <c r="K10" s="69"/>
      <c r="L10" s="69"/>
      <c r="M10" s="69"/>
      <c r="N10" s="70"/>
      <c r="O10" s="70"/>
    </row>
    <row r="11" spans="1:15" x14ac:dyDescent="0.25">
      <c r="A11" s="71"/>
      <c r="B11" s="72" t="s">
        <v>595</v>
      </c>
      <c r="C11" s="73"/>
      <c r="D11" s="73"/>
      <c r="E11" s="73"/>
      <c r="F11" s="73"/>
      <c r="G11" s="73"/>
      <c r="H11" s="74"/>
      <c r="I11" s="73"/>
      <c r="J11" s="73"/>
      <c r="K11" s="73"/>
      <c r="L11" s="73"/>
      <c r="M11" s="74"/>
      <c r="N11" s="73"/>
      <c r="O11" s="73"/>
    </row>
    <row r="12" spans="1:15" x14ac:dyDescent="0.25">
      <c r="A12" s="71"/>
      <c r="B12" s="72" t="s">
        <v>596</v>
      </c>
      <c r="C12" s="73"/>
      <c r="D12" s="73"/>
      <c r="E12" s="73"/>
      <c r="F12" s="73"/>
      <c r="G12" s="73"/>
      <c r="H12" s="74"/>
      <c r="I12" s="73"/>
      <c r="J12" s="73"/>
      <c r="K12" s="73"/>
      <c r="L12" s="73"/>
      <c r="M12" s="74"/>
      <c r="N12" s="73"/>
      <c r="O12" s="73"/>
    </row>
    <row r="13" spans="1:15" x14ac:dyDescent="0.25">
      <c r="A13" s="71"/>
      <c r="B13" s="75" t="s">
        <v>597</v>
      </c>
      <c r="C13" s="76"/>
      <c r="D13" s="76"/>
      <c r="E13" s="76"/>
      <c r="F13" s="76"/>
      <c r="G13" s="76"/>
      <c r="H13" s="76"/>
      <c r="I13" s="76"/>
      <c r="J13" s="76"/>
      <c r="K13" s="76"/>
      <c r="L13" s="76"/>
      <c r="M13" s="76"/>
      <c r="N13" s="76"/>
      <c r="O13" s="76"/>
    </row>
    <row r="14" spans="1:15" x14ac:dyDescent="0.25">
      <c r="A14" s="71"/>
      <c r="B14" s="75" t="s">
        <v>598</v>
      </c>
      <c r="C14" s="73"/>
      <c r="D14" s="73"/>
      <c r="E14" s="73"/>
      <c r="F14" s="73"/>
      <c r="G14" s="73"/>
      <c r="H14" s="74"/>
      <c r="I14" s="73"/>
      <c r="J14" s="73"/>
      <c r="K14" s="73"/>
      <c r="L14" s="73"/>
      <c r="M14" s="74"/>
      <c r="N14" s="73"/>
      <c r="O14" s="73"/>
    </row>
    <row r="15" spans="1:15" x14ac:dyDescent="0.25">
      <c r="A15" s="77" t="s">
        <v>599</v>
      </c>
      <c r="B15" s="75" t="s">
        <v>186</v>
      </c>
      <c r="C15" s="73"/>
      <c r="D15" s="73"/>
      <c r="E15" s="73"/>
      <c r="F15" s="73"/>
      <c r="G15" s="73"/>
      <c r="H15" s="74"/>
      <c r="I15" s="73"/>
      <c r="J15" s="73"/>
      <c r="K15" s="73"/>
      <c r="L15" s="73"/>
      <c r="M15" s="74"/>
      <c r="N15" s="73"/>
      <c r="O15" s="78"/>
    </row>
  </sheetData>
  <mergeCells count="8">
    <mergeCell ref="N7:N9"/>
    <mergeCell ref="O7:O9"/>
    <mergeCell ref="C7:D8"/>
    <mergeCell ref="E7:F8"/>
    <mergeCell ref="G7:G9"/>
    <mergeCell ref="H7:H9"/>
    <mergeCell ref="I7:L8"/>
    <mergeCell ref="M7:M9"/>
  </mergeCells>
  <conditionalFormatting sqref="C10:M15">
    <cfRule type="cellIs" dxfId="7" priority="1" stopIfTrue="1" operator="lessThan">
      <formula>0</formula>
    </cfRule>
  </conditionalFormatting>
  <conditionalFormatting sqref="N11:O15">
    <cfRule type="cellIs" dxfId="6"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CDA4-E601-4CA2-9D60-7EAF340B4394}">
  <sheetPr>
    <tabColor theme="4" tint="-0.499984740745262"/>
  </sheetPr>
  <dimension ref="B1:D8"/>
  <sheetViews>
    <sheetView showGridLines="0" zoomScaleNormal="100" workbookViewId="0"/>
  </sheetViews>
  <sheetFormatPr defaultColWidth="9.140625" defaultRowHeight="15" x14ac:dyDescent="0.25"/>
  <cols>
    <col min="2" max="2" width="10.85546875" customWidth="1"/>
    <col min="3" max="3" width="56.7109375" customWidth="1"/>
    <col min="4" max="4" width="30.42578125"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x14ac:dyDescent="0.25">
      <c r="B1" s="3" t="s">
        <v>145</v>
      </c>
      <c r="C1" s="3" t="s">
        <v>6</v>
      </c>
    </row>
    <row r="2" spans="2:4" ht="18.75" x14ac:dyDescent="0.3">
      <c r="B2" s="769" t="s">
        <v>19</v>
      </c>
      <c r="C2" s="799"/>
      <c r="D2" s="799"/>
    </row>
    <row r="5" spans="2:4" x14ac:dyDescent="0.25">
      <c r="D5" s="30" t="s">
        <v>148</v>
      </c>
    </row>
    <row r="6" spans="2:4" x14ac:dyDescent="0.25">
      <c r="B6" s="79">
        <v>1</v>
      </c>
      <c r="C6" s="80" t="s">
        <v>195</v>
      </c>
      <c r="D6" s="415">
        <v>72158</v>
      </c>
    </row>
    <row r="7" spans="2:4" x14ac:dyDescent="0.25">
      <c r="B7" s="79">
        <v>2</v>
      </c>
      <c r="C7" s="80" t="s">
        <v>600</v>
      </c>
      <c r="D7" s="813">
        <v>2.5000000000000001E-2</v>
      </c>
    </row>
    <row r="8" spans="2:4" x14ac:dyDescent="0.25">
      <c r="B8" s="79">
        <v>3</v>
      </c>
      <c r="C8" s="80" t="s">
        <v>601</v>
      </c>
      <c r="D8" s="415">
        <v>1804</v>
      </c>
    </row>
  </sheetData>
  <conditionalFormatting sqref="D6:D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BF23-0E6F-4DF2-951E-63D9135D540C}">
  <sheetPr>
    <tabColor theme="5" tint="0.79998168889431442"/>
    <pageSetUpPr fitToPage="1"/>
  </sheetPr>
  <dimension ref="B1:I21"/>
  <sheetViews>
    <sheetView showGridLines="0" zoomScaleNormal="100" workbookViewId="0"/>
  </sheetViews>
  <sheetFormatPr defaultColWidth="9.140625" defaultRowHeight="15" x14ac:dyDescent="0.25"/>
  <cols>
    <col min="1" max="1" width="9.140625" style="459"/>
    <col min="2" max="2" width="10.5703125" style="459" customWidth="1"/>
    <col min="3" max="3" width="72.7109375" style="459" customWidth="1"/>
    <col min="4" max="4" width="17.85546875" style="459" customWidth="1"/>
    <col min="5" max="16384" width="9.140625" style="459"/>
  </cols>
  <sheetData>
    <row r="1" spans="2:9" x14ac:dyDescent="0.25">
      <c r="B1" s="3" t="s">
        <v>145</v>
      </c>
      <c r="C1" s="3" t="s">
        <v>6</v>
      </c>
    </row>
    <row r="2" spans="2:9" ht="18.75" customHeight="1" x14ac:dyDescent="0.3">
      <c r="B2" s="344" t="s">
        <v>21</v>
      </c>
      <c r="C2" s="345"/>
      <c r="D2" s="345"/>
      <c r="E2" s="508"/>
      <c r="F2" s="508"/>
      <c r="G2" s="508"/>
      <c r="H2" s="508"/>
      <c r="I2" s="508"/>
    </row>
    <row r="3" spans="2:9" ht="15" customHeight="1" x14ac:dyDescent="0.25">
      <c r="B3" s="82"/>
      <c r="C3" s="82"/>
      <c r="D3" s="82"/>
    </row>
    <row r="5" spans="2:9" x14ac:dyDescent="0.25">
      <c r="B5" s="12"/>
      <c r="C5" s="12"/>
      <c r="D5" s="83" t="s">
        <v>148</v>
      </c>
    </row>
    <row r="6" spans="2:9" x14ac:dyDescent="0.25">
      <c r="B6" s="12"/>
      <c r="C6" s="12"/>
      <c r="D6" s="36" t="s">
        <v>602</v>
      </c>
    </row>
    <row r="7" spans="2:9" x14ac:dyDescent="0.25">
      <c r="B7" s="84">
        <v>1</v>
      </c>
      <c r="C7" s="431" t="s">
        <v>603</v>
      </c>
      <c r="D7" s="382">
        <v>192890</v>
      </c>
      <c r="E7" s="86"/>
      <c r="F7" s="15"/>
    </row>
    <row r="8" spans="2:9" ht="30" x14ac:dyDescent="0.25">
      <c r="B8" s="432">
        <v>2</v>
      </c>
      <c r="C8" s="431" t="s">
        <v>604</v>
      </c>
      <c r="D8" s="85"/>
      <c r="E8" s="86"/>
      <c r="F8" s="15"/>
    </row>
    <row r="9" spans="2:9" ht="30" x14ac:dyDescent="0.25">
      <c r="B9" s="432">
        <v>3</v>
      </c>
      <c r="C9" s="431" t="s">
        <v>605</v>
      </c>
      <c r="D9" s="724"/>
    </row>
    <row r="10" spans="2:9" ht="30" x14ac:dyDescent="0.25">
      <c r="B10" s="432">
        <v>4</v>
      </c>
      <c r="C10" s="27" t="s">
        <v>606</v>
      </c>
      <c r="D10" s="724"/>
    </row>
    <row r="11" spans="2:9" ht="46.5" customHeight="1" x14ac:dyDescent="0.25">
      <c r="B11" s="432">
        <v>5</v>
      </c>
      <c r="C11" s="6" t="s">
        <v>607</v>
      </c>
      <c r="D11" s="724"/>
    </row>
    <row r="12" spans="2:9" ht="30" x14ac:dyDescent="0.25">
      <c r="B12" s="432">
        <v>6</v>
      </c>
      <c r="C12" s="431" t="s">
        <v>608</v>
      </c>
      <c r="D12" s="87"/>
    </row>
    <row r="13" spans="2:9" x14ac:dyDescent="0.25">
      <c r="B13" s="432">
        <v>7</v>
      </c>
      <c r="C13" s="431" t="s">
        <v>609</v>
      </c>
      <c r="D13" s="88"/>
    </row>
    <row r="14" spans="2:9" x14ac:dyDescent="0.25">
      <c r="B14" s="432">
        <v>8</v>
      </c>
      <c r="C14" s="431" t="s">
        <v>610</v>
      </c>
      <c r="D14" s="724"/>
    </row>
    <row r="15" spans="2:9" x14ac:dyDescent="0.25">
      <c r="B15" s="432">
        <v>9</v>
      </c>
      <c r="C15" s="431" t="s">
        <v>611</v>
      </c>
      <c r="D15" s="724"/>
    </row>
    <row r="16" spans="2:9" ht="30" x14ac:dyDescent="0.25">
      <c r="B16" s="432">
        <v>10</v>
      </c>
      <c r="C16" s="431" t="s">
        <v>612</v>
      </c>
      <c r="D16" s="715">
        <v>2424</v>
      </c>
    </row>
    <row r="17" spans="2:4" ht="30" x14ac:dyDescent="0.25">
      <c r="B17" s="432">
        <v>11</v>
      </c>
      <c r="C17" s="6" t="s">
        <v>613</v>
      </c>
      <c r="D17" s="564">
        <v>-74</v>
      </c>
    </row>
    <row r="18" spans="2:4" ht="30" x14ac:dyDescent="0.25">
      <c r="B18" s="432" t="s">
        <v>614</v>
      </c>
      <c r="C18" s="6" t="s">
        <v>615</v>
      </c>
      <c r="D18" s="716"/>
    </row>
    <row r="19" spans="2:4" ht="30" x14ac:dyDescent="0.25">
      <c r="B19" s="432" t="s">
        <v>616</v>
      </c>
      <c r="C19" s="6" t="s">
        <v>617</v>
      </c>
      <c r="D19" s="716"/>
    </row>
    <row r="20" spans="2:4" x14ac:dyDescent="0.25">
      <c r="B20" s="432">
        <v>12</v>
      </c>
      <c r="C20" s="431" t="s">
        <v>618</v>
      </c>
      <c r="D20" s="715"/>
    </row>
    <row r="21" spans="2:4" x14ac:dyDescent="0.25">
      <c r="B21" s="432">
        <v>13</v>
      </c>
      <c r="C21" s="53" t="s">
        <v>619</v>
      </c>
      <c r="D21" s="716">
        <v>195240</v>
      </c>
    </row>
  </sheetData>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336-B1F7-4077-8337-2EA264A034BE}">
  <sheetPr>
    <tabColor theme="5" tint="0.79998168889431442"/>
    <pageSetUpPr fitToPage="1"/>
  </sheetPr>
  <dimension ref="A1:M72"/>
  <sheetViews>
    <sheetView showGridLines="0" zoomScale="115" zoomScaleNormal="115" workbookViewId="0"/>
  </sheetViews>
  <sheetFormatPr defaultColWidth="9.140625" defaultRowHeight="43.5" customHeight="1" x14ac:dyDescent="0.25"/>
  <cols>
    <col min="1" max="1" width="9.140625" style="459"/>
    <col min="2" max="2" width="9.5703125" style="509" customWidth="1"/>
    <col min="3" max="3" width="71.85546875" style="459" customWidth="1"/>
    <col min="4" max="5" width="18.7109375" style="459" customWidth="1"/>
    <col min="6" max="16384" width="9.140625" style="459"/>
  </cols>
  <sheetData>
    <row r="1" spans="1:5" ht="15" x14ac:dyDescent="0.25">
      <c r="B1" s="3" t="s">
        <v>145</v>
      </c>
      <c r="C1" s="3" t="s">
        <v>6</v>
      </c>
    </row>
    <row r="2" spans="1:5" ht="18.75" x14ac:dyDescent="0.3">
      <c r="A2" s="89"/>
      <c r="B2" s="344" t="s">
        <v>22</v>
      </c>
      <c r="C2" s="508"/>
      <c r="D2" s="508"/>
      <c r="E2" s="508"/>
    </row>
    <row r="4" spans="1:5" ht="43.5" customHeight="1" x14ac:dyDescent="0.25">
      <c r="B4" s="42"/>
      <c r="C4" s="717"/>
      <c r="D4" s="1123" t="s">
        <v>620</v>
      </c>
      <c r="E4" s="1123"/>
    </row>
    <row r="5" spans="1:5" ht="43.5" customHeight="1" x14ac:dyDescent="0.25">
      <c r="B5" s="1124"/>
      <c r="C5" s="1125"/>
      <c r="D5" s="58" t="s">
        <v>148</v>
      </c>
      <c r="E5" s="58" t="s">
        <v>149</v>
      </c>
    </row>
    <row r="6" spans="1:5" ht="43.5" customHeight="1" x14ac:dyDescent="0.25">
      <c r="B6" s="1126"/>
      <c r="C6" s="1127"/>
      <c r="D6" s="58" t="s">
        <v>151</v>
      </c>
      <c r="E6" s="58" t="s">
        <v>152</v>
      </c>
    </row>
    <row r="7" spans="1:5" ht="15" x14ac:dyDescent="0.25">
      <c r="B7" s="1120" t="s">
        <v>621</v>
      </c>
      <c r="C7" s="1121"/>
      <c r="D7" s="1121"/>
      <c r="E7" s="1122"/>
    </row>
    <row r="8" spans="1:5" ht="15" x14ac:dyDescent="0.25">
      <c r="B8" s="58">
        <v>1</v>
      </c>
      <c r="C8" s="6" t="s">
        <v>622</v>
      </c>
      <c r="D8" s="716">
        <v>192890</v>
      </c>
      <c r="E8" s="716">
        <v>186410</v>
      </c>
    </row>
    <row r="9" spans="1:5" ht="30" x14ac:dyDescent="0.25">
      <c r="B9" s="38">
        <v>2</v>
      </c>
      <c r="C9" s="6" t="s">
        <v>623</v>
      </c>
      <c r="D9" s="718"/>
      <c r="E9" s="718"/>
    </row>
    <row r="10" spans="1:5" ht="30" x14ac:dyDescent="0.25">
      <c r="B10" s="38">
        <v>3</v>
      </c>
      <c r="C10" s="6" t="s">
        <v>624</v>
      </c>
      <c r="D10" s="718"/>
      <c r="E10" s="718"/>
    </row>
    <row r="11" spans="1:5" ht="30" x14ac:dyDescent="0.25">
      <c r="B11" s="38">
        <v>4</v>
      </c>
      <c r="C11" s="6" t="s">
        <v>625</v>
      </c>
      <c r="D11" s="718"/>
      <c r="E11" s="718"/>
    </row>
    <row r="12" spans="1:5" ht="15" x14ac:dyDescent="0.25">
      <c r="B12" s="38">
        <v>5</v>
      </c>
      <c r="C12" s="90" t="s">
        <v>626</v>
      </c>
      <c r="D12" s="91"/>
      <c r="E12" s="718"/>
    </row>
    <row r="13" spans="1:5" ht="15" x14ac:dyDescent="0.25">
      <c r="B13" s="58">
        <v>6</v>
      </c>
      <c r="C13" s="6" t="s">
        <v>627</v>
      </c>
      <c r="D13" s="716">
        <v>-74</v>
      </c>
      <c r="E13" s="716">
        <v>-169</v>
      </c>
    </row>
    <row r="14" spans="1:5" ht="15" x14ac:dyDescent="0.25">
      <c r="B14" s="92">
        <v>7</v>
      </c>
      <c r="C14" s="93" t="s">
        <v>628</v>
      </c>
      <c r="D14" s="719">
        <v>192817</v>
      </c>
      <c r="E14" s="719">
        <v>186241</v>
      </c>
    </row>
    <row r="15" spans="1:5" ht="15" x14ac:dyDescent="0.25">
      <c r="B15" s="1120" t="s">
        <v>629</v>
      </c>
      <c r="C15" s="1121"/>
      <c r="D15" s="1121"/>
      <c r="E15" s="1122"/>
    </row>
    <row r="16" spans="1:5" ht="45" x14ac:dyDescent="0.25">
      <c r="B16" s="5">
        <v>8</v>
      </c>
      <c r="C16" s="435" t="s">
        <v>630</v>
      </c>
      <c r="D16" s="88"/>
      <c r="E16" s="85"/>
    </row>
    <row r="17" spans="2:5" ht="30" x14ac:dyDescent="0.25">
      <c r="B17" s="5" t="s">
        <v>631</v>
      </c>
      <c r="C17" s="94" t="s">
        <v>632</v>
      </c>
      <c r="D17" s="85"/>
      <c r="E17" s="85"/>
    </row>
    <row r="18" spans="2:5" ht="30" x14ac:dyDescent="0.25">
      <c r="B18" s="5">
        <v>9</v>
      </c>
      <c r="C18" s="6" t="s">
        <v>633</v>
      </c>
      <c r="D18" s="85"/>
      <c r="E18" s="85"/>
    </row>
    <row r="19" spans="2:5" ht="30" x14ac:dyDescent="0.25">
      <c r="B19" s="5" t="s">
        <v>513</v>
      </c>
      <c r="C19" s="95" t="s">
        <v>634</v>
      </c>
      <c r="D19" s="85"/>
      <c r="E19" s="85"/>
    </row>
    <row r="20" spans="2:5" ht="15" x14ac:dyDescent="0.25">
      <c r="B20" s="5" t="s">
        <v>515</v>
      </c>
      <c r="C20" s="95" t="s">
        <v>635</v>
      </c>
      <c r="D20" s="85"/>
      <c r="E20" s="85"/>
    </row>
    <row r="21" spans="2:5" ht="30" x14ac:dyDescent="0.25">
      <c r="B21" s="433">
        <v>10</v>
      </c>
      <c r="C21" s="52" t="s">
        <v>636</v>
      </c>
      <c r="D21" s="88"/>
      <c r="E21" s="85"/>
    </row>
    <row r="22" spans="2:5" ht="30" x14ac:dyDescent="0.25">
      <c r="B22" s="433" t="s">
        <v>637</v>
      </c>
      <c r="C22" s="7" t="s">
        <v>638</v>
      </c>
      <c r="D22" s="88"/>
      <c r="E22" s="85"/>
    </row>
    <row r="23" spans="2:5" ht="30" x14ac:dyDescent="0.25">
      <c r="B23" s="433" t="s">
        <v>639</v>
      </c>
      <c r="C23" s="720" t="s">
        <v>640</v>
      </c>
      <c r="D23" s="88"/>
      <c r="E23" s="85"/>
    </row>
    <row r="24" spans="2:5" ht="15" x14ac:dyDescent="0.25">
      <c r="B24" s="5">
        <v>11</v>
      </c>
      <c r="C24" s="6" t="s">
        <v>641</v>
      </c>
      <c r="D24" s="85"/>
      <c r="E24" s="85"/>
    </row>
    <row r="25" spans="2:5" ht="30" x14ac:dyDescent="0.25">
      <c r="B25" s="5">
        <v>12</v>
      </c>
      <c r="C25" s="6" t="s">
        <v>642</v>
      </c>
      <c r="D25" s="85"/>
      <c r="E25" s="85"/>
    </row>
    <row r="26" spans="2:5" ht="15" x14ac:dyDescent="0.25">
      <c r="B26" s="721">
        <v>13</v>
      </c>
      <c r="C26" s="96" t="s">
        <v>643</v>
      </c>
      <c r="D26" s="722"/>
      <c r="E26" s="722"/>
    </row>
    <row r="27" spans="2:5" ht="15" x14ac:dyDescent="0.25">
      <c r="B27" s="1128" t="s">
        <v>644</v>
      </c>
      <c r="C27" s="1129"/>
      <c r="D27" s="1129"/>
      <c r="E27" s="1130"/>
    </row>
    <row r="28" spans="2:5" ht="30" x14ac:dyDescent="0.25">
      <c r="B28" s="58">
        <v>14</v>
      </c>
      <c r="C28" s="6" t="s">
        <v>645</v>
      </c>
      <c r="D28" s="88"/>
      <c r="E28" s="85"/>
    </row>
    <row r="29" spans="2:5" ht="30" x14ac:dyDescent="0.25">
      <c r="B29" s="58">
        <v>15</v>
      </c>
      <c r="C29" s="6" t="s">
        <v>646</v>
      </c>
      <c r="D29" s="97"/>
      <c r="E29" s="85"/>
    </row>
    <row r="30" spans="2:5" ht="15" x14ac:dyDescent="0.25">
      <c r="B30" s="58">
        <v>16</v>
      </c>
      <c r="C30" s="6" t="s">
        <v>647</v>
      </c>
      <c r="D30" s="85"/>
      <c r="E30" s="85"/>
    </row>
    <row r="31" spans="2:5" ht="30" x14ac:dyDescent="0.25">
      <c r="B31" s="5" t="s">
        <v>648</v>
      </c>
      <c r="C31" s="6" t="s">
        <v>649</v>
      </c>
      <c r="D31" s="85"/>
      <c r="E31" s="85"/>
    </row>
    <row r="32" spans="2:5" ht="15" x14ac:dyDescent="0.25">
      <c r="B32" s="5">
        <v>17</v>
      </c>
      <c r="C32" s="6" t="s">
        <v>650</v>
      </c>
      <c r="D32" s="85"/>
      <c r="E32" s="85"/>
    </row>
    <row r="33" spans="2:5" ht="15" x14ac:dyDescent="0.25">
      <c r="B33" s="5" t="s">
        <v>651</v>
      </c>
      <c r="C33" s="6" t="s">
        <v>652</v>
      </c>
      <c r="D33" s="85"/>
      <c r="E33" s="85"/>
    </row>
    <row r="34" spans="2:5" ht="15" x14ac:dyDescent="0.25">
      <c r="B34" s="721">
        <v>18</v>
      </c>
      <c r="C34" s="96" t="s">
        <v>653</v>
      </c>
      <c r="D34" s="722"/>
      <c r="E34" s="722"/>
    </row>
    <row r="35" spans="2:5" ht="15" x14ac:dyDescent="0.25">
      <c r="B35" s="1120" t="s">
        <v>654</v>
      </c>
      <c r="C35" s="1121"/>
      <c r="D35" s="1121"/>
      <c r="E35" s="1122"/>
    </row>
    <row r="36" spans="2:5" ht="15" x14ac:dyDescent="0.25">
      <c r="B36" s="58">
        <v>19</v>
      </c>
      <c r="C36" s="6" t="s">
        <v>655</v>
      </c>
      <c r="D36" s="88"/>
      <c r="E36" s="85"/>
    </row>
    <row r="37" spans="2:5" ht="15" x14ac:dyDescent="0.25">
      <c r="B37" s="58">
        <v>20</v>
      </c>
      <c r="C37" s="6" t="s">
        <v>656</v>
      </c>
      <c r="D37" s="383">
        <v>2424</v>
      </c>
      <c r="E37" s="382">
        <v>2586</v>
      </c>
    </row>
    <row r="38" spans="2:5" ht="30" x14ac:dyDescent="0.25">
      <c r="B38" s="58">
        <v>21</v>
      </c>
      <c r="C38" s="27" t="s">
        <v>657</v>
      </c>
      <c r="D38" s="382"/>
      <c r="E38" s="382"/>
    </row>
    <row r="39" spans="2:5" ht="15" x14ac:dyDescent="0.25">
      <c r="B39" s="721">
        <v>22</v>
      </c>
      <c r="C39" s="96" t="s">
        <v>658</v>
      </c>
      <c r="D39" s="719">
        <v>2424</v>
      </c>
      <c r="E39" s="719">
        <v>2586</v>
      </c>
    </row>
    <row r="40" spans="2:5" ht="15" x14ac:dyDescent="0.25">
      <c r="B40" s="1131" t="s">
        <v>659</v>
      </c>
      <c r="C40" s="1132"/>
      <c r="D40" s="1132"/>
      <c r="E40" s="1133"/>
    </row>
    <row r="41" spans="2:5" ht="30" x14ac:dyDescent="0.25">
      <c r="B41" s="5" t="s">
        <v>660</v>
      </c>
      <c r="C41" s="6" t="s">
        <v>661</v>
      </c>
      <c r="D41" s="85"/>
      <c r="E41" s="85"/>
    </row>
    <row r="42" spans="2:5" ht="30" x14ac:dyDescent="0.25">
      <c r="B42" s="5" t="s">
        <v>662</v>
      </c>
      <c r="C42" s="6" t="s">
        <v>663</v>
      </c>
      <c r="D42" s="85"/>
      <c r="E42" s="85"/>
    </row>
    <row r="43" spans="2:5" ht="30" x14ac:dyDescent="0.25">
      <c r="B43" s="98" t="s">
        <v>664</v>
      </c>
      <c r="C43" s="94" t="s">
        <v>665</v>
      </c>
      <c r="D43" s="85"/>
      <c r="E43" s="85"/>
    </row>
    <row r="44" spans="2:5" ht="30" x14ac:dyDescent="0.25">
      <c r="B44" s="98" t="s">
        <v>666</v>
      </c>
      <c r="C44" s="94" t="s">
        <v>667</v>
      </c>
      <c r="D44" s="88"/>
      <c r="E44" s="85"/>
    </row>
    <row r="45" spans="2:5" ht="30" x14ac:dyDescent="0.25">
      <c r="B45" s="98" t="s">
        <v>668</v>
      </c>
      <c r="C45" s="99" t="s">
        <v>669</v>
      </c>
      <c r="D45" s="88"/>
      <c r="E45" s="85"/>
    </row>
    <row r="46" spans="2:5" ht="30" x14ac:dyDescent="0.25">
      <c r="B46" s="98" t="s">
        <v>670</v>
      </c>
      <c r="C46" s="94" t="s">
        <v>671</v>
      </c>
      <c r="D46" s="85"/>
      <c r="E46" s="85"/>
    </row>
    <row r="47" spans="2:5" ht="15" x14ac:dyDescent="0.25">
      <c r="B47" s="98" t="s">
        <v>672</v>
      </c>
      <c r="C47" s="94" t="s">
        <v>673</v>
      </c>
      <c r="D47" s="85"/>
      <c r="E47" s="85"/>
    </row>
    <row r="48" spans="2:5" ht="30" x14ac:dyDescent="0.25">
      <c r="B48" s="98" t="s">
        <v>674</v>
      </c>
      <c r="C48" s="94" t="s">
        <v>675</v>
      </c>
      <c r="D48" s="85"/>
      <c r="E48" s="85"/>
    </row>
    <row r="49" spans="2:5" ht="30" x14ac:dyDescent="0.25">
      <c r="B49" s="98" t="s">
        <v>676</v>
      </c>
      <c r="C49" s="94" t="s">
        <v>677</v>
      </c>
      <c r="D49" s="85"/>
      <c r="E49" s="85"/>
    </row>
    <row r="50" spans="2:5" ht="15" x14ac:dyDescent="0.25">
      <c r="B50" s="98" t="s">
        <v>678</v>
      </c>
      <c r="C50" s="94" t="s">
        <v>679</v>
      </c>
      <c r="D50" s="85"/>
      <c r="E50" s="85"/>
    </row>
    <row r="51" spans="2:5" ht="15" x14ac:dyDescent="0.25">
      <c r="B51" s="100" t="s">
        <v>680</v>
      </c>
      <c r="C51" s="101" t="s">
        <v>681</v>
      </c>
      <c r="D51" s="102"/>
      <c r="E51" s="103"/>
    </row>
    <row r="52" spans="2:5" ht="15" x14ac:dyDescent="0.25">
      <c r="B52" s="1134" t="s">
        <v>682</v>
      </c>
      <c r="C52" s="1135"/>
      <c r="D52" s="1135"/>
      <c r="E52" s="1136"/>
    </row>
    <row r="53" spans="2:5" ht="15" x14ac:dyDescent="0.25">
      <c r="B53" s="58">
        <v>23</v>
      </c>
      <c r="C53" s="104" t="s">
        <v>456</v>
      </c>
      <c r="D53" s="384">
        <v>16044</v>
      </c>
      <c r="E53" s="382">
        <v>14922</v>
      </c>
    </row>
    <row r="54" spans="2:5" ht="15" x14ac:dyDescent="0.25">
      <c r="B54" s="105">
        <v>24</v>
      </c>
      <c r="C54" s="106" t="s">
        <v>619</v>
      </c>
      <c r="D54" s="385">
        <v>195240</v>
      </c>
      <c r="E54" s="385">
        <v>188827</v>
      </c>
    </row>
    <row r="55" spans="2:5" ht="15" x14ac:dyDescent="0.25">
      <c r="B55" s="1134" t="s">
        <v>222</v>
      </c>
      <c r="C55" s="1135"/>
      <c r="D55" s="1135"/>
      <c r="E55" s="1136"/>
    </row>
    <row r="56" spans="2:5" ht="15" x14ac:dyDescent="0.25">
      <c r="B56" s="58">
        <v>25</v>
      </c>
      <c r="C56" s="12" t="s">
        <v>224</v>
      </c>
      <c r="D56" s="386">
        <v>8.2000000000000003E-2</v>
      </c>
      <c r="E56" s="387">
        <v>7.9000000000000001E-2</v>
      </c>
    </row>
    <row r="57" spans="2:5" ht="30" x14ac:dyDescent="0.25">
      <c r="B57" s="5" t="s">
        <v>683</v>
      </c>
      <c r="C57" s="6" t="s">
        <v>684</v>
      </c>
      <c r="D57" s="386">
        <v>8.2000000000000003E-2</v>
      </c>
      <c r="E57" s="387">
        <v>7.9000000000000001E-2</v>
      </c>
    </row>
    <row r="58" spans="2:5" ht="30" x14ac:dyDescent="0.25">
      <c r="B58" s="5" t="s">
        <v>685</v>
      </c>
      <c r="C58" s="27" t="s">
        <v>686</v>
      </c>
      <c r="D58" s="386">
        <v>8.2000000000000003E-2</v>
      </c>
      <c r="E58" s="387">
        <v>7.9000000000000001E-2</v>
      </c>
    </row>
    <row r="59" spans="2:5" ht="15" x14ac:dyDescent="0.25">
      <c r="B59" s="5">
        <v>26</v>
      </c>
      <c r="C59" s="6" t="s">
        <v>687</v>
      </c>
      <c r="D59" s="387">
        <v>0.03</v>
      </c>
      <c r="E59" s="387">
        <v>0.03</v>
      </c>
    </row>
    <row r="60" spans="2:5" ht="30" x14ac:dyDescent="0.25">
      <c r="B60" s="5" t="s">
        <v>688</v>
      </c>
      <c r="C60" s="6" t="s">
        <v>227</v>
      </c>
      <c r="D60" s="387"/>
      <c r="E60" s="387"/>
    </row>
    <row r="61" spans="2:5" ht="15" x14ac:dyDescent="0.25">
      <c r="B61" s="5" t="s">
        <v>689</v>
      </c>
      <c r="C61" s="6" t="s">
        <v>690</v>
      </c>
      <c r="D61" s="723"/>
      <c r="E61" s="387"/>
    </row>
    <row r="62" spans="2:5" ht="15" x14ac:dyDescent="0.25">
      <c r="B62" s="5">
        <v>27</v>
      </c>
      <c r="C62" s="27" t="s">
        <v>233</v>
      </c>
      <c r="D62" s="387"/>
      <c r="E62" s="387"/>
    </row>
    <row r="63" spans="2:5" ht="15" x14ac:dyDescent="0.25">
      <c r="B63" s="18" t="s">
        <v>691</v>
      </c>
      <c r="C63" s="27" t="s">
        <v>235</v>
      </c>
      <c r="D63" s="718"/>
      <c r="E63" s="718"/>
    </row>
    <row r="64" spans="2:5" ht="15" x14ac:dyDescent="0.25">
      <c r="B64" s="1131" t="s">
        <v>692</v>
      </c>
      <c r="C64" s="1132"/>
      <c r="D64" s="1132"/>
      <c r="E64" s="1133"/>
    </row>
    <row r="65" spans="2:13" ht="15" x14ac:dyDescent="0.25">
      <c r="B65" s="18" t="s">
        <v>693</v>
      </c>
      <c r="C65" s="27" t="s">
        <v>694</v>
      </c>
      <c r="D65" s="724"/>
      <c r="E65" s="718"/>
      <c r="M65" s="23"/>
    </row>
    <row r="66" spans="2:13" ht="15" x14ac:dyDescent="0.25">
      <c r="B66" s="1134" t="s">
        <v>695</v>
      </c>
      <c r="C66" s="1135"/>
      <c r="D66" s="1135"/>
      <c r="E66" s="1136"/>
    </row>
    <row r="67" spans="2:13" ht="45" x14ac:dyDescent="0.25">
      <c r="B67" s="5">
        <v>28</v>
      </c>
      <c r="C67" s="6" t="s">
        <v>696</v>
      </c>
      <c r="D67" s="88"/>
      <c r="E67" s="85"/>
      <c r="M67" s="86"/>
    </row>
    <row r="68" spans="2:13" ht="45" x14ac:dyDescent="0.25">
      <c r="B68" s="5">
        <v>29</v>
      </c>
      <c r="C68" s="6" t="s">
        <v>697</v>
      </c>
      <c r="D68" s="88"/>
      <c r="E68" s="85"/>
      <c r="M68" s="86"/>
    </row>
    <row r="69" spans="2:13" ht="75" x14ac:dyDescent="0.25">
      <c r="B69" s="18">
        <v>30</v>
      </c>
      <c r="C69" s="27" t="s">
        <v>698</v>
      </c>
      <c r="D69" s="715">
        <v>195240</v>
      </c>
      <c r="E69" s="715">
        <v>188827</v>
      </c>
      <c r="M69" s="23"/>
    </row>
    <row r="70" spans="2:13" ht="75" x14ac:dyDescent="0.25">
      <c r="B70" s="18" t="s">
        <v>699</v>
      </c>
      <c r="C70" s="27" t="s">
        <v>700</v>
      </c>
      <c r="D70" s="715">
        <v>195240</v>
      </c>
      <c r="E70" s="715">
        <v>188827</v>
      </c>
      <c r="M70" s="23"/>
    </row>
    <row r="71" spans="2:13" ht="75" x14ac:dyDescent="0.25">
      <c r="B71" s="5">
        <v>31</v>
      </c>
      <c r="C71" s="6" t="s">
        <v>701</v>
      </c>
      <c r="D71" s="386">
        <v>8.2000000000000003E-2</v>
      </c>
      <c r="E71" s="387">
        <v>7.9000000000000001E-2</v>
      </c>
      <c r="M71" s="86"/>
    </row>
    <row r="72" spans="2:13" ht="75" x14ac:dyDescent="0.25">
      <c r="B72" s="5" t="s">
        <v>702</v>
      </c>
      <c r="C72" s="6" t="s">
        <v>703</v>
      </c>
      <c r="D72" s="386">
        <v>8.2000000000000003E-2</v>
      </c>
      <c r="E72" s="387">
        <v>7.9000000000000001E-2</v>
      </c>
      <c r="M72" s="86"/>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rowBreaks count="5" manualBreakCount="5">
    <brk id="22" min="1" max="4" man="1"/>
    <brk id="23" min="1" max="2" man="1"/>
    <brk id="24" min="1" max="2" man="1"/>
    <brk id="25" min="1" max="2" man="1"/>
    <brk id="41" min="1"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259E-F072-473A-B2E7-6A69FF07DD8B}">
  <sheetPr>
    <tabColor theme="5" tint="0.79998168889431442"/>
  </sheetPr>
  <dimension ref="B1:D17"/>
  <sheetViews>
    <sheetView showGridLines="0" zoomScale="145" zoomScaleNormal="145" workbookViewId="0"/>
  </sheetViews>
  <sheetFormatPr defaultColWidth="9.140625" defaultRowHeight="15" x14ac:dyDescent="0.25"/>
  <cols>
    <col min="1" max="1" width="9.140625" style="459"/>
    <col min="2" max="2" width="10.85546875" style="459" customWidth="1"/>
    <col min="3" max="3" width="51.42578125" style="459" customWidth="1"/>
    <col min="4" max="4" width="43.28515625" style="459" customWidth="1"/>
    <col min="5" max="16384" width="9.140625" style="459"/>
  </cols>
  <sheetData>
    <row r="1" spans="2:4" x14ac:dyDescent="0.25">
      <c r="B1" s="3" t="s">
        <v>145</v>
      </c>
      <c r="C1" s="3" t="s">
        <v>6</v>
      </c>
    </row>
    <row r="2" spans="2:4" ht="18.75" customHeight="1" x14ac:dyDescent="0.25">
      <c r="B2" s="1137" t="s">
        <v>23</v>
      </c>
      <c r="C2" s="1137"/>
      <c r="D2" s="1137"/>
    </row>
    <row r="3" spans="2:4" ht="21.75" customHeight="1" x14ac:dyDescent="0.25">
      <c r="B3" s="1137"/>
      <c r="C3" s="1137"/>
      <c r="D3" s="1137"/>
    </row>
    <row r="4" spans="2:4" x14ac:dyDescent="0.25">
      <c r="B4"/>
      <c r="C4"/>
      <c r="D4" s="1" t="s">
        <v>148</v>
      </c>
    </row>
    <row r="5" spans="2:4" x14ac:dyDescent="0.25">
      <c r="B5" s="12"/>
      <c r="C5" s="12"/>
      <c r="D5" s="107" t="s">
        <v>620</v>
      </c>
    </row>
    <row r="6" spans="2:4" ht="30" x14ac:dyDescent="0.25">
      <c r="B6" s="108" t="s">
        <v>704</v>
      </c>
      <c r="C6" s="108" t="s">
        <v>705</v>
      </c>
      <c r="D6" s="715">
        <v>192890</v>
      </c>
    </row>
    <row r="7" spans="2:4" x14ac:dyDescent="0.25">
      <c r="B7" s="435" t="s">
        <v>706</v>
      </c>
      <c r="C7" s="109" t="s">
        <v>707</v>
      </c>
      <c r="D7" s="716">
        <v>7783</v>
      </c>
    </row>
    <row r="8" spans="2:4" x14ac:dyDescent="0.25">
      <c r="B8" s="435" t="s">
        <v>708</v>
      </c>
      <c r="C8" s="109" t="s">
        <v>709</v>
      </c>
      <c r="D8" s="715">
        <v>185107</v>
      </c>
    </row>
    <row r="9" spans="2:4" ht="30" x14ac:dyDescent="0.25">
      <c r="B9" s="435" t="s">
        <v>710</v>
      </c>
      <c r="C9" s="109" t="s">
        <v>711</v>
      </c>
      <c r="D9" s="716"/>
    </row>
    <row r="10" spans="2:4" ht="30" x14ac:dyDescent="0.25">
      <c r="B10" s="435" t="s">
        <v>712</v>
      </c>
      <c r="C10" s="109" t="s">
        <v>713</v>
      </c>
      <c r="D10" s="716">
        <v>2450</v>
      </c>
    </row>
    <row r="11" spans="2:4" ht="60" x14ac:dyDescent="0.25">
      <c r="B11" s="435" t="s">
        <v>714</v>
      </c>
      <c r="C11" s="110" t="s">
        <v>715</v>
      </c>
      <c r="D11" s="716"/>
    </row>
    <row r="12" spans="2:4" x14ac:dyDescent="0.25">
      <c r="B12" s="435" t="s">
        <v>716</v>
      </c>
      <c r="C12" s="109" t="s">
        <v>717</v>
      </c>
      <c r="D12" s="716">
        <v>221</v>
      </c>
    </row>
    <row r="13" spans="2:4" x14ac:dyDescent="0.25">
      <c r="B13" s="435" t="s">
        <v>718</v>
      </c>
      <c r="C13" s="109" t="s">
        <v>719</v>
      </c>
      <c r="D13" s="716">
        <v>84870</v>
      </c>
    </row>
    <row r="14" spans="2:4" x14ac:dyDescent="0.25">
      <c r="B14" s="435" t="s">
        <v>720</v>
      </c>
      <c r="C14" s="109" t="s">
        <v>721</v>
      </c>
      <c r="D14" s="716">
        <v>59</v>
      </c>
    </row>
    <row r="15" spans="2:4" x14ac:dyDescent="0.25">
      <c r="B15" s="435" t="s">
        <v>722</v>
      </c>
      <c r="C15" s="110" t="s">
        <v>723</v>
      </c>
      <c r="D15" s="716">
        <v>96073</v>
      </c>
    </row>
    <row r="16" spans="2:4" x14ac:dyDescent="0.25">
      <c r="B16" s="435" t="s">
        <v>724</v>
      </c>
      <c r="C16" s="109" t="s">
        <v>725</v>
      </c>
      <c r="D16" s="716">
        <v>959</v>
      </c>
    </row>
    <row r="17" spans="2:4" ht="45" x14ac:dyDescent="0.25">
      <c r="B17" s="435" t="s">
        <v>726</v>
      </c>
      <c r="C17" s="109" t="s">
        <v>727</v>
      </c>
      <c r="D17" s="716">
        <v>475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9A85-9259-47C3-9F7D-ED4836785F5C}">
  <sheetPr>
    <tabColor theme="5" tint="0.59999389629810485"/>
  </sheetPr>
  <dimension ref="A1:M48"/>
  <sheetViews>
    <sheetView showGridLines="0" zoomScaleNormal="100" workbookViewId="0"/>
  </sheetViews>
  <sheetFormatPr defaultColWidth="9.140625" defaultRowHeight="15" x14ac:dyDescent="0.25"/>
  <cols>
    <col min="1" max="1" width="9.140625" style="459" customWidth="1"/>
    <col min="2" max="2" width="10.140625" style="459" customWidth="1"/>
    <col min="3" max="3" width="43.85546875" style="459" customWidth="1"/>
    <col min="4" max="5" width="13.85546875" style="459" bestFit="1" customWidth="1"/>
    <col min="6" max="6" width="15.42578125" style="459" bestFit="1" customWidth="1"/>
    <col min="7" max="7" width="11.5703125" style="459" bestFit="1" customWidth="1"/>
    <col min="8" max="9" width="13.85546875" style="459" bestFit="1" customWidth="1"/>
    <col min="10" max="10" width="15.42578125" style="459" bestFit="1" customWidth="1"/>
    <col min="11" max="11" width="11.5703125" style="459" bestFit="1" customWidth="1"/>
    <col min="12" max="16384" width="9.140625" style="459"/>
  </cols>
  <sheetData>
    <row r="1" spans="1:12" x14ac:dyDescent="0.25">
      <c r="B1" s="3" t="s">
        <v>145</v>
      </c>
      <c r="C1" s="3" t="s">
        <v>6</v>
      </c>
    </row>
    <row r="2" spans="1:12" ht="18.75" x14ac:dyDescent="0.25">
      <c r="B2" s="346" t="s">
        <v>25</v>
      </c>
      <c r="C2" s="504"/>
      <c r="D2" s="504"/>
      <c r="E2" s="504"/>
      <c r="F2" s="504"/>
      <c r="G2" s="504"/>
      <c r="H2" s="504"/>
      <c r="I2" s="504"/>
      <c r="J2" s="504"/>
      <c r="K2" s="504"/>
    </row>
    <row r="3" spans="1:12" ht="15.75" x14ac:dyDescent="0.25">
      <c r="A3" s="112"/>
    </row>
    <row r="4" spans="1:12" ht="15.75" x14ac:dyDescent="0.25">
      <c r="A4" s="112"/>
      <c r="C4" s="435" t="s">
        <v>728</v>
      </c>
    </row>
    <row r="5" spans="1:12" ht="15.75" x14ac:dyDescent="0.25">
      <c r="A5" s="112"/>
      <c r="C5" s="113"/>
    </row>
    <row r="6" spans="1:12" x14ac:dyDescent="0.25">
      <c r="B6" s="114"/>
      <c r="D6" s="474" t="s">
        <v>148</v>
      </c>
      <c r="E6" s="474" t="s">
        <v>149</v>
      </c>
      <c r="F6" s="474" t="s">
        <v>150</v>
      </c>
      <c r="G6" s="474" t="s">
        <v>249</v>
      </c>
      <c r="H6" s="474" t="s">
        <v>250</v>
      </c>
      <c r="I6" s="474" t="s">
        <v>251</v>
      </c>
      <c r="J6" s="474" t="s">
        <v>252</v>
      </c>
      <c r="K6" s="474" t="s">
        <v>332</v>
      </c>
    </row>
    <row r="7" spans="1:12" x14ac:dyDescent="0.25">
      <c r="D7" s="1139" t="s">
        <v>729</v>
      </c>
      <c r="E7" s="1139"/>
      <c r="F7" s="1139"/>
      <c r="G7" s="1139"/>
      <c r="H7" s="1140" t="s">
        <v>730</v>
      </c>
      <c r="I7" s="1141"/>
      <c r="J7" s="1141"/>
      <c r="K7" s="1142"/>
    </row>
    <row r="8" spans="1:12" x14ac:dyDescent="0.25">
      <c r="B8" s="473" t="s">
        <v>731</v>
      </c>
      <c r="C8" s="435" t="s">
        <v>732</v>
      </c>
      <c r="D8" s="18" t="s">
        <v>151</v>
      </c>
      <c r="E8" s="18" t="s">
        <v>152</v>
      </c>
      <c r="F8" s="18" t="s">
        <v>189</v>
      </c>
      <c r="G8" s="18" t="s">
        <v>733</v>
      </c>
      <c r="H8" s="18" t="s">
        <v>151</v>
      </c>
      <c r="I8" s="18" t="s">
        <v>152</v>
      </c>
      <c r="J8" s="18" t="s">
        <v>189</v>
      </c>
      <c r="K8" s="18" t="s">
        <v>733</v>
      </c>
    </row>
    <row r="9" spans="1:12" ht="30" x14ac:dyDescent="0.25">
      <c r="B9" s="473" t="s">
        <v>734</v>
      </c>
      <c r="C9" s="435" t="s">
        <v>735</v>
      </c>
      <c r="D9" s="505"/>
      <c r="E9" s="505"/>
      <c r="F9" s="505"/>
      <c r="G9" s="505"/>
      <c r="H9" s="505"/>
      <c r="I9" s="505"/>
      <c r="J9" s="505"/>
      <c r="K9" s="505"/>
    </row>
    <row r="10" spans="1:12" x14ac:dyDescent="0.25">
      <c r="B10" s="1143" t="s">
        <v>736</v>
      </c>
      <c r="C10" s="1144"/>
      <c r="D10" s="1144"/>
      <c r="E10" s="1144"/>
      <c r="F10" s="1144"/>
      <c r="G10" s="1144"/>
      <c r="H10" s="1144"/>
      <c r="I10" s="1144"/>
      <c r="J10" s="1144"/>
      <c r="K10" s="1145"/>
    </row>
    <row r="11" spans="1:12" x14ac:dyDescent="0.25">
      <c r="B11" s="433">
        <v>1</v>
      </c>
      <c r="C11" s="435" t="s">
        <v>737</v>
      </c>
      <c r="D11" s="1146" t="s">
        <v>484</v>
      </c>
      <c r="E11" s="1147"/>
      <c r="F11" s="1147"/>
      <c r="G11" s="1148"/>
      <c r="H11" s="506">
        <v>1378</v>
      </c>
      <c r="I11" s="506">
        <v>2230</v>
      </c>
      <c r="J11" s="506">
        <v>1832</v>
      </c>
      <c r="K11" s="506">
        <v>2772</v>
      </c>
      <c r="L11"/>
    </row>
    <row r="12" spans="1:12" x14ac:dyDescent="0.25">
      <c r="B12" s="1143" t="s">
        <v>738</v>
      </c>
      <c r="C12" s="1144"/>
      <c r="D12" s="1144"/>
      <c r="E12" s="1144"/>
      <c r="F12" s="1144"/>
      <c r="G12" s="1144"/>
      <c r="H12" s="1144"/>
      <c r="I12" s="1144"/>
      <c r="J12" s="1144"/>
      <c r="K12" s="1145"/>
    </row>
    <row r="13" spans="1:12" ht="30" x14ac:dyDescent="0.25">
      <c r="B13" s="433">
        <v>2</v>
      </c>
      <c r="C13" s="435" t="s">
        <v>739</v>
      </c>
      <c r="D13" s="505"/>
      <c r="E13" s="505"/>
      <c r="F13" s="505"/>
      <c r="G13" s="505"/>
      <c r="H13" s="505"/>
      <c r="I13" s="505"/>
      <c r="J13" s="505"/>
      <c r="K13" s="505"/>
    </row>
    <row r="14" spans="1:12" x14ac:dyDescent="0.25">
      <c r="B14" s="433">
        <v>3</v>
      </c>
      <c r="C14" s="434" t="s">
        <v>740</v>
      </c>
      <c r="D14" s="505"/>
      <c r="E14" s="505"/>
      <c r="F14" s="505"/>
      <c r="G14" s="505"/>
      <c r="H14" s="505"/>
      <c r="I14" s="505"/>
      <c r="J14" s="505"/>
      <c r="K14" s="505"/>
    </row>
    <row r="15" spans="1:12" x14ac:dyDescent="0.25">
      <c r="B15" s="433">
        <v>4</v>
      </c>
      <c r="C15" s="434" t="s">
        <v>741</v>
      </c>
      <c r="D15" s="505"/>
      <c r="E15" s="505"/>
      <c r="F15" s="505"/>
      <c r="G15" s="505"/>
      <c r="H15" s="505"/>
      <c r="I15" s="505"/>
      <c r="J15" s="505"/>
      <c r="K15" s="505"/>
    </row>
    <row r="16" spans="1:12" x14ac:dyDescent="0.25">
      <c r="B16" s="433">
        <v>5</v>
      </c>
      <c r="C16" s="435" t="s">
        <v>742</v>
      </c>
      <c r="D16" s="506">
        <v>6</v>
      </c>
      <c r="E16" s="506">
        <v>7</v>
      </c>
      <c r="F16" s="506">
        <v>7</v>
      </c>
      <c r="G16" s="506">
        <v>7</v>
      </c>
      <c r="H16" s="506">
        <v>6</v>
      </c>
      <c r="I16" s="506">
        <v>7</v>
      </c>
      <c r="J16" s="506">
        <v>7</v>
      </c>
      <c r="K16" s="506">
        <v>7</v>
      </c>
      <c r="L16"/>
    </row>
    <row r="17" spans="2:13" ht="45" x14ac:dyDescent="0.25">
      <c r="B17" s="433">
        <v>6</v>
      </c>
      <c r="C17" s="434" t="s">
        <v>743</v>
      </c>
      <c r="D17" s="505"/>
      <c r="E17" s="505"/>
      <c r="F17" s="505"/>
      <c r="G17" s="505"/>
      <c r="H17" s="505"/>
      <c r="I17" s="505"/>
      <c r="J17" s="505"/>
      <c r="K17" s="505"/>
    </row>
    <row r="18" spans="2:13" ht="30" x14ac:dyDescent="0.25">
      <c r="B18" s="433">
        <v>7</v>
      </c>
      <c r="C18" s="434" t="s">
        <v>744</v>
      </c>
      <c r="D18" s="505"/>
      <c r="E18" s="505"/>
      <c r="F18" s="505"/>
      <c r="G18" s="505"/>
      <c r="H18" s="505"/>
      <c r="I18" s="505"/>
      <c r="J18" s="505"/>
      <c r="K18" s="505"/>
    </row>
    <row r="19" spans="2:13" x14ac:dyDescent="0.25">
      <c r="B19" s="433">
        <v>8</v>
      </c>
      <c r="C19" s="434" t="s">
        <v>745</v>
      </c>
      <c r="D19" s="506">
        <v>6</v>
      </c>
      <c r="E19" s="506">
        <v>7</v>
      </c>
      <c r="F19" s="506">
        <v>7</v>
      </c>
      <c r="G19" s="506">
        <v>7</v>
      </c>
      <c r="H19" s="506">
        <v>6</v>
      </c>
      <c r="I19" s="506">
        <v>7</v>
      </c>
      <c r="J19" s="506">
        <v>7</v>
      </c>
      <c r="K19" s="506">
        <v>7</v>
      </c>
      <c r="L19"/>
    </row>
    <row r="20" spans="2:13" x14ac:dyDescent="0.25">
      <c r="B20" s="433">
        <v>9</v>
      </c>
      <c r="C20" s="434" t="s">
        <v>746</v>
      </c>
      <c r="D20" s="1138"/>
      <c r="E20" s="1138"/>
      <c r="F20" s="1138"/>
      <c r="G20" s="1138"/>
      <c r="H20" s="115"/>
      <c r="I20" s="115"/>
      <c r="J20" s="115"/>
      <c r="K20" s="115"/>
      <c r="M20"/>
    </row>
    <row r="21" spans="2:13" x14ac:dyDescent="0.25">
      <c r="B21" s="433">
        <v>10</v>
      </c>
      <c r="C21" s="435" t="s">
        <v>747</v>
      </c>
      <c r="D21" s="505"/>
      <c r="E21" s="505"/>
      <c r="F21" s="505"/>
      <c r="G21" s="505"/>
      <c r="H21" s="505"/>
      <c r="I21" s="505"/>
      <c r="J21" s="505"/>
      <c r="K21" s="505"/>
    </row>
    <row r="22" spans="2:13" ht="45" x14ac:dyDescent="0.25">
      <c r="B22" s="433">
        <v>11</v>
      </c>
      <c r="C22" s="434" t="s">
        <v>748</v>
      </c>
      <c r="D22" s="505"/>
      <c r="E22" s="505"/>
      <c r="F22" s="505"/>
      <c r="G22" s="505"/>
      <c r="H22" s="505"/>
      <c r="I22" s="505"/>
      <c r="J22" s="505"/>
      <c r="K22" s="505"/>
    </row>
    <row r="23" spans="2:13" ht="30" x14ac:dyDescent="0.25">
      <c r="B23" s="433">
        <v>12</v>
      </c>
      <c r="C23" s="434" t="s">
        <v>749</v>
      </c>
      <c r="D23" s="505"/>
      <c r="E23" s="505"/>
      <c r="F23" s="505"/>
      <c r="G23" s="505"/>
      <c r="H23" s="505"/>
      <c r="I23" s="505"/>
      <c r="J23" s="505"/>
      <c r="K23" s="505"/>
    </row>
    <row r="24" spans="2:13" x14ac:dyDescent="0.25">
      <c r="B24" s="433">
        <v>13</v>
      </c>
      <c r="C24" s="434" t="s">
        <v>750</v>
      </c>
      <c r="D24" s="505"/>
      <c r="E24" s="505"/>
      <c r="F24" s="505"/>
      <c r="G24" s="505"/>
      <c r="H24" s="505"/>
      <c r="I24" s="505"/>
      <c r="J24" s="505"/>
      <c r="K24" s="505"/>
    </row>
    <row r="25" spans="2:13" ht="30" x14ac:dyDescent="0.25">
      <c r="B25" s="433">
        <v>14</v>
      </c>
      <c r="C25" s="435" t="s">
        <v>751</v>
      </c>
      <c r="D25" s="506">
        <v>1309</v>
      </c>
      <c r="E25" s="506">
        <v>2070</v>
      </c>
      <c r="F25" s="506">
        <v>1713</v>
      </c>
      <c r="G25" s="506">
        <v>793</v>
      </c>
      <c r="H25" s="506">
        <v>1309</v>
      </c>
      <c r="I25" s="506">
        <v>2070</v>
      </c>
      <c r="J25" s="506">
        <v>1713</v>
      </c>
      <c r="K25" s="506">
        <v>793</v>
      </c>
    </row>
    <row r="26" spans="2:13" ht="30" x14ac:dyDescent="0.25">
      <c r="B26" s="433">
        <v>15</v>
      </c>
      <c r="C26" s="435" t="s">
        <v>752</v>
      </c>
      <c r="D26" s="506">
        <v>126</v>
      </c>
      <c r="E26" s="506">
        <v>227</v>
      </c>
      <c r="F26" s="506">
        <v>154</v>
      </c>
      <c r="G26" s="506">
        <v>61</v>
      </c>
      <c r="H26" s="506">
        <v>19</v>
      </c>
      <c r="I26" s="506">
        <v>34</v>
      </c>
      <c r="J26" s="506">
        <v>23</v>
      </c>
      <c r="K26" s="506">
        <v>9</v>
      </c>
    </row>
    <row r="27" spans="2:13" x14ac:dyDescent="0.25">
      <c r="B27" s="433">
        <v>16</v>
      </c>
      <c r="C27" s="435" t="s">
        <v>753</v>
      </c>
      <c r="D27" s="1149"/>
      <c r="E27" s="1149"/>
      <c r="F27" s="1149"/>
      <c r="G27" s="1149"/>
      <c r="H27" s="506">
        <v>1334</v>
      </c>
      <c r="I27" s="506">
        <v>2111</v>
      </c>
      <c r="J27" s="506">
        <v>1743</v>
      </c>
      <c r="K27" s="506">
        <v>808</v>
      </c>
    </row>
    <row r="28" spans="2:13" x14ac:dyDescent="0.25">
      <c r="B28" s="1150" t="s">
        <v>754</v>
      </c>
      <c r="C28" s="1150"/>
      <c r="D28" s="1150"/>
      <c r="E28" s="1150"/>
      <c r="F28" s="1150"/>
      <c r="G28" s="1150"/>
      <c r="H28" s="1150"/>
      <c r="I28" s="1150"/>
      <c r="J28" s="1150"/>
      <c r="K28" s="1150"/>
    </row>
    <row r="29" spans="2:13" x14ac:dyDescent="0.25">
      <c r="B29" s="433">
        <v>17</v>
      </c>
      <c r="C29" s="435" t="s">
        <v>755</v>
      </c>
      <c r="D29" s="505"/>
      <c r="E29" s="505"/>
      <c r="F29" s="505"/>
      <c r="G29" s="505"/>
      <c r="H29" s="505"/>
      <c r="I29" s="505"/>
      <c r="J29" s="505"/>
      <c r="K29" s="505"/>
    </row>
    <row r="30" spans="2:13" ht="30" x14ac:dyDescent="0.25">
      <c r="B30" s="433">
        <v>18</v>
      </c>
      <c r="C30" s="435" t="s">
        <v>756</v>
      </c>
      <c r="D30" s="506">
        <v>81</v>
      </c>
      <c r="E30" s="506">
        <v>84</v>
      </c>
      <c r="F30" s="506">
        <v>80</v>
      </c>
      <c r="G30" s="506">
        <v>114</v>
      </c>
      <c r="H30" s="507">
        <v>81</v>
      </c>
      <c r="I30" s="507">
        <v>84</v>
      </c>
      <c r="J30" s="507">
        <v>80</v>
      </c>
      <c r="K30" s="507">
        <v>114</v>
      </c>
    </row>
    <row r="31" spans="2:13" x14ac:dyDescent="0.25">
      <c r="B31" s="433">
        <v>19</v>
      </c>
      <c r="C31" s="435" t="s">
        <v>757</v>
      </c>
      <c r="D31" s="505"/>
      <c r="E31" s="506"/>
      <c r="F31" s="506"/>
      <c r="G31" s="506"/>
      <c r="H31" s="506"/>
      <c r="I31" s="506"/>
      <c r="J31" s="506"/>
      <c r="K31" s="506"/>
    </row>
    <row r="32" spans="2:13" x14ac:dyDescent="0.25">
      <c r="B32" s="1139" t="s">
        <v>758</v>
      </c>
      <c r="C32" s="1151" t="s">
        <v>759</v>
      </c>
      <c r="D32" s="1149"/>
      <c r="E32" s="1149"/>
      <c r="F32" s="1149"/>
      <c r="G32" s="1149"/>
      <c r="H32" s="1152"/>
      <c r="I32" s="1152"/>
      <c r="J32" s="1152"/>
      <c r="K32" s="1152"/>
    </row>
    <row r="33" spans="2:13" x14ac:dyDescent="0.25">
      <c r="B33" s="1139"/>
      <c r="C33" s="1151"/>
      <c r="D33" s="1149"/>
      <c r="E33" s="1149"/>
      <c r="F33" s="1149"/>
      <c r="G33" s="1149"/>
      <c r="H33" s="1152"/>
      <c r="I33" s="1152"/>
      <c r="J33" s="1152"/>
      <c r="K33" s="1152"/>
    </row>
    <row r="34" spans="2:13" x14ac:dyDescent="0.25">
      <c r="B34" s="1139" t="s">
        <v>760</v>
      </c>
      <c r="C34" s="1151" t="s">
        <v>761</v>
      </c>
      <c r="D34" s="1149"/>
      <c r="E34" s="1149"/>
      <c r="F34" s="1149"/>
      <c r="G34" s="1149"/>
      <c r="H34" s="1152"/>
      <c r="I34" s="1152"/>
      <c r="J34" s="1152"/>
      <c r="K34" s="1152"/>
    </row>
    <row r="35" spans="2:13" x14ac:dyDescent="0.25">
      <c r="B35" s="1139"/>
      <c r="C35" s="1151"/>
      <c r="D35" s="1149"/>
      <c r="E35" s="1149"/>
      <c r="F35" s="1149"/>
      <c r="G35" s="1149"/>
      <c r="H35" s="1152"/>
      <c r="I35" s="1152"/>
      <c r="J35" s="1152"/>
      <c r="K35" s="1152"/>
    </row>
    <row r="36" spans="2:13" x14ac:dyDescent="0.25">
      <c r="B36" s="433">
        <v>20</v>
      </c>
      <c r="C36" s="435" t="s">
        <v>762</v>
      </c>
      <c r="D36" s="506">
        <v>81</v>
      </c>
      <c r="E36" s="506">
        <v>84</v>
      </c>
      <c r="F36" s="506">
        <v>80</v>
      </c>
      <c r="G36" s="506">
        <v>114</v>
      </c>
      <c r="H36" s="506">
        <v>81</v>
      </c>
      <c r="I36" s="506">
        <v>84</v>
      </c>
      <c r="J36" s="506">
        <v>80</v>
      </c>
      <c r="K36" s="506">
        <v>114</v>
      </c>
    </row>
    <row r="37" spans="2:13" x14ac:dyDescent="0.25">
      <c r="B37" s="1139" t="s">
        <v>386</v>
      </c>
      <c r="C37" s="1153" t="s">
        <v>763</v>
      </c>
      <c r="D37" s="1152"/>
      <c r="E37" s="1152"/>
      <c r="F37" s="1152"/>
      <c r="G37" s="1152"/>
      <c r="H37" s="1152"/>
      <c r="I37" s="1152"/>
      <c r="J37" s="1152"/>
      <c r="K37" s="1152"/>
    </row>
    <row r="38" spans="2:13" x14ac:dyDescent="0.25">
      <c r="B38" s="1139"/>
      <c r="C38" s="1153"/>
      <c r="D38" s="1152"/>
      <c r="E38" s="1152"/>
      <c r="F38" s="1152"/>
      <c r="G38" s="1152"/>
      <c r="H38" s="1152"/>
      <c r="I38" s="1152"/>
      <c r="J38" s="1152"/>
      <c r="K38" s="1152"/>
    </row>
    <row r="39" spans="2:13" x14ac:dyDescent="0.25">
      <c r="B39" s="1139" t="s">
        <v>388</v>
      </c>
      <c r="C39" s="1153" t="s">
        <v>764</v>
      </c>
      <c r="D39" s="1152"/>
      <c r="E39" s="1152"/>
      <c r="F39" s="1152"/>
      <c r="G39" s="1152"/>
      <c r="H39" s="1152"/>
      <c r="I39" s="1152"/>
      <c r="J39" s="1152"/>
      <c r="K39" s="1152"/>
    </row>
    <row r="40" spans="2:13" x14ac:dyDescent="0.25">
      <c r="B40" s="1139"/>
      <c r="C40" s="1153"/>
      <c r="D40" s="1152"/>
      <c r="E40" s="1152"/>
      <c r="F40" s="1152"/>
      <c r="G40" s="1152"/>
      <c r="H40" s="1152"/>
      <c r="I40" s="1152"/>
      <c r="J40" s="1152"/>
      <c r="K40" s="1152"/>
    </row>
    <row r="41" spans="2:13" x14ac:dyDescent="0.25">
      <c r="B41" s="1139" t="s">
        <v>390</v>
      </c>
      <c r="C41" s="1153" t="s">
        <v>765</v>
      </c>
      <c r="D41" s="1158">
        <v>81</v>
      </c>
      <c r="E41" s="1158">
        <v>84</v>
      </c>
      <c r="F41" s="1158">
        <v>80</v>
      </c>
      <c r="G41" s="1158">
        <v>114</v>
      </c>
      <c r="H41" s="1158">
        <v>81</v>
      </c>
      <c r="I41" s="1158">
        <v>84</v>
      </c>
      <c r="J41" s="1158">
        <v>80</v>
      </c>
      <c r="K41" s="1158">
        <v>114</v>
      </c>
    </row>
    <row r="42" spans="2:13" x14ac:dyDescent="0.25">
      <c r="B42" s="1139"/>
      <c r="C42" s="1153"/>
      <c r="D42" s="1159"/>
      <c r="E42" s="1159"/>
      <c r="F42" s="1159"/>
      <c r="G42" s="1159"/>
      <c r="H42" s="1159"/>
      <c r="I42" s="1159"/>
      <c r="J42" s="1159"/>
      <c r="K42" s="1159"/>
      <c r="M42"/>
    </row>
    <row r="43" spans="2:13" x14ac:dyDescent="0.25">
      <c r="B43" s="1154" t="s">
        <v>766</v>
      </c>
      <c r="C43" s="1155"/>
      <c r="D43" s="1155"/>
      <c r="E43" s="1155"/>
      <c r="F43" s="1155"/>
      <c r="G43" s="1155"/>
      <c r="H43" s="1155"/>
      <c r="I43" s="1155"/>
      <c r="J43" s="1155"/>
      <c r="K43" s="1156"/>
    </row>
    <row r="44" spans="2:13" x14ac:dyDescent="0.25">
      <c r="B44" s="116" t="s">
        <v>767</v>
      </c>
      <c r="C44" s="430" t="s">
        <v>768</v>
      </c>
      <c r="D44" s="1157"/>
      <c r="E44" s="1157"/>
      <c r="F44" s="1157"/>
      <c r="G44" s="1157"/>
      <c r="H44" s="388">
        <v>1378</v>
      </c>
      <c r="I44" s="388">
        <v>2230</v>
      </c>
      <c r="J44" s="388">
        <v>1832</v>
      </c>
      <c r="K44" s="388">
        <v>2772</v>
      </c>
    </row>
    <row r="45" spans="2:13" x14ac:dyDescent="0.25">
      <c r="B45" s="116">
        <v>22</v>
      </c>
      <c r="C45" s="430" t="s">
        <v>769</v>
      </c>
      <c r="D45" s="1157"/>
      <c r="E45" s="1157"/>
      <c r="F45" s="1157"/>
      <c r="G45" s="1157"/>
      <c r="H45" s="389">
        <v>1253</v>
      </c>
      <c r="I45" s="389">
        <v>2028</v>
      </c>
      <c r="J45" s="389">
        <v>1662</v>
      </c>
      <c r="K45" s="388">
        <v>694</v>
      </c>
    </row>
    <row r="46" spans="2:13" x14ac:dyDescent="0.25">
      <c r="B46" s="116">
        <v>23</v>
      </c>
      <c r="C46" s="430" t="s">
        <v>770</v>
      </c>
      <c r="D46" s="1157"/>
      <c r="E46" s="1157"/>
      <c r="F46" s="1157"/>
      <c r="G46" s="1157"/>
      <c r="H46" s="390">
        <v>1.1000000000000001</v>
      </c>
      <c r="I46" s="390">
        <v>1.1000000000000001</v>
      </c>
      <c r="J46" s="390">
        <v>1.1020000000000001</v>
      </c>
      <c r="K46" s="390">
        <v>3.9929999999999999</v>
      </c>
    </row>
    <row r="48" spans="2:13" x14ac:dyDescent="0.25">
      <c r="B48" s="48"/>
      <c r="H48" s="503"/>
      <c r="I48" s="503"/>
      <c r="J48" s="503"/>
      <c r="K48" s="503"/>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scale="58" orientation="landscape" r:id="rId1"/>
  <headerFooter>
    <oddHeader>&amp;CDA
Bilag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9F23-A627-4029-980C-702117B954FC}">
  <sheetPr>
    <tabColor theme="5" tint="0.59999389629810485"/>
  </sheetPr>
  <dimension ref="B1:J44"/>
  <sheetViews>
    <sheetView showGridLines="0" zoomScale="130" zoomScaleNormal="130" workbookViewId="0"/>
  </sheetViews>
  <sheetFormatPr defaultColWidth="9.140625" defaultRowHeight="15" x14ac:dyDescent="0.25"/>
  <cols>
    <col min="1" max="1" width="9.140625" style="459" customWidth="1"/>
    <col min="2" max="2" width="10.42578125" style="459" customWidth="1"/>
    <col min="3" max="3" width="52.28515625" style="459" customWidth="1"/>
    <col min="4" max="4" width="13.85546875" style="459" customWidth="1"/>
    <col min="5" max="5" width="16" style="459" customWidth="1"/>
    <col min="6" max="6" width="18.140625" style="459" customWidth="1"/>
    <col min="7" max="7" width="12.5703125" style="459" customWidth="1"/>
    <col min="8" max="8" width="17.85546875" style="459" customWidth="1"/>
    <col min="9" max="9" width="16.85546875" style="459" customWidth="1"/>
    <col min="10" max="10" width="18.5703125" style="459" customWidth="1"/>
    <col min="11" max="16384" width="9.140625" style="459"/>
  </cols>
  <sheetData>
    <row r="1" spans="2:10" x14ac:dyDescent="0.25">
      <c r="B1" s="3" t="s">
        <v>145</v>
      </c>
      <c r="C1" s="3" t="s">
        <v>6</v>
      </c>
    </row>
    <row r="2" spans="2:10" ht="18.75" x14ac:dyDescent="0.25">
      <c r="B2" s="346" t="s">
        <v>26</v>
      </c>
      <c r="C2" s="504"/>
      <c r="D2" s="504"/>
      <c r="E2" s="347"/>
      <c r="F2" s="504"/>
      <c r="G2" s="504"/>
      <c r="H2" s="347"/>
    </row>
    <row r="3" spans="2:10" ht="15.75" x14ac:dyDescent="0.25">
      <c r="B3" s="111" t="s">
        <v>771</v>
      </c>
    </row>
    <row r="4" spans="2:10" s="154" customFormat="1" ht="15.75" thickBot="1" x14ac:dyDescent="0.3"/>
    <row r="5" spans="2:10" ht="15.75" thickBot="1" x14ac:dyDescent="0.3">
      <c r="B5" s="1168"/>
      <c r="C5" s="1169"/>
      <c r="D5" s="687" t="s">
        <v>148</v>
      </c>
      <c r="E5" s="687" t="s">
        <v>149</v>
      </c>
      <c r="F5" s="630" t="s">
        <v>150</v>
      </c>
      <c r="G5" s="592" t="s">
        <v>249</v>
      </c>
      <c r="H5" s="688" t="s">
        <v>250</v>
      </c>
    </row>
    <row r="6" spans="2:10" ht="15.75" thickBot="1" x14ac:dyDescent="0.3">
      <c r="B6" s="1170" t="s">
        <v>772</v>
      </c>
      <c r="C6" s="1171"/>
      <c r="D6" s="1165" t="s">
        <v>773</v>
      </c>
      <c r="E6" s="1166"/>
      <c r="F6" s="1166"/>
      <c r="G6" s="1167"/>
      <c r="H6" s="1160" t="s">
        <v>774</v>
      </c>
    </row>
    <row r="7" spans="2:10" ht="15.75" thickBot="1" x14ac:dyDescent="0.3">
      <c r="B7" s="1172"/>
      <c r="C7" s="1173"/>
      <c r="D7" s="689" t="s">
        <v>775</v>
      </c>
      <c r="E7" s="689" t="s">
        <v>776</v>
      </c>
      <c r="F7" s="689" t="s">
        <v>777</v>
      </c>
      <c r="G7" s="690" t="s">
        <v>778</v>
      </c>
      <c r="H7" s="1161"/>
    </row>
    <row r="8" spans="2:10" ht="15.75" thickBot="1" x14ac:dyDescent="0.3">
      <c r="B8" s="117" t="s">
        <v>779</v>
      </c>
      <c r="C8" s="118"/>
      <c r="D8" s="118"/>
      <c r="E8" s="119"/>
      <c r="F8" s="118"/>
      <c r="G8" s="118"/>
      <c r="H8" s="120"/>
    </row>
    <row r="9" spans="2:10" x14ac:dyDescent="0.25">
      <c r="B9" s="691">
        <v>1</v>
      </c>
      <c r="C9" s="692" t="s">
        <v>780</v>
      </c>
      <c r="D9" s="391">
        <v>17149</v>
      </c>
      <c r="E9" s="121"/>
      <c r="F9" s="122"/>
      <c r="G9" s="393">
        <v>1298</v>
      </c>
      <c r="H9" s="394">
        <v>18448</v>
      </c>
    </row>
    <row r="10" spans="2:10" x14ac:dyDescent="0.25">
      <c r="B10" s="693">
        <v>2</v>
      </c>
      <c r="C10" s="123" t="s">
        <v>781</v>
      </c>
      <c r="D10" s="392">
        <v>17149</v>
      </c>
      <c r="E10" s="694"/>
      <c r="F10" s="695"/>
      <c r="G10" s="696">
        <v>1298</v>
      </c>
      <c r="H10" s="697">
        <v>18448</v>
      </c>
    </row>
    <row r="11" spans="2:10" ht="15.75" thickBot="1" x14ac:dyDescent="0.3">
      <c r="B11" s="693">
        <v>3</v>
      </c>
      <c r="C11" s="123" t="s">
        <v>782</v>
      </c>
      <c r="D11" s="124"/>
      <c r="E11" s="694"/>
      <c r="F11" s="695"/>
      <c r="G11" s="587"/>
      <c r="H11" s="698"/>
    </row>
    <row r="12" spans="2:10" ht="15.75" thickBot="1" x14ac:dyDescent="0.3">
      <c r="B12" s="699">
        <v>4</v>
      </c>
      <c r="C12" s="692" t="s">
        <v>783</v>
      </c>
      <c r="D12" s="124"/>
      <c r="E12" s="121"/>
      <c r="F12" s="122"/>
      <c r="G12" s="125"/>
      <c r="H12" s="126"/>
    </row>
    <row r="13" spans="2:10" ht="15.75" thickBot="1" x14ac:dyDescent="0.3">
      <c r="B13" s="693">
        <v>5</v>
      </c>
      <c r="C13" s="123" t="s">
        <v>740</v>
      </c>
      <c r="D13" s="124"/>
      <c r="E13" s="700"/>
      <c r="F13" s="701"/>
      <c r="G13" s="587"/>
      <c r="H13" s="698"/>
    </row>
    <row r="14" spans="2:10" ht="15.75" thickBot="1" x14ac:dyDescent="0.3">
      <c r="B14" s="693">
        <v>6</v>
      </c>
      <c r="C14" s="123" t="s">
        <v>741</v>
      </c>
      <c r="D14" s="124"/>
      <c r="E14" s="700"/>
      <c r="F14" s="701"/>
      <c r="G14" s="587"/>
      <c r="H14" s="698"/>
    </row>
    <row r="15" spans="2:10" x14ac:dyDescent="0.25">
      <c r="B15" s="699">
        <v>7</v>
      </c>
      <c r="C15" s="692" t="s">
        <v>784</v>
      </c>
      <c r="D15" s="124"/>
      <c r="E15" s="396"/>
      <c r="F15" s="397">
        <v>500</v>
      </c>
      <c r="G15" s="398">
        <v>2995</v>
      </c>
      <c r="H15" s="399">
        <v>3495</v>
      </c>
    </row>
    <row r="16" spans="2:10" x14ac:dyDescent="0.25">
      <c r="B16" s="693">
        <v>8</v>
      </c>
      <c r="C16" s="123" t="s">
        <v>785</v>
      </c>
      <c r="D16" s="124"/>
      <c r="E16" s="702"/>
      <c r="F16" s="701"/>
      <c r="G16" s="587"/>
      <c r="H16" s="698"/>
      <c r="J16"/>
    </row>
    <row r="17" spans="2:10" x14ac:dyDescent="0.25">
      <c r="B17" s="693">
        <v>9</v>
      </c>
      <c r="C17" s="127" t="s">
        <v>786</v>
      </c>
      <c r="D17" s="124"/>
      <c r="E17" s="703"/>
      <c r="F17" s="704">
        <v>500</v>
      </c>
      <c r="G17" s="696">
        <v>2995</v>
      </c>
      <c r="H17" s="697">
        <v>3495</v>
      </c>
    </row>
    <row r="18" spans="2:10" x14ac:dyDescent="0.25">
      <c r="B18" s="699">
        <v>10</v>
      </c>
      <c r="C18" s="692" t="s">
        <v>787</v>
      </c>
      <c r="D18" s="124"/>
      <c r="E18" s="121"/>
      <c r="F18" s="122"/>
      <c r="G18" s="398">
        <v>190452</v>
      </c>
      <c r="H18" s="126"/>
    </row>
    <row r="19" spans="2:10" x14ac:dyDescent="0.25">
      <c r="B19" s="699">
        <v>11</v>
      </c>
      <c r="C19" s="692" t="s">
        <v>788</v>
      </c>
      <c r="D19" s="121"/>
      <c r="E19" s="400">
        <v>919</v>
      </c>
      <c r="F19" s="122"/>
      <c r="G19" s="398">
        <v>24</v>
      </c>
      <c r="H19" s="399">
        <v>24</v>
      </c>
    </row>
    <row r="20" spans="2:10" x14ac:dyDescent="0.25">
      <c r="B20" s="693">
        <v>12</v>
      </c>
      <c r="C20" s="123" t="s">
        <v>789</v>
      </c>
      <c r="D20" s="700"/>
      <c r="E20" s="124"/>
      <c r="F20" s="128"/>
      <c r="G20" s="129"/>
      <c r="H20" s="705"/>
    </row>
    <row r="21" spans="2:10" ht="30.75" thickBot="1" x14ac:dyDescent="0.3">
      <c r="B21" s="693">
        <v>13</v>
      </c>
      <c r="C21" s="123" t="s">
        <v>790</v>
      </c>
      <c r="D21" s="124"/>
      <c r="E21" s="703">
        <v>919</v>
      </c>
      <c r="F21" s="704"/>
      <c r="G21" s="696">
        <v>24</v>
      </c>
      <c r="H21" s="697">
        <v>24</v>
      </c>
    </row>
    <row r="22" spans="2:10" ht="15.75" thickBot="1" x14ac:dyDescent="0.3">
      <c r="B22" s="130">
        <v>14</v>
      </c>
      <c r="C22" s="131" t="s">
        <v>791</v>
      </c>
      <c r="D22" s="706"/>
      <c r="E22" s="706"/>
      <c r="F22" s="707"/>
      <c r="G22" s="708"/>
      <c r="H22" s="401">
        <v>21967</v>
      </c>
    </row>
    <row r="23" spans="2:10" ht="15.75" thickBot="1" x14ac:dyDescent="0.3">
      <c r="B23" s="1162" t="s">
        <v>792</v>
      </c>
      <c r="C23" s="1163"/>
      <c r="D23" s="1163"/>
      <c r="E23" s="1163"/>
      <c r="F23" s="1163"/>
      <c r="G23" s="1163"/>
      <c r="H23" s="1164"/>
    </row>
    <row r="24" spans="2:10" x14ac:dyDescent="0.25">
      <c r="B24" s="699">
        <v>15</v>
      </c>
      <c r="C24" s="692" t="s">
        <v>737</v>
      </c>
      <c r="D24" s="709"/>
      <c r="E24" s="132"/>
      <c r="F24" s="133"/>
      <c r="G24" s="134"/>
      <c r="H24" s="399">
        <v>255</v>
      </c>
    </row>
    <row r="25" spans="2:10" ht="30.75" thickBot="1" x14ac:dyDescent="0.3">
      <c r="B25" s="699" t="s">
        <v>793</v>
      </c>
      <c r="C25" s="692" t="s">
        <v>794</v>
      </c>
      <c r="D25" s="710"/>
      <c r="E25" s="121"/>
      <c r="F25" s="122"/>
      <c r="G25" s="135"/>
      <c r="H25" s="126"/>
    </row>
    <row r="26" spans="2:10" ht="30.75" thickBot="1" x14ac:dyDescent="0.3">
      <c r="B26" s="699">
        <v>16</v>
      </c>
      <c r="C26" s="692" t="s">
        <v>795</v>
      </c>
      <c r="D26" s="709"/>
      <c r="E26" s="121"/>
      <c r="F26" s="122"/>
      <c r="G26" s="135"/>
      <c r="H26" s="126"/>
    </row>
    <row r="27" spans="2:10" x14ac:dyDescent="0.25">
      <c r="B27" s="699">
        <v>17</v>
      </c>
      <c r="C27" s="692" t="s">
        <v>796</v>
      </c>
      <c r="D27" s="709"/>
      <c r="E27" s="395">
        <v>21</v>
      </c>
      <c r="F27" s="122"/>
      <c r="G27" s="395">
        <v>14050</v>
      </c>
      <c r="H27" s="395">
        <v>11951</v>
      </c>
    </row>
    <row r="28" spans="2:10" ht="60.75" thickBot="1" x14ac:dyDescent="0.3">
      <c r="B28" s="693">
        <v>18</v>
      </c>
      <c r="C28" s="136" t="s">
        <v>797</v>
      </c>
      <c r="D28" s="709"/>
      <c r="E28" s="700"/>
      <c r="F28" s="701"/>
      <c r="G28" s="630"/>
      <c r="H28" s="698"/>
    </row>
    <row r="29" spans="2:10" ht="60" x14ac:dyDescent="0.25">
      <c r="B29" s="693">
        <v>19</v>
      </c>
      <c r="C29" s="123" t="s">
        <v>798</v>
      </c>
      <c r="D29" s="709"/>
      <c r="E29" s="637">
        <v>21</v>
      </c>
      <c r="F29" s="701"/>
      <c r="G29" s="630"/>
      <c r="H29" s="697">
        <v>2</v>
      </c>
    </row>
    <row r="30" spans="2:10" ht="60" x14ac:dyDescent="0.25">
      <c r="B30" s="693">
        <v>20</v>
      </c>
      <c r="C30" s="123" t="s">
        <v>799</v>
      </c>
      <c r="D30" s="709"/>
      <c r="E30" s="700"/>
      <c r="F30" s="701"/>
      <c r="G30" s="630"/>
      <c r="H30" s="698"/>
    </row>
    <row r="31" spans="2:10" ht="45" x14ac:dyDescent="0.25">
      <c r="B31" s="693">
        <v>21</v>
      </c>
      <c r="C31" s="137" t="s">
        <v>800</v>
      </c>
      <c r="D31" s="709"/>
      <c r="E31" s="700"/>
      <c r="F31" s="701"/>
      <c r="G31" s="630"/>
      <c r="H31" s="698"/>
    </row>
    <row r="32" spans="2:10" ht="30.75" thickBot="1" x14ac:dyDescent="0.3">
      <c r="B32" s="693">
        <v>22</v>
      </c>
      <c r="C32" s="123" t="s">
        <v>801</v>
      </c>
      <c r="D32" s="709"/>
      <c r="E32" s="700"/>
      <c r="F32" s="701"/>
      <c r="G32" s="630"/>
      <c r="H32" s="698"/>
      <c r="J32"/>
    </row>
    <row r="33" spans="2:8" ht="45" x14ac:dyDescent="0.25">
      <c r="B33" s="693">
        <v>23</v>
      </c>
      <c r="C33" s="137" t="s">
        <v>800</v>
      </c>
      <c r="D33" s="709"/>
      <c r="E33" s="700"/>
      <c r="F33" s="701"/>
      <c r="G33" s="630"/>
      <c r="H33" s="698"/>
    </row>
    <row r="34" spans="2:8" ht="60.75" thickBot="1" x14ac:dyDescent="0.3">
      <c r="B34" s="693">
        <v>24</v>
      </c>
      <c r="C34" s="123" t="s">
        <v>802</v>
      </c>
      <c r="D34" s="709"/>
      <c r="E34" s="700"/>
      <c r="F34" s="701"/>
      <c r="G34" s="704">
        <v>14050</v>
      </c>
      <c r="H34" s="697">
        <v>11949</v>
      </c>
    </row>
    <row r="35" spans="2:8" x14ac:dyDescent="0.25">
      <c r="B35" s="699">
        <v>25</v>
      </c>
      <c r="C35" s="692" t="s">
        <v>803</v>
      </c>
      <c r="D35" s="709"/>
      <c r="E35" s="121"/>
      <c r="F35" s="122"/>
      <c r="G35" s="397">
        <v>190892</v>
      </c>
      <c r="H35" s="126"/>
    </row>
    <row r="36" spans="2:8" x14ac:dyDescent="0.25">
      <c r="B36" s="699">
        <v>26</v>
      </c>
      <c r="C36" s="692" t="s">
        <v>804</v>
      </c>
      <c r="D36" s="121"/>
      <c r="E36" s="138"/>
      <c r="F36" s="402">
        <v>2008</v>
      </c>
      <c r="G36" s="402">
        <v>161</v>
      </c>
      <c r="H36" s="403">
        <v>1165</v>
      </c>
    </row>
    <row r="37" spans="2:8" x14ac:dyDescent="0.25">
      <c r="B37" s="693">
        <v>27</v>
      </c>
      <c r="C37" s="123" t="s">
        <v>805</v>
      </c>
      <c r="D37" s="709"/>
      <c r="E37" s="709"/>
      <c r="F37" s="711"/>
      <c r="G37" s="630"/>
      <c r="H37" s="712"/>
    </row>
    <row r="38" spans="2:8" ht="30.75" thickBot="1" x14ac:dyDescent="0.3">
      <c r="B38" s="693">
        <v>28</v>
      </c>
      <c r="C38" s="123" t="s">
        <v>806</v>
      </c>
      <c r="D38" s="709"/>
      <c r="E38" s="1165"/>
      <c r="F38" s="1166"/>
      <c r="G38" s="1167"/>
      <c r="H38" s="698"/>
    </row>
    <row r="39" spans="2:8" x14ac:dyDescent="0.25">
      <c r="B39" s="693">
        <v>29</v>
      </c>
      <c r="C39" s="123" t="s">
        <v>807</v>
      </c>
      <c r="D39" s="713"/>
      <c r="E39" s="1165"/>
      <c r="F39" s="1166"/>
      <c r="G39" s="1167"/>
      <c r="H39" s="698"/>
    </row>
    <row r="40" spans="2:8" ht="30.75" thickBot="1" x14ac:dyDescent="0.3">
      <c r="B40" s="693">
        <v>30</v>
      </c>
      <c r="C40" s="123" t="s">
        <v>808</v>
      </c>
      <c r="D40" s="709"/>
      <c r="E40" s="1165"/>
      <c r="F40" s="1166"/>
      <c r="G40" s="1167"/>
      <c r="H40" s="698"/>
    </row>
    <row r="41" spans="2:8" ht="30" x14ac:dyDescent="0.25">
      <c r="B41" s="693">
        <v>31</v>
      </c>
      <c r="C41" s="123" t="s">
        <v>809</v>
      </c>
      <c r="D41" s="709"/>
      <c r="E41" s="139"/>
      <c r="F41" s="404">
        <v>2008</v>
      </c>
      <c r="G41" s="704">
        <v>161</v>
      </c>
      <c r="H41" s="697">
        <v>1165</v>
      </c>
    </row>
    <row r="42" spans="2:8" x14ac:dyDescent="0.25">
      <c r="B42" s="699">
        <v>32</v>
      </c>
      <c r="C42" s="692" t="s">
        <v>810</v>
      </c>
      <c r="D42" s="709"/>
      <c r="E42" s="140"/>
      <c r="F42" s="141"/>
      <c r="G42" s="142"/>
      <c r="H42" s="143"/>
    </row>
    <row r="43" spans="2:8" ht="15.75" thickBot="1" x14ac:dyDescent="0.3">
      <c r="B43" s="130">
        <v>33</v>
      </c>
      <c r="C43" s="131" t="s">
        <v>246</v>
      </c>
      <c r="D43" s="706"/>
      <c r="E43" s="706"/>
      <c r="F43" s="707"/>
      <c r="G43" s="714"/>
      <c r="H43" s="401">
        <v>13371</v>
      </c>
    </row>
    <row r="44" spans="2:8" ht="15.75" thickBot="1" x14ac:dyDescent="0.3">
      <c r="B44" s="130">
        <v>34</v>
      </c>
      <c r="C44" s="144" t="s">
        <v>811</v>
      </c>
      <c r="D44" s="706"/>
      <c r="E44" s="706"/>
      <c r="F44" s="707"/>
      <c r="G44" s="707"/>
      <c r="H44" s="405">
        <v>1.643</v>
      </c>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scale="48" orientation="landscape" r:id="rId1"/>
  <headerFooter>
    <oddHeader>&amp;CDA
Bilag 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28B-4B2B-41DA-89D7-21CF15B7030F}">
  <sheetPr>
    <tabColor theme="9"/>
  </sheetPr>
  <dimension ref="A1:J63"/>
  <sheetViews>
    <sheetView zoomScale="115" zoomScaleNormal="115" workbookViewId="0"/>
  </sheetViews>
  <sheetFormatPr defaultColWidth="9.140625" defaultRowHeight="15" x14ac:dyDescent="0.25"/>
  <cols>
    <col min="1" max="16384" width="9.140625" style="459"/>
  </cols>
  <sheetData>
    <row r="1" spans="1:10" ht="18.75" x14ac:dyDescent="0.3">
      <c r="A1" s="426" t="s">
        <v>81</v>
      </c>
      <c r="B1" s="427"/>
      <c r="C1" s="427"/>
      <c r="D1" s="427"/>
      <c r="E1" s="427"/>
      <c r="F1" s="518"/>
      <c r="G1" s="518"/>
      <c r="H1" s="518"/>
      <c r="I1" s="518"/>
      <c r="J1" s="518"/>
    </row>
    <row r="3" spans="1:10" x14ac:dyDescent="0.25">
      <c r="A3" s="459" t="s">
        <v>82</v>
      </c>
    </row>
    <row r="4" spans="1:10" x14ac:dyDescent="0.25">
      <c r="A4" s="459" t="s">
        <v>83</v>
      </c>
    </row>
    <row r="5" spans="1:10" x14ac:dyDescent="0.25">
      <c r="A5" s="459" t="s">
        <v>84</v>
      </c>
    </row>
    <row r="6" spans="1:10" x14ac:dyDescent="0.25">
      <c r="A6" s="459" t="s">
        <v>85</v>
      </c>
    </row>
    <row r="7" spans="1:10" x14ac:dyDescent="0.25">
      <c r="A7" t="s">
        <v>86</v>
      </c>
    </row>
    <row r="8" spans="1:10" x14ac:dyDescent="0.25">
      <c r="A8" s="459" t="s">
        <v>87</v>
      </c>
    </row>
    <row r="10" spans="1:10" x14ac:dyDescent="0.25">
      <c r="A10" s="459" t="s">
        <v>88</v>
      </c>
    </row>
    <row r="11" spans="1:10" x14ac:dyDescent="0.25">
      <c r="A11" s="459" t="s">
        <v>89</v>
      </c>
      <c r="C11" s="459" t="s">
        <v>90</v>
      </c>
    </row>
    <row r="12" spans="1:10" x14ac:dyDescent="0.25">
      <c r="A12" s="459" t="s">
        <v>91</v>
      </c>
      <c r="C12" s="459" t="s">
        <v>90</v>
      </c>
    </row>
    <row r="13" spans="1:10" x14ac:dyDescent="0.25">
      <c r="A13" s="459" t="s">
        <v>92</v>
      </c>
      <c r="C13" t="s">
        <v>93</v>
      </c>
    </row>
    <row r="14" spans="1:10" x14ac:dyDescent="0.25">
      <c r="A14" s="459" t="s">
        <v>94</v>
      </c>
      <c r="C14" s="459" t="s">
        <v>90</v>
      </c>
    </row>
    <row r="15" spans="1:10" x14ac:dyDescent="0.25">
      <c r="A15" s="459" t="s">
        <v>95</v>
      </c>
      <c r="C15" s="459" t="s">
        <v>90</v>
      </c>
    </row>
    <row r="16" spans="1:10" x14ac:dyDescent="0.25">
      <c r="A16" s="459" t="s">
        <v>96</v>
      </c>
      <c r="C16" s="459" t="s">
        <v>90</v>
      </c>
    </row>
    <row r="17" spans="1:3" x14ac:dyDescent="0.25">
      <c r="A17" s="459" t="s">
        <v>97</v>
      </c>
      <c r="C17" s="459" t="s">
        <v>90</v>
      </c>
    </row>
    <row r="18" spans="1:3" x14ac:dyDescent="0.25">
      <c r="A18" s="459" t="s">
        <v>98</v>
      </c>
      <c r="C18" s="459" t="s">
        <v>90</v>
      </c>
    </row>
    <row r="19" spans="1:3" x14ac:dyDescent="0.25">
      <c r="A19" s="459" t="s">
        <v>99</v>
      </c>
      <c r="C19" s="459" t="s">
        <v>90</v>
      </c>
    </row>
    <row r="20" spans="1:3" x14ac:dyDescent="0.25">
      <c r="A20" s="459" t="s">
        <v>100</v>
      </c>
      <c r="C20" s="459" t="s">
        <v>90</v>
      </c>
    </row>
    <row r="21" spans="1:3" x14ac:dyDescent="0.25">
      <c r="A21" s="459" t="s">
        <v>101</v>
      </c>
      <c r="C21" s="459" t="s">
        <v>90</v>
      </c>
    </row>
    <row r="22" spans="1:3" x14ac:dyDescent="0.25">
      <c r="A22" s="459" t="s">
        <v>102</v>
      </c>
      <c r="C22" s="459" t="s">
        <v>90</v>
      </c>
    </row>
    <row r="23" spans="1:3" x14ac:dyDescent="0.25">
      <c r="A23" s="459" t="s">
        <v>103</v>
      </c>
      <c r="C23" s="459" t="s">
        <v>90</v>
      </c>
    </row>
    <row r="24" spans="1:3" x14ac:dyDescent="0.25">
      <c r="A24" s="459" t="s">
        <v>104</v>
      </c>
      <c r="C24" s="459" t="s">
        <v>105</v>
      </c>
    </row>
    <row r="25" spans="1:3" x14ac:dyDescent="0.25">
      <c r="A25" s="459" t="s">
        <v>106</v>
      </c>
      <c r="C25" s="459" t="s">
        <v>90</v>
      </c>
    </row>
    <row r="26" spans="1:3" x14ac:dyDescent="0.25">
      <c r="A26" t="s">
        <v>107</v>
      </c>
      <c r="C26" t="s">
        <v>108</v>
      </c>
    </row>
    <row r="27" spans="1:3" x14ac:dyDescent="0.25">
      <c r="A27"/>
      <c r="C27"/>
    </row>
    <row r="28" spans="1:3" x14ac:dyDescent="0.25">
      <c r="A28" s="459" t="s">
        <v>109</v>
      </c>
    </row>
    <row r="29" spans="1:3" x14ac:dyDescent="0.25">
      <c r="A29" s="459" t="s">
        <v>110</v>
      </c>
    </row>
    <row r="30" spans="1:3" x14ac:dyDescent="0.25">
      <c r="A30" s="459" t="s">
        <v>111</v>
      </c>
    </row>
    <row r="31" spans="1:3" x14ac:dyDescent="0.25">
      <c r="A31" s="459" t="s">
        <v>112</v>
      </c>
    </row>
    <row r="32" spans="1:3" x14ac:dyDescent="0.25">
      <c r="A32" s="459" t="s">
        <v>113</v>
      </c>
    </row>
    <row r="33" spans="1:1" x14ac:dyDescent="0.25">
      <c r="A33" s="459" t="s">
        <v>114</v>
      </c>
    </row>
    <row r="34" spans="1:1" x14ac:dyDescent="0.25">
      <c r="A34" s="459" t="s">
        <v>115</v>
      </c>
    </row>
    <row r="35" spans="1:1" x14ac:dyDescent="0.25">
      <c r="A35" s="459" t="s">
        <v>116</v>
      </c>
    </row>
    <row r="36" spans="1:1" x14ac:dyDescent="0.25">
      <c r="A36" s="459" t="s">
        <v>117</v>
      </c>
    </row>
    <row r="37" spans="1:1" x14ac:dyDescent="0.25">
      <c r="A37" s="459" t="s">
        <v>118</v>
      </c>
    </row>
    <row r="38" spans="1:1" x14ac:dyDescent="0.25">
      <c r="A38" s="459" t="s">
        <v>119</v>
      </c>
    </row>
    <row r="39" spans="1:1" x14ac:dyDescent="0.25">
      <c r="A39" s="459" t="s">
        <v>120</v>
      </c>
    </row>
    <row r="40" spans="1:1" x14ac:dyDescent="0.25">
      <c r="A40" s="459" t="s">
        <v>121</v>
      </c>
    </row>
    <row r="41" spans="1:1" x14ac:dyDescent="0.25">
      <c r="A41" s="459" t="s">
        <v>122</v>
      </c>
    </row>
    <row r="42" spans="1:1" x14ac:dyDescent="0.25">
      <c r="A42" s="459" t="s">
        <v>123</v>
      </c>
    </row>
    <row r="43" spans="1:1" x14ac:dyDescent="0.25">
      <c r="A43" s="459" t="s">
        <v>124</v>
      </c>
    </row>
    <row r="44" spans="1:1" x14ac:dyDescent="0.25">
      <c r="A44" s="459" t="s">
        <v>125</v>
      </c>
    </row>
    <row r="45" spans="1:1" x14ac:dyDescent="0.25">
      <c r="A45" s="459" t="s">
        <v>126</v>
      </c>
    </row>
    <row r="46" spans="1:1" x14ac:dyDescent="0.25">
      <c r="A46" s="459" t="s">
        <v>127</v>
      </c>
    </row>
    <row r="47" spans="1:1" x14ac:dyDescent="0.25">
      <c r="A47" s="459" t="s">
        <v>128</v>
      </c>
    </row>
    <row r="48" spans="1:1" x14ac:dyDescent="0.25">
      <c r="A48" s="459" t="s">
        <v>129</v>
      </c>
    </row>
    <row r="49" spans="1:1" x14ac:dyDescent="0.25">
      <c r="A49" s="459" t="s">
        <v>130</v>
      </c>
    </row>
    <row r="50" spans="1:1" x14ac:dyDescent="0.25">
      <c r="A50" s="459" t="s">
        <v>131</v>
      </c>
    </row>
    <row r="51" spans="1:1" x14ac:dyDescent="0.25">
      <c r="A51" s="459" t="s">
        <v>132</v>
      </c>
    </row>
    <row r="52" spans="1:1" x14ac:dyDescent="0.25">
      <c r="A52" s="459" t="s">
        <v>133</v>
      </c>
    </row>
    <row r="53" spans="1:1" x14ac:dyDescent="0.25">
      <c r="A53" s="459" t="s">
        <v>134</v>
      </c>
    </row>
    <row r="54" spans="1:1" x14ac:dyDescent="0.25">
      <c r="A54" s="459" t="s">
        <v>135</v>
      </c>
    </row>
    <row r="55" spans="1:1" x14ac:dyDescent="0.25">
      <c r="A55" s="459" t="s">
        <v>136</v>
      </c>
    </row>
    <row r="56" spans="1:1" x14ac:dyDescent="0.25">
      <c r="A56" s="459" t="s">
        <v>137</v>
      </c>
    </row>
    <row r="57" spans="1:1" x14ac:dyDescent="0.25">
      <c r="A57" s="459" t="s">
        <v>138</v>
      </c>
    </row>
    <row r="58" spans="1:1" x14ac:dyDescent="0.25">
      <c r="A58" s="459" t="s">
        <v>139</v>
      </c>
    </row>
    <row r="59" spans="1:1" x14ac:dyDescent="0.25">
      <c r="A59" s="459" t="s">
        <v>140</v>
      </c>
    </row>
    <row r="60" spans="1:1" x14ac:dyDescent="0.25">
      <c r="A60" s="459" t="s">
        <v>141</v>
      </c>
    </row>
    <row r="61" spans="1:1" x14ac:dyDescent="0.25">
      <c r="A61" s="459" t="s">
        <v>142</v>
      </c>
    </row>
    <row r="62" spans="1:1" x14ac:dyDescent="0.25">
      <c r="A62" s="459" t="s">
        <v>143</v>
      </c>
    </row>
    <row r="63" spans="1:1" x14ac:dyDescent="0.25">
      <c r="A63" s="459" t="s">
        <v>144</v>
      </c>
    </row>
  </sheetData>
  <pageMargins left="0.7" right="0.7" top="0.75" bottom="0.75" header="0.3" footer="0.3"/>
  <pageSetup paperSize="9" scale="5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9F3-B730-46B9-971A-83DADE433299}">
  <sheetPr>
    <tabColor theme="5" tint="0.39997558519241921"/>
    <pageSetUpPr fitToPage="1"/>
  </sheetPr>
  <dimension ref="B1:XFD38"/>
  <sheetViews>
    <sheetView showGridLines="0" zoomScaleNormal="100" workbookViewId="0"/>
  </sheetViews>
  <sheetFormatPr defaultColWidth="9.140625" defaultRowHeight="15" x14ac:dyDescent="0.25"/>
  <cols>
    <col min="1" max="1" width="9.140625" style="459"/>
    <col min="2" max="2" width="10.7109375" style="459" customWidth="1"/>
    <col min="3" max="3" width="49.5703125" style="459" customWidth="1"/>
    <col min="4" max="15" width="11.7109375" style="459" customWidth="1"/>
    <col min="16" max="16" width="18.140625" style="459" customWidth="1"/>
    <col min="17" max="17" width="16.42578125" style="459" customWidth="1"/>
    <col min="18" max="18" width="17.85546875" style="459" customWidth="1"/>
    <col min="19" max="16384" width="9.140625" style="459"/>
  </cols>
  <sheetData>
    <row r="1" spans="2:19" x14ac:dyDescent="0.25">
      <c r="B1" s="3" t="s">
        <v>145</v>
      </c>
      <c r="C1" s="3" t="s">
        <v>6</v>
      </c>
    </row>
    <row r="2" spans="2:19" ht="18.75" x14ac:dyDescent="0.25">
      <c r="B2" s="629" t="s">
        <v>812</v>
      </c>
      <c r="C2" s="501"/>
      <c r="D2" s="501"/>
      <c r="E2" s="501"/>
      <c r="F2" s="501"/>
      <c r="G2" s="501"/>
      <c r="H2" s="501"/>
      <c r="I2" s="501"/>
      <c r="J2" s="501"/>
      <c r="K2" s="501"/>
      <c r="L2" s="501"/>
      <c r="M2" s="501"/>
      <c r="N2" s="501"/>
      <c r="O2" s="501"/>
      <c r="P2" s="501"/>
      <c r="Q2" s="501"/>
      <c r="R2" s="501"/>
    </row>
    <row r="3" spans="2:19" ht="15.75" x14ac:dyDescent="0.25">
      <c r="B3" s="111"/>
      <c r="C3" s="145"/>
      <c r="D3" s="145"/>
      <c r="E3" s="145"/>
      <c r="F3" s="145"/>
      <c r="G3" s="145"/>
      <c r="H3" s="145"/>
      <c r="I3" s="145"/>
      <c r="J3" s="145"/>
      <c r="K3" s="145"/>
      <c r="L3" s="145"/>
      <c r="M3" s="145"/>
      <c r="N3" s="145"/>
      <c r="O3" s="145"/>
      <c r="P3" s="145"/>
      <c r="Q3" s="145"/>
      <c r="R3" s="145"/>
    </row>
    <row r="4" spans="2:19" ht="16.5" thickBot="1" x14ac:dyDescent="0.3">
      <c r="B4" s="111"/>
      <c r="C4" s="145"/>
      <c r="D4" s="145"/>
      <c r="E4" s="145"/>
      <c r="F4" s="145"/>
      <c r="G4" s="145"/>
      <c r="H4" s="145"/>
      <c r="I4" s="145"/>
      <c r="J4" s="145"/>
      <c r="K4" s="145"/>
      <c r="L4" s="145"/>
      <c r="M4" s="145"/>
      <c r="N4" s="145"/>
      <c r="O4" s="145"/>
      <c r="P4" s="145"/>
      <c r="Q4" s="145"/>
      <c r="R4" s="145"/>
    </row>
    <row r="5" spans="2:19" ht="15.75" thickBot="1" x14ac:dyDescent="0.3">
      <c r="B5" s="158"/>
      <c r="C5" s="158"/>
      <c r="D5" s="630" t="s">
        <v>148</v>
      </c>
      <c r="E5" s="592" t="s">
        <v>149</v>
      </c>
      <c r="F5" s="592" t="s">
        <v>150</v>
      </c>
      <c r="G5" s="592" t="s">
        <v>249</v>
      </c>
      <c r="H5" s="592" t="s">
        <v>250</v>
      </c>
      <c r="I5" s="592" t="s">
        <v>251</v>
      </c>
      <c r="J5" s="592" t="s">
        <v>252</v>
      </c>
      <c r="K5" s="592" t="s">
        <v>332</v>
      </c>
      <c r="L5" s="592" t="s">
        <v>573</v>
      </c>
      <c r="M5" s="592" t="s">
        <v>574</v>
      </c>
      <c r="N5" s="592" t="s">
        <v>575</v>
      </c>
      <c r="O5" s="592" t="s">
        <v>576</v>
      </c>
      <c r="P5" s="592" t="s">
        <v>577</v>
      </c>
      <c r="Q5" s="592" t="s">
        <v>813</v>
      </c>
      <c r="R5" s="592" t="s">
        <v>814</v>
      </c>
    </row>
    <row r="6" spans="2:19" ht="40.5" customHeight="1" thickBot="1" x14ac:dyDescent="0.3">
      <c r="B6" s="158"/>
      <c r="C6" s="158"/>
      <c r="D6" s="1165" t="s">
        <v>815</v>
      </c>
      <c r="E6" s="1166"/>
      <c r="F6" s="1166"/>
      <c r="G6" s="1166"/>
      <c r="H6" s="1166"/>
      <c r="I6" s="1174"/>
      <c r="J6" s="1175" t="s">
        <v>816</v>
      </c>
      <c r="K6" s="1166"/>
      <c r="L6" s="1166"/>
      <c r="M6" s="1166"/>
      <c r="N6" s="1166"/>
      <c r="O6" s="1174"/>
      <c r="P6" s="1176" t="s">
        <v>817</v>
      </c>
      <c r="Q6" s="1165" t="s">
        <v>818</v>
      </c>
      <c r="R6" s="1174"/>
    </row>
    <row r="7" spans="2:19" ht="85.5" customHeight="1" thickBot="1" x14ac:dyDescent="0.3">
      <c r="B7" s="158"/>
      <c r="C7" s="158"/>
      <c r="D7" s="1178" t="s">
        <v>819</v>
      </c>
      <c r="E7" s="1179"/>
      <c r="F7" s="1180"/>
      <c r="G7" s="1181" t="s">
        <v>725</v>
      </c>
      <c r="H7" s="1179"/>
      <c r="I7" s="1180"/>
      <c r="J7" s="1181" t="s">
        <v>820</v>
      </c>
      <c r="K7" s="1179"/>
      <c r="L7" s="1180"/>
      <c r="M7" s="1181" t="s">
        <v>821</v>
      </c>
      <c r="N7" s="1179"/>
      <c r="O7" s="1180"/>
      <c r="P7" s="1177"/>
      <c r="Q7" s="1182" t="s">
        <v>822</v>
      </c>
      <c r="R7" s="1182" t="s">
        <v>823</v>
      </c>
    </row>
    <row r="8" spans="2:19" ht="15.75" thickBot="1" x14ac:dyDescent="0.3">
      <c r="B8" s="158"/>
      <c r="C8" s="590"/>
      <c r="D8" s="680"/>
      <c r="E8" s="592" t="s">
        <v>824</v>
      </c>
      <c r="F8" s="592" t="s">
        <v>825</v>
      </c>
      <c r="G8" s="680"/>
      <c r="H8" s="592" t="s">
        <v>825</v>
      </c>
      <c r="I8" s="592" t="s">
        <v>826</v>
      </c>
      <c r="J8" s="662"/>
      <c r="K8" s="615" t="s">
        <v>824</v>
      </c>
      <c r="L8" s="615" t="s">
        <v>825</v>
      </c>
      <c r="M8" s="680"/>
      <c r="N8" s="615" t="s">
        <v>825</v>
      </c>
      <c r="O8" s="615" t="s">
        <v>826</v>
      </c>
      <c r="P8" s="680"/>
      <c r="Q8" s="1183"/>
      <c r="R8" s="1183"/>
    </row>
    <row r="9" spans="2:19" ht="30.75" thickBot="1" x14ac:dyDescent="0.3">
      <c r="B9" s="634" t="s">
        <v>827</v>
      </c>
      <c r="C9" s="610" t="s">
        <v>828</v>
      </c>
      <c r="D9" s="681">
        <v>2450</v>
      </c>
      <c r="E9" s="619">
        <v>2450</v>
      </c>
      <c r="F9" s="591"/>
      <c r="G9" s="610"/>
      <c r="H9" s="591"/>
      <c r="I9" s="591"/>
      <c r="J9" s="591"/>
      <c r="K9" s="610"/>
      <c r="L9" s="610"/>
      <c r="M9" s="610"/>
      <c r="N9" s="610"/>
      <c r="O9" s="610"/>
      <c r="P9" s="610"/>
      <c r="Q9" s="591"/>
      <c r="R9" s="591"/>
    </row>
    <row r="10" spans="2:19" x14ac:dyDescent="0.25">
      <c r="B10" s="634" t="s">
        <v>593</v>
      </c>
      <c r="C10" s="610" t="s">
        <v>829</v>
      </c>
      <c r="D10" s="617">
        <v>181369</v>
      </c>
      <c r="E10" s="617">
        <v>163022</v>
      </c>
      <c r="F10" s="617">
        <v>18253</v>
      </c>
      <c r="G10" s="617">
        <v>965</v>
      </c>
      <c r="H10" s="617">
        <v>23</v>
      </c>
      <c r="I10" s="617">
        <v>901</v>
      </c>
      <c r="J10" s="591">
        <v>296</v>
      </c>
      <c r="K10" s="610">
        <v>242</v>
      </c>
      <c r="L10" s="610">
        <v>52</v>
      </c>
      <c r="M10" s="681">
        <v>77</v>
      </c>
      <c r="N10" s="681">
        <v>0</v>
      </c>
      <c r="O10" s="681">
        <v>77</v>
      </c>
      <c r="P10" s="610">
        <v>1</v>
      </c>
      <c r="Q10" s="619">
        <v>181369</v>
      </c>
      <c r="R10" s="619">
        <v>965</v>
      </c>
      <c r="S10" s="503"/>
    </row>
    <row r="11" spans="2:19" x14ac:dyDescent="0.25">
      <c r="B11" s="645" t="s">
        <v>599</v>
      </c>
      <c r="C11" s="682" t="s">
        <v>830</v>
      </c>
      <c r="D11" s="684"/>
      <c r="E11" s="1022"/>
      <c r="F11" s="1022"/>
      <c r="G11" s="591"/>
      <c r="H11" s="591"/>
      <c r="I11" s="591"/>
      <c r="J11" s="591"/>
      <c r="K11" s="591"/>
      <c r="L11" s="591"/>
      <c r="M11" s="774"/>
      <c r="N11" s="774"/>
      <c r="O11" s="774"/>
      <c r="P11" s="591"/>
      <c r="Q11" s="619"/>
      <c r="R11" s="619"/>
    </row>
    <row r="12" spans="2:19" x14ac:dyDescent="0.25">
      <c r="B12" s="645" t="s">
        <v>831</v>
      </c>
      <c r="C12" s="682" t="s">
        <v>832</v>
      </c>
      <c r="D12" s="684">
        <v>133</v>
      </c>
      <c r="E12" s="684">
        <v>129</v>
      </c>
      <c r="F12" s="684">
        <v>4</v>
      </c>
      <c r="G12" s="591"/>
      <c r="H12" s="619"/>
      <c r="I12" s="619"/>
      <c r="J12" s="591">
        <v>0</v>
      </c>
      <c r="K12" s="591">
        <v>0</v>
      </c>
      <c r="L12" s="591">
        <v>0</v>
      </c>
      <c r="M12" s="774"/>
      <c r="N12" s="774"/>
      <c r="O12" s="774"/>
      <c r="P12" s="591"/>
      <c r="Q12" s="619">
        <v>133</v>
      </c>
      <c r="R12" s="619"/>
    </row>
    <row r="13" spans="2:19" x14ac:dyDescent="0.25">
      <c r="B13" s="645" t="s">
        <v>833</v>
      </c>
      <c r="C13" s="682" t="s">
        <v>834</v>
      </c>
      <c r="D13" s="684"/>
      <c r="E13" s="684"/>
      <c r="F13" s="684"/>
      <c r="G13" s="591"/>
      <c r="H13" s="619"/>
      <c r="I13" s="619"/>
      <c r="J13" s="591"/>
      <c r="K13" s="591"/>
      <c r="L13" s="591"/>
      <c r="M13" s="774"/>
      <c r="N13" s="774"/>
      <c r="O13" s="774"/>
      <c r="P13" s="591"/>
      <c r="Q13" s="619"/>
      <c r="R13" s="619"/>
    </row>
    <row r="14" spans="2:19" x14ac:dyDescent="0.25">
      <c r="B14" s="645" t="s">
        <v>835</v>
      </c>
      <c r="C14" s="682" t="s">
        <v>836</v>
      </c>
      <c r="D14" s="683">
        <v>3946</v>
      </c>
      <c r="E14" s="683">
        <v>3395</v>
      </c>
      <c r="F14" s="1024">
        <v>550</v>
      </c>
      <c r="G14" s="591">
        <v>10</v>
      </c>
      <c r="H14" s="591"/>
      <c r="I14" s="591">
        <v>9</v>
      </c>
      <c r="J14" s="591">
        <v>7</v>
      </c>
      <c r="K14" s="591">
        <v>5</v>
      </c>
      <c r="L14" s="591">
        <v>1</v>
      </c>
      <c r="M14" s="774">
        <v>1</v>
      </c>
      <c r="N14" s="774"/>
      <c r="O14" s="774">
        <v>1</v>
      </c>
      <c r="P14" s="591"/>
      <c r="Q14" s="619"/>
      <c r="R14" s="619"/>
    </row>
    <row r="15" spans="2:19" x14ac:dyDescent="0.25">
      <c r="B15" s="645" t="s">
        <v>837</v>
      </c>
      <c r="C15" s="682" t="s">
        <v>838</v>
      </c>
      <c r="D15" s="683">
        <v>71622</v>
      </c>
      <c r="E15" s="683">
        <v>62285</v>
      </c>
      <c r="F15" s="683">
        <v>9276</v>
      </c>
      <c r="G15" s="619">
        <v>373</v>
      </c>
      <c r="H15" s="619">
        <v>2</v>
      </c>
      <c r="I15" s="619">
        <v>346</v>
      </c>
      <c r="J15" s="591">
        <v>120</v>
      </c>
      <c r="K15" s="591">
        <v>96</v>
      </c>
      <c r="L15" s="591">
        <v>23</v>
      </c>
      <c r="M15" s="774">
        <v>37</v>
      </c>
      <c r="N15" s="774">
        <v>0</v>
      </c>
      <c r="O15" s="774">
        <v>37</v>
      </c>
      <c r="P15" s="591">
        <v>1</v>
      </c>
      <c r="Q15" s="619">
        <v>71622</v>
      </c>
      <c r="R15" s="619">
        <v>373</v>
      </c>
    </row>
    <row r="16" spans="2:19" x14ac:dyDescent="0.25">
      <c r="B16" s="645" t="s">
        <v>839</v>
      </c>
      <c r="C16" s="646" t="s">
        <v>840</v>
      </c>
      <c r="D16" s="683">
        <v>63634</v>
      </c>
      <c r="E16" s="683">
        <v>55389</v>
      </c>
      <c r="F16" s="683">
        <v>8185</v>
      </c>
      <c r="G16" s="591"/>
      <c r="H16" s="619">
        <v>2</v>
      </c>
      <c r="I16" s="619">
        <v>346</v>
      </c>
      <c r="J16" s="591">
        <v>106</v>
      </c>
      <c r="K16" s="591">
        <v>85</v>
      </c>
      <c r="L16" s="591">
        <v>21</v>
      </c>
      <c r="M16" s="591"/>
      <c r="N16" s="591">
        <v>0</v>
      </c>
      <c r="O16" s="591">
        <v>34</v>
      </c>
      <c r="P16" s="591"/>
      <c r="Q16" s="619"/>
      <c r="R16" s="619"/>
    </row>
    <row r="17" spans="2:18 16384:16384" x14ac:dyDescent="0.25">
      <c r="B17" s="645" t="s">
        <v>841</v>
      </c>
      <c r="C17" s="682" t="s">
        <v>842</v>
      </c>
      <c r="D17" s="683">
        <v>105667</v>
      </c>
      <c r="E17" s="683">
        <v>97210</v>
      </c>
      <c r="F17" s="683">
        <v>8424</v>
      </c>
      <c r="G17" s="591">
        <v>582</v>
      </c>
      <c r="H17" s="591">
        <v>20</v>
      </c>
      <c r="I17" s="591">
        <v>546</v>
      </c>
      <c r="J17" s="591">
        <v>169</v>
      </c>
      <c r="K17" s="591">
        <v>141</v>
      </c>
      <c r="L17" s="591">
        <v>27</v>
      </c>
      <c r="M17" s="591">
        <v>40</v>
      </c>
      <c r="N17" s="591">
        <v>0</v>
      </c>
      <c r="O17" s="591">
        <v>40</v>
      </c>
      <c r="P17" s="591"/>
      <c r="Q17" s="591"/>
      <c r="R17" s="591"/>
    </row>
    <row r="18" spans="2:18 16384:16384" x14ac:dyDescent="0.25">
      <c r="B18" s="636" t="s">
        <v>843</v>
      </c>
      <c r="C18" s="591" t="s">
        <v>844</v>
      </c>
      <c r="D18" s="591"/>
      <c r="E18" s="591"/>
      <c r="F18" s="591"/>
      <c r="G18" s="591"/>
      <c r="H18" s="591"/>
      <c r="I18" s="591"/>
      <c r="J18" s="591"/>
      <c r="K18" s="591"/>
      <c r="L18" s="591"/>
      <c r="M18" s="591"/>
      <c r="N18" s="591"/>
      <c r="O18" s="591"/>
      <c r="P18" s="591"/>
      <c r="Q18" s="591"/>
      <c r="R18" s="591"/>
    </row>
    <row r="19" spans="2:18 16384:16384" x14ac:dyDescent="0.25">
      <c r="B19" s="685" t="s">
        <v>845</v>
      </c>
      <c r="C19" s="682" t="s">
        <v>830</v>
      </c>
      <c r="D19" s="1023"/>
      <c r="E19" s="1023"/>
      <c r="F19" s="1023"/>
      <c r="G19" s="591"/>
      <c r="H19" s="591"/>
      <c r="I19" s="591"/>
      <c r="J19" s="591"/>
      <c r="K19" s="591"/>
      <c r="L19" s="591"/>
      <c r="M19" s="591"/>
      <c r="N19" s="591"/>
      <c r="O19" s="591"/>
      <c r="P19" s="591"/>
      <c r="Q19" s="591"/>
      <c r="R19" s="591"/>
    </row>
    <row r="20" spans="2:18 16384:16384" x14ac:dyDescent="0.25">
      <c r="B20" s="685" t="s">
        <v>846</v>
      </c>
      <c r="C20" s="682" t="s">
        <v>832</v>
      </c>
      <c r="D20" s="1023"/>
      <c r="E20" s="1023"/>
      <c r="F20" s="1023"/>
      <c r="G20" s="591"/>
      <c r="H20" s="591"/>
      <c r="I20" s="591"/>
      <c r="J20" s="591"/>
      <c r="K20" s="591"/>
      <c r="L20" s="591"/>
      <c r="M20" s="591"/>
      <c r="N20" s="591"/>
      <c r="O20" s="591"/>
      <c r="P20" s="591"/>
      <c r="Q20" s="591"/>
      <c r="R20" s="591"/>
    </row>
    <row r="21" spans="2:18 16384:16384" x14ac:dyDescent="0.25">
      <c r="B21" s="685" t="s">
        <v>847</v>
      </c>
      <c r="C21" s="682" t="s">
        <v>834</v>
      </c>
      <c r="D21" s="1023"/>
      <c r="E21" s="1023"/>
      <c r="F21" s="1023"/>
      <c r="G21" s="591"/>
      <c r="H21" s="591"/>
      <c r="I21" s="591"/>
      <c r="J21" s="591"/>
      <c r="K21" s="591"/>
      <c r="L21" s="591"/>
      <c r="M21" s="591"/>
      <c r="N21" s="591"/>
      <c r="O21" s="591"/>
      <c r="P21" s="591"/>
      <c r="Q21" s="591"/>
      <c r="R21" s="591"/>
    </row>
    <row r="22" spans="2:18 16384:16384" x14ac:dyDescent="0.25">
      <c r="B22" s="685" t="s">
        <v>848</v>
      </c>
      <c r="C22" s="682" t="s">
        <v>836</v>
      </c>
      <c r="D22" s="1023"/>
      <c r="E22" s="1023"/>
      <c r="F22" s="1023"/>
      <c r="G22" s="591"/>
      <c r="H22" s="591"/>
      <c r="I22" s="591"/>
      <c r="J22" s="591"/>
      <c r="K22" s="591"/>
      <c r="L22" s="591"/>
      <c r="M22" s="591"/>
      <c r="N22" s="591"/>
      <c r="O22" s="591"/>
      <c r="P22" s="591"/>
      <c r="Q22" s="591"/>
      <c r="R22" s="591"/>
    </row>
    <row r="23" spans="2:18 16384:16384" x14ac:dyDescent="0.25">
      <c r="B23" s="685" t="s">
        <v>849</v>
      </c>
      <c r="C23" s="682" t="s">
        <v>838</v>
      </c>
      <c r="D23" s="1023"/>
      <c r="E23" s="1023"/>
      <c r="F23" s="1023"/>
      <c r="G23" s="591"/>
      <c r="H23" s="591"/>
      <c r="I23" s="591"/>
      <c r="J23" s="591"/>
      <c r="K23" s="591"/>
      <c r="L23" s="591"/>
      <c r="M23" s="591"/>
      <c r="N23" s="591"/>
      <c r="O23" s="591"/>
      <c r="P23" s="591"/>
      <c r="Q23" s="591"/>
      <c r="R23" s="591"/>
    </row>
    <row r="24" spans="2:18 16384:16384" x14ac:dyDescent="0.25">
      <c r="B24" s="636" t="s">
        <v>850</v>
      </c>
      <c r="C24" s="591" t="s">
        <v>658</v>
      </c>
      <c r="D24" s="684">
        <v>10043</v>
      </c>
      <c r="E24" s="684">
        <v>10043</v>
      </c>
      <c r="F24" s="601"/>
      <c r="G24" s="601"/>
      <c r="H24" s="601"/>
      <c r="I24" s="601"/>
      <c r="J24" s="601"/>
      <c r="K24" s="601"/>
      <c r="L24" s="601"/>
      <c r="M24" s="601"/>
      <c r="N24" s="601"/>
      <c r="O24" s="601"/>
      <c r="P24" s="686"/>
      <c r="Q24" s="601"/>
      <c r="R24" s="601"/>
    </row>
    <row r="25" spans="2:18 16384:16384" x14ac:dyDescent="0.25">
      <c r="B25" s="645" t="s">
        <v>851</v>
      </c>
      <c r="C25" s="656" t="s">
        <v>830</v>
      </c>
      <c r="D25" s="684"/>
      <c r="E25" s="684"/>
      <c r="F25" s="601"/>
      <c r="G25" s="601"/>
      <c r="H25" s="601"/>
      <c r="I25" s="601"/>
      <c r="J25" s="601"/>
      <c r="K25" s="601"/>
      <c r="L25" s="601"/>
      <c r="M25" s="601"/>
      <c r="N25" s="601"/>
      <c r="O25" s="601"/>
      <c r="P25" s="686"/>
      <c r="Q25" s="601"/>
      <c r="R25" s="601"/>
    </row>
    <row r="26" spans="2:18 16384:16384" x14ac:dyDescent="0.25">
      <c r="B26" s="645" t="s">
        <v>852</v>
      </c>
      <c r="C26" s="656" t="s">
        <v>832</v>
      </c>
      <c r="D26" s="684">
        <v>12</v>
      </c>
      <c r="E26" s="684">
        <v>12</v>
      </c>
      <c r="F26" s="601"/>
      <c r="G26" s="601"/>
      <c r="H26" s="601"/>
      <c r="I26" s="601"/>
      <c r="J26" s="601"/>
      <c r="K26" s="601"/>
      <c r="L26" s="601"/>
      <c r="M26" s="601"/>
      <c r="N26" s="601"/>
      <c r="O26" s="601"/>
      <c r="P26" s="686"/>
      <c r="Q26" s="601"/>
      <c r="R26" s="601"/>
    </row>
    <row r="27" spans="2:18 16384:16384" x14ac:dyDescent="0.25">
      <c r="B27" s="645" t="s">
        <v>853</v>
      </c>
      <c r="C27" s="656" t="s">
        <v>834</v>
      </c>
      <c r="D27" s="684">
        <v>0</v>
      </c>
      <c r="E27" s="684">
        <v>0</v>
      </c>
      <c r="F27" s="601"/>
      <c r="G27" s="601"/>
      <c r="H27" s="601"/>
      <c r="I27" s="601"/>
      <c r="J27" s="601"/>
      <c r="K27" s="601"/>
      <c r="L27" s="601"/>
      <c r="M27" s="601"/>
      <c r="N27" s="601"/>
      <c r="O27" s="601"/>
      <c r="P27" s="686"/>
      <c r="Q27" s="601"/>
      <c r="R27" s="601"/>
    </row>
    <row r="28" spans="2:18 16384:16384" x14ac:dyDescent="0.25">
      <c r="B28" s="645" t="s">
        <v>854</v>
      </c>
      <c r="C28" s="656" t="s">
        <v>836</v>
      </c>
      <c r="D28" s="684">
        <v>207</v>
      </c>
      <c r="E28" s="684">
        <v>207</v>
      </c>
      <c r="F28" s="601"/>
      <c r="G28" s="601"/>
      <c r="H28" s="601"/>
      <c r="I28" s="601"/>
      <c r="J28" s="601"/>
      <c r="K28" s="601"/>
      <c r="L28" s="601"/>
      <c r="M28" s="601"/>
      <c r="N28" s="601"/>
      <c r="O28" s="601"/>
      <c r="P28" s="686"/>
      <c r="Q28" s="601"/>
      <c r="R28" s="601"/>
    </row>
    <row r="29" spans="2:18 16384:16384" x14ac:dyDescent="0.25">
      <c r="B29" s="645" t="s">
        <v>855</v>
      </c>
      <c r="C29" s="656" t="s">
        <v>838</v>
      </c>
      <c r="D29" s="684">
        <v>5139</v>
      </c>
      <c r="E29" s="684">
        <v>5139</v>
      </c>
      <c r="F29" s="601"/>
      <c r="G29" s="601"/>
      <c r="H29" s="601"/>
      <c r="I29" s="601"/>
      <c r="J29" s="601"/>
      <c r="K29" s="601"/>
      <c r="L29" s="601"/>
      <c r="M29" s="601"/>
      <c r="N29" s="601"/>
      <c r="O29" s="601"/>
      <c r="P29" s="686"/>
      <c r="Q29" s="601"/>
      <c r="R29" s="601"/>
    </row>
    <row r="30" spans="2:18 16384:16384" x14ac:dyDescent="0.25">
      <c r="B30" s="645" t="s">
        <v>856</v>
      </c>
      <c r="C30" s="656" t="s">
        <v>842</v>
      </c>
      <c r="D30" s="640">
        <v>4685</v>
      </c>
      <c r="E30" s="640">
        <v>4685</v>
      </c>
      <c r="F30" s="601"/>
      <c r="G30" s="601"/>
      <c r="H30" s="601"/>
      <c r="I30" s="601"/>
      <c r="J30" s="601"/>
      <c r="K30" s="601"/>
      <c r="L30" s="601"/>
      <c r="M30" s="601"/>
      <c r="N30" s="601"/>
      <c r="O30" s="601"/>
      <c r="P30" s="686"/>
      <c r="Q30" s="601"/>
      <c r="R30" s="601"/>
    </row>
    <row r="31" spans="2:18 16384:16384" x14ac:dyDescent="0.25">
      <c r="B31" s="658" t="s">
        <v>857</v>
      </c>
      <c r="C31" s="601" t="s">
        <v>186</v>
      </c>
      <c r="D31" s="640">
        <v>193862</v>
      </c>
      <c r="E31" s="640">
        <v>175515</v>
      </c>
      <c r="F31" s="640">
        <v>18253</v>
      </c>
      <c r="G31" s="640">
        <v>965</v>
      </c>
      <c r="H31" s="640">
        <v>23</v>
      </c>
      <c r="I31" s="640">
        <v>901</v>
      </c>
      <c r="J31" s="640">
        <v>296</v>
      </c>
      <c r="K31" s="640">
        <v>242</v>
      </c>
      <c r="L31" s="640">
        <v>52</v>
      </c>
      <c r="M31" s="640">
        <v>77</v>
      </c>
      <c r="N31" s="640">
        <v>0</v>
      </c>
      <c r="O31" s="640">
        <v>77</v>
      </c>
      <c r="P31" s="640">
        <v>1</v>
      </c>
      <c r="Q31" s="640">
        <v>181369</v>
      </c>
      <c r="R31" s="640">
        <v>965</v>
      </c>
      <c r="XFD31" s="640"/>
    </row>
    <row r="33" spans="3:10" x14ac:dyDescent="0.25">
      <c r="D33" s="503"/>
    </row>
    <row r="34" spans="3:10" x14ac:dyDescent="0.25">
      <c r="C34"/>
      <c r="D34" s="503"/>
      <c r="J34" s="503"/>
    </row>
    <row r="37" spans="3:10" x14ac:dyDescent="0.25">
      <c r="D37" s="503"/>
    </row>
    <row r="38" spans="3:10" x14ac:dyDescent="0.25">
      <c r="D38" s="503"/>
    </row>
  </sheetData>
  <mergeCells count="10">
    <mergeCell ref="D6:I6"/>
    <mergeCell ref="J6:O6"/>
    <mergeCell ref="P6:P7"/>
    <mergeCell ref="Q6:R6"/>
    <mergeCell ref="D7:F7"/>
    <mergeCell ref="G7:I7"/>
    <mergeCell ref="J7:L7"/>
    <mergeCell ref="M7:O7"/>
    <mergeCell ref="Q7:Q8"/>
    <mergeCell ref="R7:R8"/>
  </mergeCells>
  <pageMargins left="0.70866141732283472" right="0.70866141732283472" top="0.74803149606299213" bottom="0.74803149606299213" header="0.31496062992125984" footer="0.31496062992125984"/>
  <pageSetup paperSize="9" scale="10"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D99-4E43-43C2-8EAE-8E4FAC75C371}">
  <sheetPr>
    <tabColor theme="5" tint="0.39997558519241921"/>
    <pageSetUpPr fitToPage="1"/>
  </sheetPr>
  <dimension ref="B1:K12"/>
  <sheetViews>
    <sheetView showGridLines="0" zoomScaleNormal="100" workbookViewId="0"/>
  </sheetViews>
  <sheetFormatPr defaultColWidth="9.140625" defaultRowHeight="15" x14ac:dyDescent="0.25"/>
  <cols>
    <col min="1" max="1" width="9.140625" style="459" customWidth="1"/>
    <col min="2" max="2" width="10.140625" style="459" customWidth="1"/>
    <col min="3" max="3" width="27" style="459" customWidth="1"/>
    <col min="4" max="4" width="18.5703125" style="459" bestFit="1" customWidth="1"/>
    <col min="5" max="5" width="10.85546875" style="459" customWidth="1"/>
    <col min="6" max="6" width="21.85546875" style="459" customWidth="1"/>
    <col min="7" max="7" width="13.140625" style="459" customWidth="1"/>
    <col min="8" max="8" width="29.28515625" style="459" customWidth="1"/>
    <col min="9" max="9" width="10.85546875" style="459" customWidth="1"/>
    <col min="10" max="16384" width="9.140625" style="459"/>
  </cols>
  <sheetData>
    <row r="1" spans="2:11" x14ac:dyDescent="0.25">
      <c r="B1" s="3" t="s">
        <v>145</v>
      </c>
      <c r="C1" s="3" t="s">
        <v>6</v>
      </c>
    </row>
    <row r="2" spans="2:11" ht="18.75" x14ac:dyDescent="0.25">
      <c r="B2" s="629" t="s">
        <v>29</v>
      </c>
      <c r="C2" s="501"/>
      <c r="D2" s="501"/>
      <c r="E2" s="501"/>
      <c r="F2" s="501"/>
      <c r="G2" s="501"/>
      <c r="H2" s="501"/>
      <c r="I2" s="501"/>
    </row>
    <row r="3" spans="2:11" x14ac:dyDescent="0.25">
      <c r="B3" s="146"/>
    </row>
    <row r="4" spans="2:11" x14ac:dyDescent="0.25">
      <c r="B4" s="679"/>
      <c r="C4"/>
      <c r="D4" s="1" t="s">
        <v>148</v>
      </c>
      <c r="E4" s="1" t="s">
        <v>149</v>
      </c>
      <c r="F4" s="1" t="s">
        <v>150</v>
      </c>
      <c r="G4" s="1" t="s">
        <v>249</v>
      </c>
      <c r="H4" s="1" t="s">
        <v>250</v>
      </c>
      <c r="I4" s="1" t="s">
        <v>251</v>
      </c>
    </row>
    <row r="5" spans="2:11" x14ac:dyDescent="0.25">
      <c r="B5"/>
      <c r="C5"/>
      <c r="D5" s="1184" t="s">
        <v>858</v>
      </c>
      <c r="E5" s="1184"/>
      <c r="F5" s="1184"/>
      <c r="G5" s="1184"/>
      <c r="H5" s="1184"/>
      <c r="I5" s="1184"/>
    </row>
    <row r="6" spans="2:11" ht="42" customHeight="1" x14ac:dyDescent="0.25">
      <c r="B6"/>
      <c r="C6"/>
      <c r="D6" s="18" t="s">
        <v>859</v>
      </c>
      <c r="E6" s="18" t="s">
        <v>860</v>
      </c>
      <c r="F6" s="18" t="s">
        <v>861</v>
      </c>
      <c r="G6" s="18" t="s">
        <v>862</v>
      </c>
      <c r="H6" s="18" t="s">
        <v>863</v>
      </c>
      <c r="I6" s="18" t="s">
        <v>186</v>
      </c>
    </row>
    <row r="7" spans="2:11" x14ac:dyDescent="0.25">
      <c r="B7" s="58">
        <v>1</v>
      </c>
      <c r="C7" s="147" t="s">
        <v>829</v>
      </c>
      <c r="D7" s="148"/>
      <c r="E7" s="417">
        <v>1920</v>
      </c>
      <c r="F7" s="417">
        <v>523</v>
      </c>
      <c r="G7" s="417">
        <v>179518</v>
      </c>
      <c r="H7" s="418"/>
      <c r="I7" s="417">
        <v>181961</v>
      </c>
      <c r="K7" s="503"/>
    </row>
    <row r="8" spans="2:11" x14ac:dyDescent="0.25">
      <c r="B8" s="58">
        <v>2</v>
      </c>
      <c r="C8" s="147" t="s">
        <v>844</v>
      </c>
      <c r="D8" s="148"/>
      <c r="E8" s="148"/>
      <c r="F8" s="148"/>
      <c r="G8" s="148"/>
      <c r="H8" s="148"/>
      <c r="I8" s="148"/>
    </row>
    <row r="9" spans="2:11" x14ac:dyDescent="0.25">
      <c r="B9" s="149">
        <v>3</v>
      </c>
      <c r="C9" s="150" t="s">
        <v>186</v>
      </c>
      <c r="D9" s="12"/>
      <c r="E9" s="417">
        <v>1920</v>
      </c>
      <c r="F9" s="417">
        <v>523</v>
      </c>
      <c r="G9" s="417">
        <v>179518</v>
      </c>
      <c r="H9" s="564"/>
      <c r="I9" s="417">
        <v>181961</v>
      </c>
    </row>
    <row r="12" spans="2:11" x14ac:dyDescent="0.25">
      <c r="C12"/>
    </row>
  </sheetData>
  <mergeCells count="1">
    <mergeCell ref="D5:I5"/>
  </mergeCells>
  <pageMargins left="0.70866141732283472" right="0.70866141732283472" top="0.74803149606299213" bottom="0.74803149606299213" header="0.31496062992125984" footer="0.31496062992125984"/>
  <pageSetup paperSize="9" scale="86"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EA8-51A6-4D4D-B431-9938E935F624}">
  <sheetPr>
    <tabColor theme="5" tint="0.39997558519241921"/>
    <pageSetUpPr fitToPage="1"/>
  </sheetPr>
  <dimension ref="B1:G14"/>
  <sheetViews>
    <sheetView showGridLines="0" zoomScaleNormal="100" workbookViewId="0"/>
  </sheetViews>
  <sheetFormatPr defaultColWidth="9.140625" defaultRowHeight="15" x14ac:dyDescent="0.25"/>
  <cols>
    <col min="1" max="1" width="9.140625" style="459" customWidth="1"/>
    <col min="2" max="2" width="9.85546875" style="459" customWidth="1"/>
    <col min="3" max="3" width="58.5703125" style="459" customWidth="1"/>
    <col min="4" max="4" width="27.140625" style="459" customWidth="1"/>
    <col min="5" max="5" width="9.140625" style="459"/>
    <col min="6" max="6" width="3.140625" style="459" customWidth="1"/>
    <col min="7" max="7" width="54.5703125" style="459" customWidth="1"/>
    <col min="8" max="8" width="25" style="459" customWidth="1"/>
    <col min="9" max="16384" width="9.140625" style="459"/>
  </cols>
  <sheetData>
    <row r="1" spans="2:7" x14ac:dyDescent="0.25">
      <c r="B1" s="3" t="s">
        <v>145</v>
      </c>
      <c r="C1" s="3" t="s">
        <v>6</v>
      </c>
    </row>
    <row r="2" spans="2:7" ht="18.75" x14ac:dyDescent="0.3">
      <c r="B2" s="671" t="s">
        <v>30</v>
      </c>
      <c r="C2" s="348"/>
      <c r="D2" s="348"/>
      <c r="E2" s="3"/>
    </row>
    <row r="3" spans="2:7" ht="15.75" thickBot="1" x14ac:dyDescent="0.3">
      <c r="B3" s="233"/>
      <c r="C3" s="3"/>
      <c r="D3" s="3"/>
      <c r="E3" s="3"/>
    </row>
    <row r="4" spans="2:7" ht="15.75" thickBot="1" x14ac:dyDescent="0.3">
      <c r="B4" s="233"/>
      <c r="C4" s="3"/>
      <c r="D4" s="672" t="s">
        <v>148</v>
      </c>
      <c r="E4" s="3"/>
    </row>
    <row r="5" spans="2:7" ht="30.75" thickBot="1" x14ac:dyDescent="0.3">
      <c r="B5" s="233"/>
      <c r="C5" s="3"/>
      <c r="D5" s="673" t="s">
        <v>864</v>
      </c>
      <c r="E5" s="3"/>
    </row>
    <row r="6" spans="2:7" ht="25.5" customHeight="1" thickBot="1" x14ac:dyDescent="0.3">
      <c r="B6" s="674" t="s">
        <v>593</v>
      </c>
      <c r="C6" s="675" t="s">
        <v>865</v>
      </c>
      <c r="D6" s="420">
        <v>937</v>
      </c>
      <c r="E6" s="3"/>
    </row>
    <row r="7" spans="2:7" ht="25.5" customHeight="1" thickBot="1" x14ac:dyDescent="0.3">
      <c r="B7" s="669" t="s">
        <v>599</v>
      </c>
      <c r="C7" s="676" t="s">
        <v>866</v>
      </c>
      <c r="D7" s="420">
        <v>129</v>
      </c>
      <c r="E7" s="3"/>
    </row>
    <row r="8" spans="2:7" ht="25.5" customHeight="1" thickBot="1" x14ac:dyDescent="0.3">
      <c r="B8" s="669" t="s">
        <v>831</v>
      </c>
      <c r="C8" s="676" t="s">
        <v>867</v>
      </c>
      <c r="D8" s="420">
        <v>-163</v>
      </c>
      <c r="E8" s="3"/>
    </row>
    <row r="9" spans="2:7" ht="25.5" customHeight="1" thickBot="1" x14ac:dyDescent="0.3">
      <c r="B9" s="669" t="s">
        <v>833</v>
      </c>
      <c r="C9" s="670" t="s">
        <v>868</v>
      </c>
      <c r="D9" s="421"/>
      <c r="E9" s="3"/>
    </row>
    <row r="10" spans="2:7" ht="25.5" customHeight="1" thickBot="1" x14ac:dyDescent="0.3">
      <c r="B10" s="669" t="s">
        <v>835</v>
      </c>
      <c r="C10" s="670" t="s">
        <v>869</v>
      </c>
      <c r="D10" s="421">
        <v>62</v>
      </c>
      <c r="E10" s="3"/>
    </row>
    <row r="11" spans="2:7" ht="25.5" customHeight="1" thickBot="1" x14ac:dyDescent="0.3">
      <c r="B11" s="677" t="s">
        <v>837</v>
      </c>
      <c r="C11" s="678" t="s">
        <v>870</v>
      </c>
      <c r="D11" s="420">
        <v>965</v>
      </c>
      <c r="E11" s="3"/>
      <c r="G11" s="503"/>
    </row>
    <row r="14" spans="2:7" x14ac:dyDescent="0.25">
      <c r="B14"/>
      <c r="D14" s="503"/>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7761-FF6B-4A86-B686-6AA7B8439C7E}">
  <sheetPr>
    <tabColor theme="5" tint="0.39997558519241921"/>
  </sheetPr>
  <dimension ref="B1:H20"/>
  <sheetViews>
    <sheetView showGridLines="0" zoomScaleNormal="110" zoomScalePageLayoutView="110" workbookViewId="0"/>
  </sheetViews>
  <sheetFormatPr defaultColWidth="9.140625" defaultRowHeight="15" x14ac:dyDescent="0.25"/>
  <cols>
    <col min="1" max="1" width="9.140625" style="459" customWidth="1"/>
    <col min="2" max="2" width="16.140625" style="459" customWidth="1"/>
    <col min="3" max="3" width="58.5703125" style="459" customWidth="1"/>
    <col min="4" max="4" width="27.140625" style="459" customWidth="1"/>
    <col min="5" max="5" width="29.140625" style="459" customWidth="1"/>
    <col min="6" max="6" width="9.140625" style="459"/>
    <col min="7" max="7" width="3.140625" style="459" customWidth="1"/>
    <col min="8" max="8" width="10.42578125" style="459" customWidth="1"/>
    <col min="9" max="9" width="25" style="459" customWidth="1"/>
    <col min="10" max="16384" width="9.140625" style="459"/>
  </cols>
  <sheetData>
    <row r="1" spans="2:8" x14ac:dyDescent="0.25">
      <c r="B1" s="3" t="s">
        <v>145</v>
      </c>
      <c r="C1" s="3" t="s">
        <v>6</v>
      </c>
    </row>
    <row r="2" spans="2:8" ht="18.75" x14ac:dyDescent="0.25">
      <c r="B2" s="629" t="s">
        <v>31</v>
      </c>
      <c r="C2" s="501"/>
      <c r="D2" s="501"/>
      <c r="E2" s="501"/>
      <c r="F2" s="501"/>
      <c r="G2" s="501"/>
      <c r="H2" s="501"/>
    </row>
    <row r="3" spans="2:8" ht="16.5" thickBot="1" x14ac:dyDescent="0.3">
      <c r="B3" s="111"/>
      <c r="C3" s="145"/>
      <c r="D3" s="145"/>
      <c r="E3" s="151"/>
    </row>
    <row r="4" spans="2:8" ht="15.75" thickBot="1" x14ac:dyDescent="0.3">
      <c r="B4" s="45"/>
      <c r="C4"/>
      <c r="D4" s="630" t="s">
        <v>148</v>
      </c>
      <c r="E4" s="587" t="s">
        <v>149</v>
      </c>
    </row>
    <row r="5" spans="2:8" ht="45.75" thickBot="1" x14ac:dyDescent="0.3">
      <c r="B5" s="45"/>
      <c r="C5"/>
      <c r="D5" s="653" t="s">
        <v>864</v>
      </c>
      <c r="E5" s="587" t="s">
        <v>871</v>
      </c>
    </row>
    <row r="6" spans="2:8" ht="30.75" customHeight="1" thickBot="1" x14ac:dyDescent="0.3">
      <c r="B6" s="641" t="s">
        <v>593</v>
      </c>
      <c r="C6" s="144" t="s">
        <v>865</v>
      </c>
      <c r="D6" s="666">
        <v>937</v>
      </c>
      <c r="E6" s="667"/>
    </row>
    <row r="7" spans="2:8" ht="30.75" customHeight="1" thickBot="1" x14ac:dyDescent="0.3">
      <c r="B7" s="636" t="s">
        <v>599</v>
      </c>
      <c r="C7" s="591" t="s">
        <v>866</v>
      </c>
      <c r="D7" s="666">
        <v>129</v>
      </c>
      <c r="E7" s="667"/>
    </row>
    <row r="8" spans="2:8" ht="30.75" customHeight="1" thickBot="1" x14ac:dyDescent="0.3">
      <c r="B8" s="636" t="s">
        <v>831</v>
      </c>
      <c r="C8" s="591" t="s">
        <v>867</v>
      </c>
      <c r="D8" s="666">
        <v>-163</v>
      </c>
      <c r="E8" s="667"/>
    </row>
    <row r="9" spans="2:8" ht="30.75" customHeight="1" thickBot="1" x14ac:dyDescent="0.3">
      <c r="B9" s="636" t="s">
        <v>833</v>
      </c>
      <c r="C9" s="668" t="s">
        <v>872</v>
      </c>
      <c r="D9" s="666"/>
      <c r="E9" s="667"/>
    </row>
    <row r="10" spans="2:8" ht="30.75" customHeight="1" thickBot="1" x14ac:dyDescent="0.3">
      <c r="B10" s="636" t="s">
        <v>835</v>
      </c>
      <c r="C10" s="668" t="s">
        <v>873</v>
      </c>
      <c r="D10" s="666"/>
      <c r="E10" s="667"/>
    </row>
    <row r="11" spans="2:8" ht="30.75" customHeight="1" thickBot="1" x14ac:dyDescent="0.3">
      <c r="B11" s="636" t="s">
        <v>837</v>
      </c>
      <c r="C11" s="668" t="s">
        <v>874</v>
      </c>
      <c r="D11" s="666"/>
      <c r="E11" s="591"/>
    </row>
    <row r="12" spans="2:8" ht="30.75" customHeight="1" thickBot="1" x14ac:dyDescent="0.3">
      <c r="B12" s="636" t="s">
        <v>839</v>
      </c>
      <c r="C12" s="668" t="s">
        <v>875</v>
      </c>
      <c r="D12" s="666"/>
      <c r="E12" s="591"/>
    </row>
    <row r="13" spans="2:8" ht="30.75" customHeight="1" thickBot="1" x14ac:dyDescent="0.3">
      <c r="B13" s="636" t="s">
        <v>841</v>
      </c>
      <c r="C13" s="668" t="s">
        <v>876</v>
      </c>
      <c r="D13" s="666"/>
      <c r="E13" s="591"/>
    </row>
    <row r="14" spans="2:8" ht="30.75" customHeight="1" thickBot="1" x14ac:dyDescent="0.3">
      <c r="B14" s="636" t="s">
        <v>843</v>
      </c>
      <c r="C14" s="668" t="s">
        <v>877</v>
      </c>
      <c r="D14" s="666"/>
      <c r="E14" s="591"/>
    </row>
    <row r="15" spans="2:8" ht="30.75" customHeight="1" thickBot="1" x14ac:dyDescent="0.3">
      <c r="B15" s="636" t="s">
        <v>845</v>
      </c>
      <c r="C15" s="668" t="s">
        <v>868</v>
      </c>
      <c r="D15" s="666"/>
      <c r="E15" s="667"/>
    </row>
    <row r="16" spans="2:8" ht="30.75" customHeight="1" thickBot="1" x14ac:dyDescent="0.3">
      <c r="B16" s="636" t="s">
        <v>846</v>
      </c>
      <c r="C16" s="668" t="s">
        <v>869</v>
      </c>
      <c r="D16" s="666">
        <v>62</v>
      </c>
      <c r="E16" s="667"/>
    </row>
    <row r="17" spans="2:5" ht="30.75" customHeight="1" thickBot="1" x14ac:dyDescent="0.3">
      <c r="B17" s="669" t="s">
        <v>847</v>
      </c>
      <c r="C17" s="670" t="s">
        <v>878</v>
      </c>
      <c r="D17" s="666"/>
      <c r="E17" s="152"/>
    </row>
    <row r="18" spans="2:5" ht="30.75" customHeight="1" thickBot="1" x14ac:dyDescent="0.3">
      <c r="B18" s="651" t="s">
        <v>848</v>
      </c>
      <c r="C18" s="131" t="s">
        <v>870</v>
      </c>
      <c r="D18" s="666">
        <v>965</v>
      </c>
      <c r="E18" s="667"/>
    </row>
    <row r="20" spans="2:5" x14ac:dyDescent="0.25">
      <c r="B20"/>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E1ED-9EEA-47EE-B9E6-63860268DC9C}">
  <sheetPr>
    <tabColor theme="5" tint="0.39997558519241921"/>
    <pageSetUpPr fitToPage="1"/>
  </sheetPr>
  <dimension ref="B1:K18"/>
  <sheetViews>
    <sheetView showGridLines="0" zoomScaleNormal="100" workbookViewId="0"/>
  </sheetViews>
  <sheetFormatPr defaultColWidth="9.140625" defaultRowHeight="15" x14ac:dyDescent="0.25"/>
  <cols>
    <col min="1" max="1" width="9.140625" style="459"/>
    <col min="2" max="2" width="10.7109375" style="459" customWidth="1"/>
    <col min="3" max="3" width="43.140625" style="459" customWidth="1"/>
    <col min="4" max="4" width="20.140625" style="459" customWidth="1"/>
    <col min="5" max="5" width="11.85546875" style="459" customWidth="1"/>
    <col min="6" max="6" width="12.28515625" style="459" customWidth="1"/>
    <col min="7" max="7" width="16.85546875" style="459" customWidth="1"/>
    <col min="8" max="9" width="18.85546875" style="459" customWidth="1"/>
    <col min="10" max="10" width="17.85546875" style="459" customWidth="1"/>
    <col min="11" max="11" width="19" style="459" customWidth="1"/>
    <col min="12" max="16384" width="9.140625" style="459"/>
  </cols>
  <sheetData>
    <row r="1" spans="2:11" x14ac:dyDescent="0.25">
      <c r="B1" s="3" t="s">
        <v>145</v>
      </c>
      <c r="C1" s="3" t="s">
        <v>6</v>
      </c>
    </row>
    <row r="2" spans="2:11" ht="18.75" x14ac:dyDescent="0.25">
      <c r="B2" s="629" t="s">
        <v>32</v>
      </c>
      <c r="C2" s="501"/>
      <c r="D2" s="501"/>
      <c r="E2" s="501"/>
      <c r="F2" s="501"/>
      <c r="G2" s="501"/>
      <c r="H2" s="501"/>
      <c r="I2" s="501"/>
      <c r="J2" s="501"/>
      <c r="K2" s="501"/>
    </row>
    <row r="3" spans="2:11" ht="16.5" thickBot="1" x14ac:dyDescent="0.3">
      <c r="B3" s="111"/>
      <c r="C3" s="145"/>
      <c r="D3" s="145"/>
      <c r="E3" s="145"/>
      <c r="F3" s="145"/>
      <c r="G3" s="145"/>
      <c r="H3" s="145"/>
      <c r="I3" s="145"/>
      <c r="J3" s="145"/>
      <c r="K3" s="145"/>
    </row>
    <row r="4" spans="2:11" ht="23.25" customHeight="1" thickBot="1" x14ac:dyDescent="0.3">
      <c r="B4" s="158"/>
      <c r="C4" s="158"/>
      <c r="D4" s="630" t="s">
        <v>148</v>
      </c>
      <c r="E4" s="592" t="s">
        <v>149</v>
      </c>
      <c r="F4" s="592" t="s">
        <v>150</v>
      </c>
      <c r="G4" s="592" t="s">
        <v>249</v>
      </c>
      <c r="H4" s="592" t="s">
        <v>250</v>
      </c>
      <c r="I4" s="592" t="s">
        <v>251</v>
      </c>
      <c r="J4" s="592" t="s">
        <v>252</v>
      </c>
      <c r="K4" s="592" t="s">
        <v>332</v>
      </c>
    </row>
    <row r="5" spans="2:11" ht="69" customHeight="1" thickBot="1" x14ac:dyDescent="0.3">
      <c r="B5" s="158"/>
      <c r="C5" s="158"/>
      <c r="D5" s="1165" t="s">
        <v>879</v>
      </c>
      <c r="E5" s="1166"/>
      <c r="F5" s="1166"/>
      <c r="G5" s="1167"/>
      <c r="H5" s="1185" t="s">
        <v>816</v>
      </c>
      <c r="I5" s="1186"/>
      <c r="J5" s="1181" t="s">
        <v>880</v>
      </c>
      <c r="K5" s="1180"/>
    </row>
    <row r="6" spans="2:11" ht="33.75" customHeight="1" thickBot="1" x14ac:dyDescent="0.3">
      <c r="B6" s="158"/>
      <c r="C6" s="158"/>
      <c r="D6" s="1187" t="s">
        <v>881</v>
      </c>
      <c r="E6" s="1178" t="s">
        <v>882</v>
      </c>
      <c r="F6" s="1179"/>
      <c r="G6" s="1189"/>
      <c r="H6" s="1182" t="s">
        <v>883</v>
      </c>
      <c r="I6" s="1182" t="s">
        <v>884</v>
      </c>
      <c r="J6" s="661"/>
      <c r="K6" s="1182" t="s">
        <v>885</v>
      </c>
    </row>
    <row r="7" spans="2:11" ht="87" customHeight="1" thickBot="1" x14ac:dyDescent="0.3">
      <c r="B7" s="158"/>
      <c r="C7" s="158"/>
      <c r="D7" s="1188"/>
      <c r="E7" s="662"/>
      <c r="F7" s="663" t="s">
        <v>886</v>
      </c>
      <c r="G7" s="664" t="s">
        <v>887</v>
      </c>
      <c r="H7" s="1183"/>
      <c r="I7" s="1183"/>
      <c r="J7" s="665"/>
      <c r="K7" s="1190"/>
    </row>
    <row r="8" spans="2:11" ht="30.75" thickBot="1" x14ac:dyDescent="0.3">
      <c r="B8" s="634" t="s">
        <v>827</v>
      </c>
      <c r="C8" s="610" t="s">
        <v>828</v>
      </c>
      <c r="D8" s="623"/>
      <c r="E8" s="623"/>
      <c r="F8" s="623"/>
      <c r="G8" s="153"/>
      <c r="H8" s="153"/>
      <c r="I8" s="153"/>
      <c r="J8" s="153"/>
      <c r="K8" s="153"/>
    </row>
    <row r="9" spans="2:11" x14ac:dyDescent="0.25">
      <c r="B9" s="634" t="s">
        <v>593</v>
      </c>
      <c r="C9" s="610" t="s">
        <v>829</v>
      </c>
      <c r="D9" s="655">
        <v>13</v>
      </c>
      <c r="E9" s="655">
        <v>84</v>
      </c>
      <c r="F9" s="655">
        <v>84</v>
      </c>
      <c r="G9" s="783">
        <v>7</v>
      </c>
      <c r="H9" s="783">
        <v>0</v>
      </c>
      <c r="I9" s="783">
        <v>2</v>
      </c>
      <c r="J9" s="783">
        <v>96</v>
      </c>
      <c r="K9" s="783">
        <v>84</v>
      </c>
    </row>
    <row r="10" spans="2:11" x14ac:dyDescent="0.25">
      <c r="B10" s="645" t="s">
        <v>599</v>
      </c>
      <c r="C10" s="656" t="s">
        <v>830</v>
      </c>
      <c r="D10" s="655"/>
      <c r="E10" s="655"/>
      <c r="F10" s="655"/>
      <c r="G10" s="655"/>
      <c r="H10" s="655"/>
      <c r="I10" s="655"/>
      <c r="J10" s="783"/>
      <c r="K10" s="783"/>
    </row>
    <row r="11" spans="2:11" x14ac:dyDescent="0.25">
      <c r="B11" s="645" t="s">
        <v>831</v>
      </c>
      <c r="C11" s="656" t="s">
        <v>832</v>
      </c>
      <c r="D11" s="655"/>
      <c r="E11" s="655"/>
      <c r="F11" s="655"/>
      <c r="G11" s="655"/>
      <c r="H11" s="655"/>
      <c r="I11" s="655"/>
      <c r="J11" s="783"/>
      <c r="K11" s="783"/>
    </row>
    <row r="12" spans="2:11" x14ac:dyDescent="0.25">
      <c r="B12" s="645" t="s">
        <v>833</v>
      </c>
      <c r="C12" s="656" t="s">
        <v>834</v>
      </c>
      <c r="D12" s="655"/>
      <c r="E12" s="655"/>
      <c r="F12" s="655"/>
      <c r="G12" s="655"/>
      <c r="H12" s="655"/>
      <c r="I12" s="655"/>
      <c r="J12" s="783"/>
      <c r="K12" s="783"/>
    </row>
    <row r="13" spans="2:11" x14ac:dyDescent="0.25">
      <c r="B13" s="645" t="s">
        <v>835</v>
      </c>
      <c r="C13" s="656" t="s">
        <v>836</v>
      </c>
      <c r="D13" s="655"/>
      <c r="E13" s="655"/>
      <c r="F13" s="655"/>
      <c r="G13" s="655"/>
      <c r="H13" s="655"/>
      <c r="I13" s="655"/>
      <c r="J13" s="783"/>
      <c r="K13" s="783"/>
    </row>
    <row r="14" spans="2:11" x14ac:dyDescent="0.25">
      <c r="B14" s="645" t="s">
        <v>837</v>
      </c>
      <c r="C14" s="656" t="s">
        <v>838</v>
      </c>
      <c r="D14" s="655">
        <v>1</v>
      </c>
      <c r="E14" s="655"/>
      <c r="F14" s="655"/>
      <c r="G14" s="655"/>
      <c r="H14" s="655">
        <v>0</v>
      </c>
      <c r="I14" s="655"/>
      <c r="J14" s="783">
        <v>1</v>
      </c>
      <c r="K14" s="783"/>
    </row>
    <row r="15" spans="2:11" x14ac:dyDescent="0.25">
      <c r="B15" s="645" t="s">
        <v>839</v>
      </c>
      <c r="C15" s="656" t="s">
        <v>842</v>
      </c>
      <c r="D15" s="655">
        <v>12</v>
      </c>
      <c r="E15" s="655">
        <v>84</v>
      </c>
      <c r="F15" s="655">
        <v>84</v>
      </c>
      <c r="G15" s="655">
        <v>7</v>
      </c>
      <c r="H15" s="655">
        <v>0</v>
      </c>
      <c r="I15" s="655">
        <v>2</v>
      </c>
      <c r="J15" s="783">
        <v>96</v>
      </c>
      <c r="K15" s="783">
        <v>84</v>
      </c>
    </row>
    <row r="16" spans="2:11" x14ac:dyDescent="0.25">
      <c r="B16" s="636" t="s">
        <v>841</v>
      </c>
      <c r="C16" s="591" t="s">
        <v>844</v>
      </c>
      <c r="D16" s="655"/>
      <c r="E16" s="655"/>
      <c r="F16" s="655"/>
      <c r="G16" s="655"/>
      <c r="H16" s="655"/>
      <c r="I16" s="655"/>
      <c r="J16" s="783"/>
      <c r="K16" s="783"/>
    </row>
    <row r="17" spans="2:11" x14ac:dyDescent="0.25">
      <c r="B17" s="636" t="s">
        <v>843</v>
      </c>
      <c r="C17" s="591" t="s">
        <v>888</v>
      </c>
      <c r="D17" s="655"/>
      <c r="E17" s="655"/>
      <c r="F17" s="655"/>
      <c r="G17" s="783"/>
      <c r="H17" s="783"/>
      <c r="I17" s="783"/>
      <c r="J17" s="783"/>
      <c r="K17" s="783"/>
    </row>
    <row r="18" spans="2:11" x14ac:dyDescent="0.25">
      <c r="B18" s="658">
        <v>100</v>
      </c>
      <c r="C18" s="601" t="s">
        <v>186</v>
      </c>
      <c r="D18" s="655">
        <v>13</v>
      </c>
      <c r="E18" s="655">
        <v>84</v>
      </c>
      <c r="F18" s="655">
        <v>84</v>
      </c>
      <c r="G18" s="783">
        <v>7</v>
      </c>
      <c r="H18" s="783">
        <v>0</v>
      </c>
      <c r="I18" s="783">
        <v>2</v>
      </c>
      <c r="J18" s="783">
        <v>96</v>
      </c>
      <c r="K18" s="783">
        <v>84</v>
      </c>
    </row>
  </sheetData>
  <mergeCells count="8">
    <mergeCell ref="D5:G5"/>
    <mergeCell ref="H5:I5"/>
    <mergeCell ref="J5:K5"/>
    <mergeCell ref="D6:D7"/>
    <mergeCell ref="E6:G6"/>
    <mergeCell ref="H6:H7"/>
    <mergeCell ref="I6:I7"/>
    <mergeCell ref="K6:K7"/>
  </mergeCells>
  <pageMargins left="0.70866141732283472" right="0.70866141732283472" top="0.74803149606299213" bottom="0.74803149606299213" header="0.31496062992125984" footer="0.31496062992125984"/>
  <pageSetup paperSize="9" scale="65" fitToHeight="0" orientation="landscape" r:id="rId1"/>
  <headerFooter>
    <oddHeader>&amp;CDA
Bilag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FB5F-AD11-4766-B8FA-CF335658A893}">
  <sheetPr>
    <tabColor theme="5" tint="0.39997558519241921"/>
  </sheetPr>
  <dimension ref="B1:D9"/>
  <sheetViews>
    <sheetView showGridLines="0" zoomScaleNormal="100" workbookViewId="0"/>
  </sheetViews>
  <sheetFormatPr defaultColWidth="9.140625" defaultRowHeight="15" x14ac:dyDescent="0.25"/>
  <cols>
    <col min="1" max="1" width="9.140625" style="459"/>
    <col min="2" max="2" width="9.5703125" style="459" customWidth="1"/>
    <col min="3" max="3" width="37.85546875" style="459" customWidth="1"/>
    <col min="4" max="4" width="49.42578125" style="459" customWidth="1"/>
    <col min="5" max="16384" width="9.140625" style="459"/>
  </cols>
  <sheetData>
    <row r="1" spans="2:4" x14ac:dyDescent="0.25">
      <c r="B1" s="3" t="s">
        <v>145</v>
      </c>
      <c r="C1" s="3" t="s">
        <v>6</v>
      </c>
    </row>
    <row r="2" spans="2:4" ht="18.75" x14ac:dyDescent="0.25">
      <c r="B2" s="629" t="s">
        <v>33</v>
      </c>
      <c r="C2" s="501"/>
      <c r="D2" s="501"/>
    </row>
    <row r="3" spans="2:4" ht="16.5" thickBot="1" x14ac:dyDescent="0.3">
      <c r="B3" s="111"/>
      <c r="C3" s="145"/>
      <c r="D3" s="145"/>
    </row>
    <row r="4" spans="2:4" ht="15.75" thickBot="1" x14ac:dyDescent="0.3">
      <c r="B4" s="158"/>
      <c r="C4" s="158"/>
      <c r="D4" s="630" t="s">
        <v>148</v>
      </c>
    </row>
    <row r="5" spans="2:4" ht="36" customHeight="1" x14ac:dyDescent="0.25">
      <c r="B5" s="158"/>
      <c r="C5" s="158"/>
      <c r="D5" s="1182" t="s">
        <v>889</v>
      </c>
    </row>
    <row r="6" spans="2:4" ht="15.75" thickBot="1" x14ac:dyDescent="0.3">
      <c r="B6" s="158"/>
      <c r="C6" s="158"/>
      <c r="D6" s="1190"/>
    </row>
    <row r="7" spans="2:4" ht="36" customHeight="1" thickBot="1" x14ac:dyDescent="0.3">
      <c r="B7" s="634" t="s">
        <v>593</v>
      </c>
      <c r="C7" s="610" t="s">
        <v>890</v>
      </c>
      <c r="D7" s="660"/>
    </row>
    <row r="8" spans="2:4" ht="66" customHeight="1" thickBot="1" x14ac:dyDescent="0.3">
      <c r="B8" s="636" t="s">
        <v>599</v>
      </c>
      <c r="C8" s="591" t="s">
        <v>891</v>
      </c>
      <c r="D8" s="784">
        <v>13</v>
      </c>
    </row>
    <row r="9" spans="2:4" ht="63" customHeight="1" x14ac:dyDescent="0.25">
      <c r="B9" s="1191"/>
      <c r="C9" s="1191"/>
      <c r="D9" s="1191"/>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79F-C650-4789-9C61-2BF4DFD9630B}">
  <sheetPr>
    <tabColor theme="5" tint="0.39997558519241921"/>
    <pageSetUpPr fitToPage="1"/>
  </sheetPr>
  <dimension ref="B1:O32"/>
  <sheetViews>
    <sheetView showGridLines="0" zoomScaleNormal="100" workbookViewId="0">
      <selection activeCell="M24" sqref="M24"/>
    </sheetView>
  </sheetViews>
  <sheetFormatPr defaultColWidth="9.140625" defaultRowHeight="15" x14ac:dyDescent="0.25"/>
  <cols>
    <col min="1" max="1" width="9.140625" style="459"/>
    <col min="2" max="2" width="9.85546875" style="459" customWidth="1"/>
    <col min="3" max="3" width="59.28515625" style="459" customWidth="1"/>
    <col min="4" max="4" width="9.140625" style="459"/>
    <col min="5" max="5" width="12.5703125" style="459" customWidth="1"/>
    <col min="6" max="6" width="11.7109375" style="459" customWidth="1"/>
    <col min="7" max="7" width="9.140625" style="459"/>
    <col min="8" max="8" width="13.7109375" style="459" customWidth="1"/>
    <col min="9" max="13" width="12.5703125" style="459" customWidth="1"/>
    <col min="14" max="14" width="10.5703125" style="459" customWidth="1"/>
    <col min="15" max="15" width="12.5703125" style="459" customWidth="1"/>
    <col min="16" max="16384" width="9.140625" style="459"/>
  </cols>
  <sheetData>
    <row r="1" spans="2:15" x14ac:dyDescent="0.25">
      <c r="B1" s="3" t="s">
        <v>145</v>
      </c>
      <c r="C1" s="3" t="s">
        <v>6</v>
      </c>
    </row>
    <row r="2" spans="2:15" ht="18.75" x14ac:dyDescent="0.25">
      <c r="B2" s="629" t="s">
        <v>34</v>
      </c>
      <c r="C2" s="501"/>
      <c r="D2" s="501"/>
      <c r="E2" s="501"/>
      <c r="F2" s="501"/>
      <c r="G2" s="501"/>
      <c r="H2" s="501"/>
      <c r="I2" s="501"/>
      <c r="J2" s="501"/>
      <c r="K2" s="501"/>
      <c r="L2" s="501"/>
      <c r="M2" s="501"/>
      <c r="N2" s="501"/>
      <c r="O2" s="501"/>
    </row>
    <row r="3" spans="2:15" ht="16.5" thickBot="1" x14ac:dyDescent="0.3">
      <c r="B3" s="111"/>
      <c r="C3" s="145"/>
      <c r="D3" s="145"/>
      <c r="E3" s="145"/>
      <c r="F3" s="145"/>
      <c r="G3" s="145"/>
      <c r="H3" s="145"/>
      <c r="I3" s="145"/>
      <c r="J3" s="145"/>
      <c r="K3" s="145"/>
      <c r="L3" s="145"/>
      <c r="M3" s="145"/>
      <c r="N3" s="145"/>
      <c r="O3" s="145"/>
    </row>
    <row r="4" spans="2:15" ht="15.75" thickBot="1" x14ac:dyDescent="0.3">
      <c r="B4" s="158"/>
      <c r="C4" s="158"/>
      <c r="D4" s="630" t="s">
        <v>148</v>
      </c>
      <c r="E4" s="592" t="s">
        <v>149</v>
      </c>
      <c r="F4" s="592" t="s">
        <v>150</v>
      </c>
      <c r="G4" s="592" t="s">
        <v>249</v>
      </c>
      <c r="H4" s="592" t="s">
        <v>250</v>
      </c>
      <c r="I4" s="592" t="s">
        <v>251</v>
      </c>
      <c r="J4" s="592" t="s">
        <v>252</v>
      </c>
      <c r="K4" s="592" t="s">
        <v>332</v>
      </c>
      <c r="L4" s="592" t="s">
        <v>573</v>
      </c>
      <c r="M4" s="592" t="s">
        <v>574</v>
      </c>
      <c r="N4" s="592" t="s">
        <v>575</v>
      </c>
      <c r="O4" s="592" t="s">
        <v>576</v>
      </c>
    </row>
    <row r="5" spans="2:15" ht="17.25" customHeight="1" thickBot="1" x14ac:dyDescent="0.3">
      <c r="B5" s="158"/>
      <c r="C5" s="158"/>
      <c r="D5" s="1185" t="s">
        <v>815</v>
      </c>
      <c r="E5" s="1193"/>
      <c r="F5" s="1193"/>
      <c r="G5" s="1193"/>
      <c r="H5" s="1193"/>
      <c r="I5" s="1193"/>
      <c r="J5" s="1193"/>
      <c r="K5" s="1193"/>
      <c r="L5" s="1193"/>
      <c r="M5" s="1193"/>
      <c r="N5" s="1193"/>
      <c r="O5" s="1194"/>
    </row>
    <row r="6" spans="2:15" ht="35.25" customHeight="1" thickBot="1" x14ac:dyDescent="0.3">
      <c r="B6" s="158"/>
      <c r="C6" s="158"/>
      <c r="D6" s="1178" t="s">
        <v>819</v>
      </c>
      <c r="E6" s="1179"/>
      <c r="F6" s="1180"/>
      <c r="G6" s="1181" t="s">
        <v>725</v>
      </c>
      <c r="H6" s="1179"/>
      <c r="I6" s="1179"/>
      <c r="J6" s="1179"/>
      <c r="K6" s="1179"/>
      <c r="L6" s="1179"/>
      <c r="M6" s="1179"/>
      <c r="N6" s="1179"/>
      <c r="O6" s="1189"/>
    </row>
    <row r="7" spans="2:15" ht="19.5" customHeight="1" x14ac:dyDescent="0.25">
      <c r="B7" s="1197"/>
      <c r="C7" s="1198"/>
      <c r="D7" s="1195"/>
      <c r="E7" s="1182" t="s">
        <v>892</v>
      </c>
      <c r="F7" s="1182" t="s">
        <v>893</v>
      </c>
      <c r="G7" s="1195"/>
      <c r="H7" s="1182" t="s">
        <v>894</v>
      </c>
      <c r="I7" s="1182" t="s">
        <v>895</v>
      </c>
      <c r="J7" s="1182" t="s">
        <v>896</v>
      </c>
      <c r="K7" s="1182" t="s">
        <v>897</v>
      </c>
      <c r="L7" s="1182" t="s">
        <v>898</v>
      </c>
      <c r="M7" s="1182" t="s">
        <v>899</v>
      </c>
      <c r="N7" s="1182" t="s">
        <v>900</v>
      </c>
      <c r="O7" s="1182" t="s">
        <v>886</v>
      </c>
    </row>
    <row r="8" spans="2:15" x14ac:dyDescent="0.25">
      <c r="B8" s="1197"/>
      <c r="C8" s="1198"/>
      <c r="D8" s="1195"/>
      <c r="E8" s="1192"/>
      <c r="F8" s="1192"/>
      <c r="G8" s="1195"/>
      <c r="H8" s="1192"/>
      <c r="I8" s="1192"/>
      <c r="J8" s="1192"/>
      <c r="K8" s="1192"/>
      <c r="L8" s="1192"/>
      <c r="M8" s="1192"/>
      <c r="N8" s="1192"/>
      <c r="O8" s="1192"/>
    </row>
    <row r="9" spans="2:15" ht="90.75" customHeight="1" thickBot="1" x14ac:dyDescent="0.3">
      <c r="B9" s="158"/>
      <c r="C9" s="158"/>
      <c r="D9" s="653"/>
      <c r="E9" s="1190"/>
      <c r="F9" s="1190"/>
      <c r="G9" s="1196"/>
      <c r="H9" s="1190"/>
      <c r="I9" s="1183"/>
      <c r="J9" s="1183"/>
      <c r="K9" s="1183"/>
      <c r="L9" s="1183"/>
      <c r="M9" s="1183"/>
      <c r="N9" s="1183"/>
      <c r="O9" s="1183"/>
    </row>
    <row r="10" spans="2:15" x14ac:dyDescent="0.25">
      <c r="B10" s="634" t="s">
        <v>827</v>
      </c>
      <c r="C10" s="610" t="s">
        <v>828</v>
      </c>
      <c r="D10" s="654">
        <v>2450</v>
      </c>
      <c r="E10" s="655">
        <v>2450</v>
      </c>
      <c r="F10" s="655"/>
      <c r="G10" s="655"/>
      <c r="H10" s="655"/>
      <c r="I10" s="655"/>
      <c r="J10" s="655"/>
      <c r="K10" s="655"/>
      <c r="L10" s="655"/>
      <c r="M10" s="655"/>
      <c r="N10" s="655"/>
      <c r="O10" s="655"/>
    </row>
    <row r="11" spans="2:15" x14ac:dyDescent="0.25">
      <c r="B11" s="634" t="s">
        <v>593</v>
      </c>
      <c r="C11" s="610" t="s">
        <v>829</v>
      </c>
      <c r="D11" s="654">
        <v>181369</v>
      </c>
      <c r="E11" s="655">
        <v>181369</v>
      </c>
      <c r="F11" s="655"/>
      <c r="G11" s="655">
        <v>965</v>
      </c>
      <c r="H11" s="655">
        <v>740</v>
      </c>
      <c r="I11" s="655">
        <v>105</v>
      </c>
      <c r="J11" s="655">
        <v>99</v>
      </c>
      <c r="K11" s="655">
        <v>21</v>
      </c>
      <c r="L11" s="655"/>
      <c r="M11" s="655"/>
      <c r="N11" s="655"/>
      <c r="O11" s="655">
        <v>916</v>
      </c>
    </row>
    <row r="12" spans="2:15" x14ac:dyDescent="0.25">
      <c r="B12" s="645" t="s">
        <v>599</v>
      </c>
      <c r="C12" s="656" t="s">
        <v>830</v>
      </c>
      <c r="D12" s="654"/>
      <c r="E12" s="655"/>
      <c r="F12" s="655"/>
      <c r="G12" s="655"/>
      <c r="H12" s="655"/>
      <c r="I12" s="655"/>
      <c r="J12" s="655"/>
      <c r="K12" s="655"/>
      <c r="L12" s="655"/>
      <c r="M12" s="655"/>
      <c r="N12" s="655"/>
      <c r="O12" s="655"/>
    </row>
    <row r="13" spans="2:15" x14ac:dyDescent="0.25">
      <c r="B13" s="645" t="s">
        <v>831</v>
      </c>
      <c r="C13" s="656" t="s">
        <v>832</v>
      </c>
      <c r="D13" s="654">
        <v>133</v>
      </c>
      <c r="E13" s="655">
        <v>133</v>
      </c>
      <c r="F13" s="655"/>
      <c r="G13" s="655"/>
      <c r="H13" s="655"/>
      <c r="I13" s="655"/>
      <c r="J13" s="655"/>
      <c r="K13" s="655"/>
      <c r="L13" s="655"/>
      <c r="M13" s="655"/>
      <c r="N13" s="655"/>
      <c r="O13" s="655"/>
    </row>
    <row r="14" spans="2:15" x14ac:dyDescent="0.25">
      <c r="B14" s="645" t="s">
        <v>833</v>
      </c>
      <c r="C14" s="656" t="s">
        <v>834</v>
      </c>
      <c r="D14" s="654"/>
      <c r="E14" s="655"/>
      <c r="F14" s="655"/>
      <c r="G14" s="655"/>
      <c r="H14" s="655"/>
      <c r="I14" s="655"/>
      <c r="J14" s="655"/>
      <c r="K14" s="655"/>
      <c r="L14" s="655"/>
      <c r="M14" s="655"/>
      <c r="N14" s="655"/>
      <c r="O14" s="655"/>
    </row>
    <row r="15" spans="2:15" x14ac:dyDescent="0.25">
      <c r="B15" s="645" t="s">
        <v>835</v>
      </c>
      <c r="C15" s="656" t="s">
        <v>836</v>
      </c>
      <c r="D15" s="654">
        <v>3946</v>
      </c>
      <c r="E15" s="655">
        <v>3946</v>
      </c>
      <c r="F15" s="655"/>
      <c r="G15" s="655">
        <v>10</v>
      </c>
      <c r="H15" s="655">
        <v>5</v>
      </c>
      <c r="I15" s="655">
        <v>3</v>
      </c>
      <c r="J15" s="655">
        <v>2</v>
      </c>
      <c r="K15" s="655"/>
      <c r="L15" s="655"/>
      <c r="M15" s="655"/>
      <c r="N15" s="655"/>
      <c r="O15" s="655">
        <v>10</v>
      </c>
    </row>
    <row r="16" spans="2:15" x14ac:dyDescent="0.25">
      <c r="B16" s="645" t="s">
        <v>837</v>
      </c>
      <c r="C16" s="656" t="s">
        <v>838</v>
      </c>
      <c r="D16" s="654">
        <v>71622</v>
      </c>
      <c r="E16" s="655">
        <v>71622</v>
      </c>
      <c r="F16" s="655"/>
      <c r="G16" s="655">
        <v>373</v>
      </c>
      <c r="H16" s="655">
        <v>327</v>
      </c>
      <c r="I16" s="655">
        <v>9</v>
      </c>
      <c r="J16" s="655">
        <v>36</v>
      </c>
      <c r="K16" s="655">
        <v>1</v>
      </c>
      <c r="L16" s="655"/>
      <c r="M16" s="655"/>
      <c r="N16" s="655"/>
      <c r="O16" s="655">
        <v>373</v>
      </c>
    </row>
    <row r="17" spans="2:15" x14ac:dyDescent="0.25">
      <c r="B17" s="645" t="s">
        <v>839</v>
      </c>
      <c r="C17" s="656" t="s">
        <v>901</v>
      </c>
      <c r="D17" s="654">
        <v>63634</v>
      </c>
      <c r="E17" s="655">
        <v>63634</v>
      </c>
      <c r="F17" s="655"/>
      <c r="G17" s="655">
        <v>373</v>
      </c>
      <c r="H17" s="655">
        <v>327</v>
      </c>
      <c r="I17" s="655">
        <v>9</v>
      </c>
      <c r="J17" s="655">
        <v>36</v>
      </c>
      <c r="K17" s="655">
        <v>1</v>
      </c>
      <c r="L17" s="655"/>
      <c r="M17" s="655"/>
      <c r="N17" s="655"/>
      <c r="O17" s="655">
        <v>373</v>
      </c>
    </row>
    <row r="18" spans="2:15" x14ac:dyDescent="0.25">
      <c r="B18" s="645" t="s">
        <v>841</v>
      </c>
      <c r="C18" s="656" t="s">
        <v>842</v>
      </c>
      <c r="D18" s="654">
        <v>105667</v>
      </c>
      <c r="E18" s="655">
        <v>105667</v>
      </c>
      <c r="F18" s="623"/>
      <c r="G18" s="655">
        <v>582</v>
      </c>
      <c r="H18" s="623">
        <v>408</v>
      </c>
      <c r="I18" s="623">
        <v>93</v>
      </c>
      <c r="J18" s="623">
        <v>61</v>
      </c>
      <c r="K18" s="623">
        <v>20</v>
      </c>
      <c r="L18" s="623"/>
      <c r="M18" s="623"/>
      <c r="N18" s="623"/>
      <c r="O18" s="623">
        <v>533</v>
      </c>
    </row>
    <row r="19" spans="2:15" x14ac:dyDescent="0.25">
      <c r="B19" s="636" t="s">
        <v>843</v>
      </c>
      <c r="C19" s="591" t="s">
        <v>844</v>
      </c>
      <c r="D19" s="654"/>
      <c r="E19" s="623"/>
      <c r="F19" s="623"/>
      <c r="G19" s="655"/>
      <c r="H19" s="623"/>
      <c r="I19" s="623"/>
      <c r="J19" s="623"/>
      <c r="K19" s="623"/>
      <c r="L19" s="623"/>
      <c r="M19" s="623"/>
      <c r="N19" s="623"/>
      <c r="O19" s="623"/>
    </row>
    <row r="20" spans="2:15" x14ac:dyDescent="0.25">
      <c r="B20" s="645" t="s">
        <v>845</v>
      </c>
      <c r="C20" s="656" t="s">
        <v>830</v>
      </c>
      <c r="D20" s="654"/>
      <c r="E20" s="623"/>
      <c r="F20" s="623"/>
      <c r="G20" s="655"/>
      <c r="H20" s="623"/>
      <c r="I20" s="623"/>
      <c r="J20" s="623"/>
      <c r="K20" s="623"/>
      <c r="L20" s="623"/>
      <c r="M20" s="623"/>
      <c r="N20" s="623"/>
      <c r="O20" s="623"/>
    </row>
    <row r="21" spans="2:15" x14ac:dyDescent="0.25">
      <c r="B21" s="645" t="s">
        <v>846</v>
      </c>
      <c r="C21" s="656" t="s">
        <v>832</v>
      </c>
      <c r="D21" s="654"/>
      <c r="E21" s="623"/>
      <c r="F21" s="623"/>
      <c r="G21" s="655"/>
      <c r="H21" s="623"/>
      <c r="I21" s="623"/>
      <c r="J21" s="623"/>
      <c r="K21" s="623"/>
      <c r="L21" s="623"/>
      <c r="M21" s="623"/>
      <c r="N21" s="623"/>
      <c r="O21" s="623"/>
    </row>
    <row r="22" spans="2:15" x14ac:dyDescent="0.25">
      <c r="B22" s="645" t="s">
        <v>847</v>
      </c>
      <c r="C22" s="656" t="s">
        <v>834</v>
      </c>
      <c r="D22" s="654"/>
      <c r="E22" s="623"/>
      <c r="F22" s="623"/>
      <c r="G22" s="655"/>
      <c r="H22" s="623"/>
      <c r="I22" s="623"/>
      <c r="J22" s="623"/>
      <c r="K22" s="623"/>
      <c r="L22" s="623"/>
      <c r="M22" s="623"/>
      <c r="N22" s="623"/>
      <c r="O22" s="623"/>
    </row>
    <row r="23" spans="2:15" x14ac:dyDescent="0.25">
      <c r="B23" s="645" t="s">
        <v>848</v>
      </c>
      <c r="C23" s="656" t="s">
        <v>836</v>
      </c>
      <c r="D23" s="654"/>
      <c r="E23" s="623"/>
      <c r="F23" s="623"/>
      <c r="G23" s="655"/>
      <c r="H23" s="623"/>
      <c r="I23" s="623"/>
      <c r="J23" s="623"/>
      <c r="K23" s="623"/>
      <c r="L23" s="623"/>
      <c r="M23" s="623"/>
      <c r="N23" s="623"/>
      <c r="O23" s="623"/>
    </row>
    <row r="24" spans="2:15" x14ac:dyDescent="0.25">
      <c r="B24" s="645" t="s">
        <v>849</v>
      </c>
      <c r="C24" s="656" t="s">
        <v>838</v>
      </c>
      <c r="D24" s="654"/>
      <c r="E24" s="623"/>
      <c r="F24" s="623"/>
      <c r="G24" s="655"/>
      <c r="H24" s="623"/>
      <c r="I24" s="623"/>
      <c r="J24" s="623"/>
      <c r="K24" s="623"/>
      <c r="L24" s="623"/>
      <c r="M24" s="623"/>
      <c r="N24" s="623"/>
      <c r="O24" s="623"/>
    </row>
    <row r="25" spans="2:15" x14ac:dyDescent="0.25">
      <c r="B25" s="636" t="s">
        <v>850</v>
      </c>
      <c r="C25" s="591" t="s">
        <v>658</v>
      </c>
      <c r="D25" s="654">
        <v>10043</v>
      </c>
      <c r="E25" s="657"/>
      <c r="F25" s="657"/>
      <c r="G25" s="655"/>
      <c r="H25" s="657"/>
      <c r="I25" s="657"/>
      <c r="J25" s="657"/>
      <c r="K25" s="657"/>
      <c r="L25" s="657"/>
      <c r="M25" s="657"/>
      <c r="N25" s="657"/>
      <c r="O25" s="623"/>
    </row>
    <row r="26" spans="2:15" x14ac:dyDescent="0.25">
      <c r="B26" s="645" t="s">
        <v>851</v>
      </c>
      <c r="C26" s="656" t="s">
        <v>830</v>
      </c>
      <c r="D26" s="654"/>
      <c r="E26" s="657"/>
      <c r="F26" s="657"/>
      <c r="G26" s="655"/>
      <c r="H26" s="657"/>
      <c r="I26" s="657"/>
      <c r="J26" s="657"/>
      <c r="K26" s="657"/>
      <c r="L26" s="657"/>
      <c r="M26" s="657"/>
      <c r="N26" s="657"/>
      <c r="O26" s="623"/>
    </row>
    <row r="27" spans="2:15" x14ac:dyDescent="0.25">
      <c r="B27" s="645" t="s">
        <v>852</v>
      </c>
      <c r="C27" s="656" t="s">
        <v>832</v>
      </c>
      <c r="D27" s="654">
        <v>12</v>
      </c>
      <c r="E27" s="657"/>
      <c r="F27" s="657"/>
      <c r="G27" s="655"/>
      <c r="H27" s="657"/>
      <c r="I27" s="657"/>
      <c r="J27" s="657"/>
      <c r="K27" s="657"/>
      <c r="L27" s="657"/>
      <c r="M27" s="657"/>
      <c r="N27" s="657"/>
      <c r="O27" s="623"/>
    </row>
    <row r="28" spans="2:15" x14ac:dyDescent="0.25">
      <c r="B28" s="645" t="s">
        <v>853</v>
      </c>
      <c r="C28" s="656" t="s">
        <v>834</v>
      </c>
      <c r="D28" s="654">
        <v>0</v>
      </c>
      <c r="E28" s="657"/>
      <c r="F28" s="657"/>
      <c r="G28" s="655"/>
      <c r="H28" s="657"/>
      <c r="I28" s="657"/>
      <c r="J28" s="657"/>
      <c r="K28" s="657"/>
      <c r="L28" s="657"/>
      <c r="M28" s="657"/>
      <c r="N28" s="657"/>
      <c r="O28" s="623"/>
    </row>
    <row r="29" spans="2:15" x14ac:dyDescent="0.25">
      <c r="B29" s="645" t="s">
        <v>854</v>
      </c>
      <c r="C29" s="656" t="s">
        <v>836</v>
      </c>
      <c r="D29" s="654">
        <v>207</v>
      </c>
      <c r="E29" s="657"/>
      <c r="F29" s="657"/>
      <c r="G29" s="655"/>
      <c r="H29" s="657"/>
      <c r="I29" s="657"/>
      <c r="J29" s="657"/>
      <c r="K29" s="657"/>
      <c r="L29" s="657"/>
      <c r="M29" s="657"/>
      <c r="N29" s="657"/>
      <c r="O29" s="623"/>
    </row>
    <row r="30" spans="2:15" x14ac:dyDescent="0.25">
      <c r="B30" s="645" t="s">
        <v>855</v>
      </c>
      <c r="C30" s="656" t="s">
        <v>838</v>
      </c>
      <c r="D30" s="654">
        <v>5139</v>
      </c>
      <c r="E30" s="657"/>
      <c r="F30" s="657"/>
      <c r="G30" s="655"/>
      <c r="H30" s="657"/>
      <c r="I30" s="657"/>
      <c r="J30" s="657"/>
      <c r="K30" s="657"/>
      <c r="L30" s="657"/>
      <c r="M30" s="657"/>
      <c r="N30" s="657"/>
      <c r="O30" s="623"/>
    </row>
    <row r="31" spans="2:15" x14ac:dyDescent="0.25">
      <c r="B31" s="645" t="s">
        <v>856</v>
      </c>
      <c r="C31" s="656" t="s">
        <v>842</v>
      </c>
      <c r="D31" s="654">
        <v>4685</v>
      </c>
      <c r="E31" s="657"/>
      <c r="F31" s="657"/>
      <c r="G31" s="655"/>
      <c r="H31" s="657"/>
      <c r="I31" s="657"/>
      <c r="J31" s="657"/>
      <c r="K31" s="657"/>
      <c r="L31" s="657"/>
      <c r="M31" s="657"/>
      <c r="N31" s="657"/>
      <c r="O31" s="623"/>
    </row>
    <row r="32" spans="2:15" x14ac:dyDescent="0.25">
      <c r="B32" s="658" t="s">
        <v>857</v>
      </c>
      <c r="C32" s="601" t="s">
        <v>186</v>
      </c>
      <c r="D32" s="659">
        <v>193862</v>
      </c>
      <c r="E32" s="659">
        <v>183819</v>
      </c>
      <c r="F32" s="659"/>
      <c r="G32" s="1025">
        <v>965</v>
      </c>
      <c r="H32" s="659">
        <v>740</v>
      </c>
      <c r="I32" s="659">
        <v>105</v>
      </c>
      <c r="J32" s="659">
        <v>99</v>
      </c>
      <c r="K32" s="659">
        <v>21</v>
      </c>
      <c r="L32" s="659"/>
      <c r="M32" s="659"/>
      <c r="N32" s="659"/>
      <c r="O32" s="659">
        <v>916</v>
      </c>
    </row>
  </sheetData>
  <mergeCells count="17">
    <mergeCell ref="B7:B8"/>
    <mergeCell ref="C7:C8"/>
    <mergeCell ref="D7:D8"/>
    <mergeCell ref="E7:E9"/>
    <mergeCell ref="F7:F9"/>
    <mergeCell ref="M7:M9"/>
    <mergeCell ref="N7:N9"/>
    <mergeCell ref="D5:O5"/>
    <mergeCell ref="D6:F6"/>
    <mergeCell ref="G6:O6"/>
    <mergeCell ref="G7:G9"/>
    <mergeCell ref="H7:H9"/>
    <mergeCell ref="O7:O9"/>
    <mergeCell ref="I7:I9"/>
    <mergeCell ref="J7:J9"/>
    <mergeCell ref="K7:K9"/>
    <mergeCell ref="L7:L9"/>
  </mergeCells>
  <pageMargins left="0.70866141732283472" right="0.70866141732283472" top="0.74803149606299213" bottom="0.74803149606299213" header="0.31496062992125984" footer="0.31496062992125984"/>
  <pageSetup paperSize="9" scale="59" fitToHeight="0" orientation="landscape" r:id="rId1"/>
  <headerFooter>
    <oddHeader>&amp;CDA
Bilag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3BDF-423E-4401-AAA0-FE275661E064}">
  <sheetPr>
    <tabColor theme="5" tint="0.39997558519241921"/>
  </sheetPr>
  <dimension ref="B1:M20"/>
  <sheetViews>
    <sheetView showGridLines="0" zoomScaleNormal="100" workbookViewId="0"/>
  </sheetViews>
  <sheetFormatPr defaultColWidth="9.140625" defaultRowHeight="15" x14ac:dyDescent="0.25"/>
  <cols>
    <col min="1" max="1" width="9.140625" style="459"/>
    <col min="2" max="2" width="10.42578125" style="459" customWidth="1"/>
    <col min="3" max="3" width="29.28515625" style="459" customWidth="1"/>
    <col min="4" max="4" width="12.140625" style="459" customWidth="1"/>
    <col min="5" max="5" width="10.85546875" style="459" customWidth="1"/>
    <col min="6" max="6" width="11.5703125" style="459" customWidth="1"/>
    <col min="7" max="7" width="16.5703125" style="459" customWidth="1"/>
    <col min="8" max="8" width="16" style="459" customWidth="1"/>
    <col min="9" max="9" width="19.28515625" style="459" customWidth="1"/>
    <col min="10" max="10" width="14.85546875" style="459" customWidth="1"/>
    <col min="11" max="11" width="8.140625" style="459" customWidth="1"/>
    <col min="12" max="16384" width="9.140625" style="459"/>
  </cols>
  <sheetData>
    <row r="1" spans="2:13" x14ac:dyDescent="0.25">
      <c r="B1" s="3" t="s">
        <v>145</v>
      </c>
      <c r="C1" s="3" t="s">
        <v>6</v>
      </c>
    </row>
    <row r="2" spans="2:13" ht="18.75" x14ac:dyDescent="0.25">
      <c r="B2" s="629" t="s">
        <v>902</v>
      </c>
      <c r="C2" s="501"/>
      <c r="D2" s="501"/>
      <c r="E2" s="501"/>
      <c r="F2" s="501"/>
      <c r="G2" s="501"/>
      <c r="H2" s="501"/>
      <c r="I2" s="501"/>
      <c r="J2" s="501"/>
      <c r="K2" s="501"/>
    </row>
    <row r="3" spans="2:13" ht="15.75" x14ac:dyDescent="0.25">
      <c r="B3" s="111"/>
      <c r="C3" s="145"/>
      <c r="D3" s="145"/>
      <c r="E3" s="145"/>
      <c r="H3" s="145"/>
      <c r="I3" s="145"/>
      <c r="J3" s="154"/>
      <c r="K3" s="145"/>
    </row>
    <row r="4" spans="2:13" ht="16.5" thickBot="1" x14ac:dyDescent="0.3">
      <c r="B4" s="111"/>
      <c r="C4" s="145"/>
      <c r="D4" s="145"/>
      <c r="E4" s="145"/>
      <c r="F4" s="1199"/>
      <c r="G4" s="1199"/>
      <c r="H4" s="145"/>
      <c r="I4" s="145"/>
      <c r="J4" s="154"/>
      <c r="K4" s="145"/>
    </row>
    <row r="5" spans="2:13" ht="15.75" thickBot="1" x14ac:dyDescent="0.3">
      <c r="B5" s="158"/>
      <c r="C5" s="158"/>
      <c r="D5" s="630" t="s">
        <v>148</v>
      </c>
      <c r="E5" s="592" t="s">
        <v>149</v>
      </c>
      <c r="F5" s="592" t="s">
        <v>150</v>
      </c>
      <c r="G5" s="592" t="s">
        <v>249</v>
      </c>
      <c r="H5" s="592" t="s">
        <v>250</v>
      </c>
      <c r="I5" s="592" t="s">
        <v>903</v>
      </c>
      <c r="J5" s="1165" t="s">
        <v>252</v>
      </c>
      <c r="K5" s="1167"/>
    </row>
    <row r="6" spans="2:13" ht="70.5" customHeight="1" thickBot="1" x14ac:dyDescent="0.3">
      <c r="B6" s="158"/>
      <c r="C6" s="158"/>
      <c r="D6" s="1178" t="s">
        <v>815</v>
      </c>
      <c r="E6" s="1179"/>
      <c r="F6" s="1179"/>
      <c r="G6" s="1180"/>
      <c r="H6" s="1189" t="s">
        <v>904</v>
      </c>
      <c r="I6" s="1182" t="s">
        <v>905</v>
      </c>
      <c r="J6" s="1178" t="s">
        <v>906</v>
      </c>
      <c r="K6" s="1189"/>
    </row>
    <row r="7" spans="2:13" ht="34.5" customHeight="1" thickBot="1" x14ac:dyDescent="0.3">
      <c r="B7" s="158"/>
      <c r="C7" s="158"/>
      <c r="D7" s="632"/>
      <c r="E7" s="1178" t="s">
        <v>907</v>
      </c>
      <c r="F7" s="1189"/>
      <c r="G7" s="1204" t="s">
        <v>908</v>
      </c>
      <c r="H7" s="1200"/>
      <c r="I7" s="1192"/>
      <c r="J7" s="1201"/>
      <c r="K7" s="1200"/>
    </row>
    <row r="8" spans="2:13" x14ac:dyDescent="0.25">
      <c r="B8" s="158"/>
      <c r="C8" s="158"/>
      <c r="D8" s="632"/>
      <c r="E8" s="1207"/>
      <c r="F8" s="1182" t="s">
        <v>886</v>
      </c>
      <c r="G8" s="1205"/>
      <c r="H8" s="1207"/>
      <c r="I8" s="1192"/>
      <c r="J8" s="1201"/>
      <c r="K8" s="1200"/>
    </row>
    <row r="9" spans="2:13" ht="15.75" thickBot="1" x14ac:dyDescent="0.3">
      <c r="B9" s="158"/>
      <c r="C9" s="158"/>
      <c r="D9" s="632"/>
      <c r="E9" s="1208"/>
      <c r="F9" s="1190"/>
      <c r="G9" s="1206"/>
      <c r="H9" s="1208"/>
      <c r="I9" s="1190"/>
      <c r="J9" s="1202"/>
      <c r="K9" s="1203"/>
    </row>
    <row r="10" spans="2:13" x14ac:dyDescent="0.25">
      <c r="B10" s="641" t="s">
        <v>593</v>
      </c>
      <c r="C10" s="642" t="s">
        <v>909</v>
      </c>
      <c r="D10" s="643">
        <v>182334</v>
      </c>
      <c r="E10" s="643">
        <v>965</v>
      </c>
      <c r="F10" s="643">
        <v>965</v>
      </c>
      <c r="G10" s="643">
        <v>965</v>
      </c>
      <c r="H10" s="643">
        <v>373</v>
      </c>
      <c r="I10" s="644"/>
      <c r="J10" s="1209"/>
      <c r="K10" s="1210"/>
      <c r="M10" s="503"/>
    </row>
    <row r="11" spans="2:13" x14ac:dyDescent="0.25">
      <c r="B11" s="645" t="s">
        <v>599</v>
      </c>
      <c r="C11" s="646" t="s">
        <v>910</v>
      </c>
      <c r="D11" s="619">
        <v>178266</v>
      </c>
      <c r="E11" s="619">
        <v>964</v>
      </c>
      <c r="F11" s="619">
        <v>964</v>
      </c>
      <c r="G11" s="619">
        <v>964</v>
      </c>
      <c r="H11" s="619">
        <v>372</v>
      </c>
      <c r="I11" s="647"/>
      <c r="J11" s="1211"/>
      <c r="K11" s="1212"/>
    </row>
    <row r="12" spans="2:13" x14ac:dyDescent="0.25">
      <c r="B12" s="645" t="s">
        <v>831</v>
      </c>
      <c r="C12" s="646" t="s">
        <v>911</v>
      </c>
      <c r="D12" s="619">
        <v>4069</v>
      </c>
      <c r="E12" s="619">
        <v>2</v>
      </c>
      <c r="F12" s="619">
        <v>2</v>
      </c>
      <c r="G12" s="619">
        <v>2</v>
      </c>
      <c r="H12" s="619">
        <v>1</v>
      </c>
      <c r="I12" s="647"/>
      <c r="J12" s="1211"/>
      <c r="K12" s="1212"/>
    </row>
    <row r="13" spans="2:13" ht="30" x14ac:dyDescent="0.25">
      <c r="B13" s="645" t="s">
        <v>841</v>
      </c>
      <c r="C13" s="601" t="s">
        <v>658</v>
      </c>
      <c r="D13" s="648">
        <v>10043</v>
      </c>
      <c r="E13" s="649"/>
      <c r="F13" s="649"/>
      <c r="G13" s="650"/>
      <c r="H13" s="650"/>
      <c r="I13" s="649"/>
      <c r="J13" s="1215"/>
      <c r="K13" s="1216"/>
    </row>
    <row r="14" spans="2:13" x14ac:dyDescent="0.25">
      <c r="B14" s="636" t="s">
        <v>843</v>
      </c>
      <c r="C14" s="646" t="s">
        <v>910</v>
      </c>
      <c r="D14" s="619">
        <v>9819</v>
      </c>
      <c r="E14" s="591"/>
      <c r="F14" s="591"/>
      <c r="G14" s="647"/>
      <c r="H14" s="647"/>
      <c r="I14" s="591"/>
      <c r="J14" s="1215"/>
      <c r="K14" s="1216"/>
    </row>
    <row r="15" spans="2:13" x14ac:dyDescent="0.25">
      <c r="B15" s="645" t="s">
        <v>845</v>
      </c>
      <c r="C15" s="646" t="s">
        <v>911</v>
      </c>
      <c r="D15" s="591">
        <v>224</v>
      </c>
      <c r="E15" s="591"/>
      <c r="F15" s="591"/>
      <c r="G15" s="647"/>
      <c r="H15" s="647"/>
      <c r="I15" s="591"/>
      <c r="J15" s="1215"/>
      <c r="K15" s="1216"/>
    </row>
    <row r="16" spans="2:13" x14ac:dyDescent="0.25">
      <c r="B16" s="651" t="s">
        <v>850</v>
      </c>
      <c r="C16" s="601" t="s">
        <v>186</v>
      </c>
      <c r="D16" s="652">
        <v>192378</v>
      </c>
      <c r="E16" s="652">
        <v>965</v>
      </c>
      <c r="F16" s="652">
        <v>965</v>
      </c>
      <c r="G16" s="652">
        <v>965</v>
      </c>
      <c r="H16" s="652">
        <v>373</v>
      </c>
      <c r="I16" s="591"/>
      <c r="J16" s="1213"/>
      <c r="K16" s="1214"/>
    </row>
    <row r="19" spans="3:4" x14ac:dyDescent="0.25">
      <c r="D19" s="503"/>
    </row>
    <row r="20" spans="3:4" x14ac:dyDescent="0.25">
      <c r="C20"/>
    </row>
  </sheetData>
  <mergeCells count="18">
    <mergeCell ref="J10:K10"/>
    <mergeCell ref="J11:K11"/>
    <mergeCell ref="J12:K12"/>
    <mergeCell ref="J16:K16"/>
    <mergeCell ref="J13:K13"/>
    <mergeCell ref="J14:K14"/>
    <mergeCell ref="J15:K15"/>
    <mergeCell ref="F4:G4"/>
    <mergeCell ref="J5:K5"/>
    <mergeCell ref="D6:G6"/>
    <mergeCell ref="H6:H7"/>
    <mergeCell ref="I6:I9"/>
    <mergeCell ref="J6:K9"/>
    <mergeCell ref="E7:F7"/>
    <mergeCell ref="G7:G9"/>
    <mergeCell ref="E8:E9"/>
    <mergeCell ref="F8:F9"/>
    <mergeCell ref="H8:H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181-33B1-43CF-9708-78B3B4F95627}">
  <sheetPr>
    <tabColor theme="5" tint="0.39997558519241921"/>
    <pageSetUpPr fitToPage="1"/>
  </sheetPr>
  <dimension ref="B1:K31"/>
  <sheetViews>
    <sheetView showGridLines="0" zoomScaleNormal="100" workbookViewId="0"/>
  </sheetViews>
  <sheetFormatPr defaultColWidth="9.140625" defaultRowHeight="15" x14ac:dyDescent="0.25"/>
  <cols>
    <col min="1" max="1" width="9.140625" style="459"/>
    <col min="2" max="2" width="9.5703125" style="459" customWidth="1"/>
    <col min="3" max="3" width="42.7109375" style="459" customWidth="1"/>
    <col min="4" max="5" width="9.140625" style="459"/>
    <col min="6" max="6" width="12.5703125" style="459" customWidth="1"/>
    <col min="7" max="7" width="16.140625" style="459" customWidth="1"/>
    <col min="8" max="8" width="15.85546875" style="459" customWidth="1"/>
    <col min="9" max="9" width="23.42578125" style="459" customWidth="1"/>
    <col min="10" max="16384" width="9.140625" style="459"/>
  </cols>
  <sheetData>
    <row r="1" spans="2:11" x14ac:dyDescent="0.25">
      <c r="B1" s="3" t="s">
        <v>145</v>
      </c>
      <c r="C1" s="3" t="s">
        <v>6</v>
      </c>
    </row>
    <row r="2" spans="2:11" ht="18.75" x14ac:dyDescent="0.25">
      <c r="B2" s="629" t="s">
        <v>912</v>
      </c>
      <c r="C2" s="501"/>
      <c r="D2" s="501"/>
      <c r="E2" s="501"/>
      <c r="F2" s="501"/>
      <c r="G2" s="501"/>
      <c r="H2" s="501"/>
      <c r="I2" s="501"/>
    </row>
    <row r="3" spans="2:11" ht="16.5" thickBot="1" x14ac:dyDescent="0.3">
      <c r="B3" s="111"/>
      <c r="C3" s="145"/>
      <c r="D3" s="145"/>
      <c r="E3" s="1199"/>
      <c r="F3" s="1199"/>
      <c r="G3" s="145"/>
      <c r="H3" s="145"/>
      <c r="I3" s="145"/>
    </row>
    <row r="4" spans="2:11" ht="15.75" thickBot="1" x14ac:dyDescent="0.3">
      <c r="B4" s="158"/>
      <c r="C4" s="158"/>
      <c r="D4" s="630" t="s">
        <v>148</v>
      </c>
      <c r="E4" s="592" t="s">
        <v>149</v>
      </c>
      <c r="F4" s="592" t="s">
        <v>150</v>
      </c>
      <c r="G4" s="592" t="s">
        <v>249</v>
      </c>
      <c r="H4" s="592" t="s">
        <v>250</v>
      </c>
      <c r="I4" s="592" t="s">
        <v>251</v>
      </c>
    </row>
    <row r="5" spans="2:11" ht="15.75" thickBot="1" x14ac:dyDescent="0.3">
      <c r="B5" s="158"/>
      <c r="C5" s="158"/>
      <c r="D5" s="1178" t="s">
        <v>913</v>
      </c>
      <c r="E5" s="1179"/>
      <c r="F5" s="1179"/>
      <c r="G5" s="1180"/>
      <c r="H5" s="1189" t="s">
        <v>904</v>
      </c>
      <c r="I5" s="1182" t="s">
        <v>906</v>
      </c>
    </row>
    <row r="6" spans="2:11" ht="60.75" thickBot="1" x14ac:dyDescent="0.3">
      <c r="B6" s="158"/>
      <c r="C6" s="158"/>
      <c r="D6" s="631"/>
      <c r="E6" s="1178" t="s">
        <v>907</v>
      </c>
      <c r="F6" s="1189"/>
      <c r="G6" s="615" t="s">
        <v>914</v>
      </c>
      <c r="H6" s="1200"/>
      <c r="I6" s="1192"/>
    </row>
    <row r="7" spans="2:11" x14ac:dyDescent="0.25">
      <c r="B7" s="158"/>
      <c r="C7" s="158"/>
      <c r="D7" s="632"/>
      <c r="E7" s="1218"/>
      <c r="F7" s="1182" t="s">
        <v>886</v>
      </c>
      <c r="G7" s="1218"/>
      <c r="H7" s="1200"/>
      <c r="I7" s="1192"/>
    </row>
    <row r="8" spans="2:11" ht="15.75" thickBot="1" x14ac:dyDescent="0.3">
      <c r="B8" s="158"/>
      <c r="C8" s="158"/>
      <c r="D8" s="633"/>
      <c r="E8" s="1219"/>
      <c r="F8" s="1190"/>
      <c r="G8" s="1220"/>
      <c r="H8" s="1217"/>
      <c r="I8" s="1183"/>
    </row>
    <row r="9" spans="2:11" x14ac:dyDescent="0.25">
      <c r="B9" s="634" t="s">
        <v>593</v>
      </c>
      <c r="C9" s="610" t="s">
        <v>915</v>
      </c>
      <c r="D9" s="619">
        <v>86281</v>
      </c>
      <c r="E9" s="619">
        <v>411</v>
      </c>
      <c r="F9" s="619">
        <v>407</v>
      </c>
      <c r="G9" s="619">
        <v>2779</v>
      </c>
      <c r="H9" s="619">
        <v>166</v>
      </c>
      <c r="I9" s="591">
        <v>18</v>
      </c>
      <c r="K9" s="503"/>
    </row>
    <row r="10" spans="2:11" x14ac:dyDescent="0.25">
      <c r="B10" s="635" t="s">
        <v>599</v>
      </c>
      <c r="C10" s="591" t="s">
        <v>916</v>
      </c>
      <c r="D10" s="619">
        <v>26</v>
      </c>
      <c r="E10" s="619"/>
      <c r="F10" s="619"/>
      <c r="G10" s="619"/>
      <c r="H10" s="619">
        <v>0</v>
      </c>
      <c r="I10" s="591">
        <v>0</v>
      </c>
      <c r="K10" s="503"/>
    </row>
    <row r="11" spans="2:11" x14ac:dyDescent="0.25">
      <c r="B11" s="635" t="s">
        <v>831</v>
      </c>
      <c r="C11" s="591" t="s">
        <v>917</v>
      </c>
      <c r="D11" s="619">
        <v>1994</v>
      </c>
      <c r="E11" s="619">
        <v>13</v>
      </c>
      <c r="F11" s="619">
        <v>12</v>
      </c>
      <c r="G11" s="619"/>
      <c r="H11" s="619">
        <v>4</v>
      </c>
      <c r="I11" s="591">
        <v>1</v>
      </c>
      <c r="K11" s="503"/>
    </row>
    <row r="12" spans="2:11" x14ac:dyDescent="0.25">
      <c r="B12" s="635" t="s">
        <v>833</v>
      </c>
      <c r="C12" s="591" t="s">
        <v>918</v>
      </c>
      <c r="D12" s="619">
        <v>1760</v>
      </c>
      <c r="E12" s="619">
        <v>2</v>
      </c>
      <c r="F12" s="619">
        <v>2</v>
      </c>
      <c r="G12" s="619"/>
      <c r="H12" s="619">
        <v>2</v>
      </c>
      <c r="I12" s="591">
        <v>0</v>
      </c>
      <c r="K12" s="503"/>
    </row>
    <row r="13" spans="2:11" x14ac:dyDescent="0.25">
      <c r="B13" s="635" t="s">
        <v>835</v>
      </c>
      <c r="C13" s="591" t="s">
        <v>919</v>
      </c>
      <c r="D13" s="619">
        <v>41</v>
      </c>
      <c r="E13" s="619">
        <v>0</v>
      </c>
      <c r="F13" s="619">
        <v>0</v>
      </c>
      <c r="G13" s="619"/>
      <c r="H13" s="619">
        <v>0</v>
      </c>
      <c r="I13" s="591">
        <v>0</v>
      </c>
      <c r="K13" s="503"/>
    </row>
    <row r="14" spans="2:11" x14ac:dyDescent="0.25">
      <c r="B14" s="635" t="s">
        <v>837</v>
      </c>
      <c r="C14" s="591" t="s">
        <v>920</v>
      </c>
      <c r="D14" s="619">
        <v>7195</v>
      </c>
      <c r="E14" s="619">
        <v>46</v>
      </c>
      <c r="F14" s="619">
        <v>46</v>
      </c>
      <c r="G14" s="619">
        <v>18</v>
      </c>
      <c r="H14" s="619">
        <v>13</v>
      </c>
      <c r="I14" s="591">
        <v>1</v>
      </c>
      <c r="K14" s="503"/>
    </row>
    <row r="15" spans="2:11" x14ac:dyDescent="0.25">
      <c r="B15" s="635" t="s">
        <v>839</v>
      </c>
      <c r="C15" s="591" t="s">
        <v>921</v>
      </c>
      <c r="D15" s="619">
        <v>5265</v>
      </c>
      <c r="E15" s="619">
        <v>40</v>
      </c>
      <c r="F15" s="619">
        <v>39</v>
      </c>
      <c r="G15" s="619">
        <v>51</v>
      </c>
      <c r="H15" s="619">
        <v>9</v>
      </c>
      <c r="I15" s="591">
        <v>1</v>
      </c>
      <c r="K15" s="503"/>
    </row>
    <row r="16" spans="2:11" x14ac:dyDescent="0.25">
      <c r="B16" s="635" t="s">
        <v>841</v>
      </c>
      <c r="C16" s="591" t="s">
        <v>922</v>
      </c>
      <c r="D16" s="619">
        <v>748</v>
      </c>
      <c r="E16" s="619">
        <v>3</v>
      </c>
      <c r="F16" s="619">
        <v>3</v>
      </c>
      <c r="G16" s="619"/>
      <c r="H16" s="619">
        <v>1</v>
      </c>
      <c r="I16" s="591">
        <v>0</v>
      </c>
      <c r="K16" s="503"/>
    </row>
    <row r="17" spans="2:11" ht="30.75" thickBot="1" x14ac:dyDescent="0.3">
      <c r="B17" s="636" t="s">
        <v>843</v>
      </c>
      <c r="C17" s="591" t="s">
        <v>923</v>
      </c>
      <c r="D17" s="619">
        <v>2021</v>
      </c>
      <c r="E17" s="619">
        <v>11</v>
      </c>
      <c r="F17" s="619">
        <v>11</v>
      </c>
      <c r="G17" s="619"/>
      <c r="H17" s="619">
        <v>4</v>
      </c>
      <c r="I17" s="591">
        <v>1</v>
      </c>
      <c r="K17" s="503"/>
    </row>
    <row r="18" spans="2:11" x14ac:dyDescent="0.25">
      <c r="B18" s="635" t="s">
        <v>845</v>
      </c>
      <c r="C18" s="591" t="s">
        <v>924</v>
      </c>
      <c r="D18" s="619">
        <v>307</v>
      </c>
      <c r="E18" s="619"/>
      <c r="F18" s="619"/>
      <c r="G18" s="619"/>
      <c r="H18" s="619">
        <v>0</v>
      </c>
      <c r="I18" s="591">
        <v>0</v>
      </c>
      <c r="K18" s="503"/>
    </row>
    <row r="19" spans="2:11" ht="30" x14ac:dyDescent="0.25">
      <c r="B19" s="635" t="s">
        <v>846</v>
      </c>
      <c r="C19" s="591" t="s">
        <v>925</v>
      </c>
      <c r="D19" s="619">
        <v>4498</v>
      </c>
      <c r="E19" s="637">
        <v>11</v>
      </c>
      <c r="F19" s="638">
        <v>11</v>
      </c>
      <c r="G19" s="619">
        <v>1</v>
      </c>
      <c r="H19" s="619">
        <v>9</v>
      </c>
      <c r="I19" s="591">
        <v>1</v>
      </c>
      <c r="K19" s="503"/>
    </row>
    <row r="20" spans="2:11" x14ac:dyDescent="0.25">
      <c r="B20" s="635" t="s">
        <v>847</v>
      </c>
      <c r="C20" s="591" t="s">
        <v>926</v>
      </c>
      <c r="D20" s="619">
        <v>65140</v>
      </c>
      <c r="E20" s="619">
        <v>371</v>
      </c>
      <c r="F20" s="619">
        <v>368</v>
      </c>
      <c r="G20" s="619">
        <v>60</v>
      </c>
      <c r="H20" s="619">
        <v>150</v>
      </c>
      <c r="I20" s="591">
        <v>37</v>
      </c>
      <c r="K20" s="503"/>
    </row>
    <row r="21" spans="2:11" ht="30.75" thickBot="1" x14ac:dyDescent="0.3">
      <c r="B21" s="635" t="s">
        <v>848</v>
      </c>
      <c r="C21" s="591" t="s">
        <v>927</v>
      </c>
      <c r="D21" s="619">
        <v>1341</v>
      </c>
      <c r="E21" s="619">
        <v>1</v>
      </c>
      <c r="F21" s="619">
        <v>1</v>
      </c>
      <c r="G21" s="619">
        <v>2</v>
      </c>
      <c r="H21" s="619">
        <v>3</v>
      </c>
      <c r="I21" s="591">
        <v>0</v>
      </c>
      <c r="K21" s="503"/>
    </row>
    <row r="22" spans="2:11" ht="30.75" thickBot="1" x14ac:dyDescent="0.3">
      <c r="B22" s="635" t="s">
        <v>849</v>
      </c>
      <c r="C22" s="591" t="s">
        <v>928</v>
      </c>
      <c r="D22" s="619">
        <v>2054</v>
      </c>
      <c r="E22" s="619">
        <v>18</v>
      </c>
      <c r="F22" s="619">
        <v>17</v>
      </c>
      <c r="G22" s="619">
        <v>1</v>
      </c>
      <c r="H22" s="619">
        <v>5</v>
      </c>
      <c r="I22" s="591">
        <v>1</v>
      </c>
      <c r="K22" s="503"/>
    </row>
    <row r="23" spans="2:11" x14ac:dyDescent="0.25">
      <c r="B23" s="636" t="s">
        <v>850</v>
      </c>
      <c r="C23" s="591" t="s">
        <v>929</v>
      </c>
      <c r="D23" s="619">
        <v>29</v>
      </c>
      <c r="E23" s="619"/>
      <c r="F23" s="619"/>
      <c r="G23" s="619"/>
      <c r="H23" s="619">
        <v>0</v>
      </c>
      <c r="I23" s="591">
        <v>0</v>
      </c>
      <c r="K23" s="503"/>
    </row>
    <row r="24" spans="2:11" x14ac:dyDescent="0.25">
      <c r="B24" s="635" t="s">
        <v>851</v>
      </c>
      <c r="C24" s="591" t="s">
        <v>930</v>
      </c>
      <c r="D24" s="619">
        <v>780</v>
      </c>
      <c r="E24" s="619">
        <v>4</v>
      </c>
      <c r="F24" s="619">
        <v>4</v>
      </c>
      <c r="G24" s="619"/>
      <c r="H24" s="619">
        <v>1</v>
      </c>
      <c r="I24" s="591">
        <v>0</v>
      </c>
      <c r="K24" s="503"/>
    </row>
    <row r="25" spans="2:11" x14ac:dyDescent="0.25">
      <c r="B25" s="635" t="s">
        <v>852</v>
      </c>
      <c r="C25" s="591" t="s">
        <v>931</v>
      </c>
      <c r="D25" s="619">
        <v>1252</v>
      </c>
      <c r="E25" s="619">
        <v>5</v>
      </c>
      <c r="F25" s="619">
        <v>5</v>
      </c>
      <c r="G25" s="619"/>
      <c r="H25" s="619">
        <v>2</v>
      </c>
      <c r="I25" s="591">
        <v>0</v>
      </c>
      <c r="K25" s="503"/>
    </row>
    <row r="26" spans="2:11" x14ac:dyDescent="0.25">
      <c r="B26" s="635" t="s">
        <v>853</v>
      </c>
      <c r="C26" s="591" t="s">
        <v>932</v>
      </c>
      <c r="D26" s="619">
        <v>672</v>
      </c>
      <c r="E26" s="619">
        <v>8</v>
      </c>
      <c r="F26" s="619">
        <v>8</v>
      </c>
      <c r="G26" s="619"/>
      <c r="H26" s="619">
        <v>2</v>
      </c>
      <c r="I26" s="591">
        <v>0</v>
      </c>
      <c r="K26" s="503"/>
    </row>
    <row r="27" spans="2:11" x14ac:dyDescent="0.25">
      <c r="B27" s="635" t="s">
        <v>854</v>
      </c>
      <c r="C27" s="591" t="s">
        <v>933</v>
      </c>
      <c r="D27" s="619">
        <v>930</v>
      </c>
      <c r="E27" s="619">
        <v>21</v>
      </c>
      <c r="F27" s="619">
        <v>21</v>
      </c>
      <c r="G27" s="619"/>
      <c r="H27" s="619">
        <v>2</v>
      </c>
      <c r="I27" s="591">
        <v>0</v>
      </c>
      <c r="K27" s="503"/>
    </row>
    <row r="28" spans="2:11" x14ac:dyDescent="0.25">
      <c r="B28" s="639" t="s">
        <v>855</v>
      </c>
      <c r="C28" s="601" t="s">
        <v>186</v>
      </c>
      <c r="D28" s="640">
        <v>182334</v>
      </c>
      <c r="E28" s="640">
        <v>965</v>
      </c>
      <c r="F28" s="640">
        <v>956</v>
      </c>
      <c r="G28" s="640">
        <v>2912</v>
      </c>
      <c r="H28" s="640">
        <v>373</v>
      </c>
      <c r="I28" s="601">
        <v>62</v>
      </c>
      <c r="K28" s="503"/>
    </row>
    <row r="30" spans="2:11" x14ac:dyDescent="0.25">
      <c r="D30" s="503"/>
    </row>
    <row r="31" spans="2:11" x14ac:dyDescent="0.25">
      <c r="E31" s="503"/>
      <c r="H31" s="503"/>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1" fitToWidth="0" orientation="landscape" r:id="rId1"/>
  <headerFooter>
    <oddHeader>&amp;CDA
Bilag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F65B-6053-430F-803A-F9858072696E}">
  <sheetPr>
    <tabColor theme="5" tint="0.39997558519241921"/>
  </sheetPr>
  <dimension ref="B1:O24"/>
  <sheetViews>
    <sheetView showGridLines="0" zoomScaleNormal="100" workbookViewId="0">
      <selection activeCell="I12" sqref="I12"/>
    </sheetView>
  </sheetViews>
  <sheetFormatPr defaultColWidth="9.140625" defaultRowHeight="15" x14ac:dyDescent="0.25"/>
  <cols>
    <col min="1" max="1" width="9.140625" style="459" customWidth="1"/>
    <col min="2" max="2" width="12.140625" style="459" customWidth="1"/>
    <col min="3" max="3" width="34.28515625" style="459" customWidth="1"/>
    <col min="4" max="4" width="14" style="459" customWidth="1"/>
    <col min="5" max="5" width="15.28515625" style="459" customWidth="1"/>
    <col min="6" max="6" width="12.28515625" style="459" customWidth="1"/>
    <col min="7" max="7" width="12.5703125" style="459" customWidth="1"/>
    <col min="8" max="8" width="19.28515625" style="459" customWidth="1"/>
    <col min="9" max="9" width="18" style="459" customWidth="1"/>
    <col min="10" max="15" width="14.7109375" style="459" customWidth="1"/>
    <col min="16" max="16384" width="9.140625" style="459"/>
  </cols>
  <sheetData>
    <row r="1" spans="2:15" x14ac:dyDescent="0.25">
      <c r="B1" s="3" t="s">
        <v>145</v>
      </c>
      <c r="C1" s="3" t="s">
        <v>6</v>
      </c>
    </row>
    <row r="2" spans="2:15" ht="18.75" x14ac:dyDescent="0.25">
      <c r="B2" s="629" t="s">
        <v>37</v>
      </c>
      <c r="C2" s="501"/>
      <c r="D2" s="501"/>
      <c r="E2" s="501"/>
      <c r="F2" s="501"/>
      <c r="G2" s="501"/>
      <c r="H2" s="501"/>
      <c r="I2" s="501"/>
      <c r="J2" s="501"/>
      <c r="K2" s="501"/>
      <c r="L2" s="501"/>
      <c r="M2" s="501"/>
      <c r="N2" s="501"/>
      <c r="O2" s="501"/>
    </row>
    <row r="3" spans="2:15" ht="16.5" thickBot="1" x14ac:dyDescent="0.3">
      <c r="B3" s="111"/>
      <c r="C3" s="145"/>
      <c r="D3" s="145"/>
      <c r="E3" s="145"/>
      <c r="F3" s="145"/>
      <c r="G3" s="145"/>
      <c r="H3" s="145"/>
      <c r="I3" s="145"/>
      <c r="J3" s="145"/>
      <c r="K3" s="145"/>
      <c r="L3" s="145"/>
      <c r="M3" s="145"/>
      <c r="N3" s="145"/>
      <c r="O3" s="145"/>
    </row>
    <row r="4" spans="2:15" ht="15.75" thickBot="1" x14ac:dyDescent="0.3">
      <c r="B4" s="45"/>
      <c r="C4" s="602"/>
      <c r="D4" s="603" t="s">
        <v>148</v>
      </c>
      <c r="E4" s="604" t="s">
        <v>149</v>
      </c>
      <c r="F4" s="604" t="s">
        <v>150</v>
      </c>
      <c r="G4" s="604" t="s">
        <v>249</v>
      </c>
      <c r="H4" s="604" t="s">
        <v>250</v>
      </c>
      <c r="I4" s="604" t="s">
        <v>251</v>
      </c>
      <c r="J4" s="604" t="s">
        <v>252</v>
      </c>
      <c r="K4" s="604" t="s">
        <v>332</v>
      </c>
      <c r="L4" s="604" t="s">
        <v>573</v>
      </c>
      <c r="M4" s="604" t="s">
        <v>574</v>
      </c>
      <c r="N4" s="604" t="s">
        <v>575</v>
      </c>
      <c r="O4" s="604" t="s">
        <v>576</v>
      </c>
    </row>
    <row r="5" spans="2:15" ht="15.75" thickBot="1" x14ac:dyDescent="0.3">
      <c r="B5" s="158"/>
      <c r="C5" s="158"/>
      <c r="D5" s="605" t="s">
        <v>829</v>
      </c>
      <c r="E5" s="158"/>
      <c r="F5" s="158"/>
      <c r="G5" s="158"/>
      <c r="H5" s="158"/>
      <c r="I5" s="158"/>
      <c r="J5" s="158"/>
      <c r="K5" s="158"/>
      <c r="L5" s="158"/>
      <c r="M5" s="158"/>
      <c r="N5" s="158"/>
      <c r="O5" s="590"/>
    </row>
    <row r="6" spans="2:15" ht="15.75" thickBot="1" x14ac:dyDescent="0.3">
      <c r="B6" s="158"/>
      <c r="C6" s="158"/>
      <c r="D6" s="606"/>
      <c r="E6" s="607" t="s">
        <v>934</v>
      </c>
      <c r="F6" s="608"/>
      <c r="G6" s="607" t="s">
        <v>935</v>
      </c>
      <c r="H6" s="609"/>
      <c r="I6" s="609"/>
      <c r="J6" s="609"/>
      <c r="K6" s="609"/>
      <c r="L6" s="609"/>
      <c r="M6" s="609"/>
      <c r="N6" s="609"/>
      <c r="O6" s="610"/>
    </row>
    <row r="7" spans="2:15" ht="15.75" thickBot="1" x14ac:dyDescent="0.3">
      <c r="B7" s="158"/>
      <c r="C7" s="158"/>
      <c r="D7" s="606"/>
      <c r="E7" s="606"/>
      <c r="F7" s="611"/>
      <c r="G7" s="606"/>
      <c r="H7" s="1182" t="s">
        <v>894</v>
      </c>
      <c r="I7" s="1221" t="s">
        <v>936</v>
      </c>
      <c r="J7" s="1222"/>
      <c r="K7" s="1222"/>
      <c r="L7" s="1222"/>
      <c r="M7" s="1222"/>
      <c r="N7" s="1222"/>
      <c r="O7" s="1223"/>
    </row>
    <row r="8" spans="2:15" ht="73.5" customHeight="1" thickBot="1" x14ac:dyDescent="0.3">
      <c r="B8" s="158"/>
      <c r="C8" s="158"/>
      <c r="D8" s="606"/>
      <c r="E8" s="606"/>
      <c r="F8" s="612" t="s">
        <v>937</v>
      </c>
      <c r="G8" s="613"/>
      <c r="H8" s="1190"/>
      <c r="I8" s="614"/>
      <c r="J8" s="615" t="s">
        <v>938</v>
      </c>
      <c r="K8" s="615" t="s">
        <v>939</v>
      </c>
      <c r="L8" s="615" t="s">
        <v>940</v>
      </c>
      <c r="M8" s="615" t="s">
        <v>941</v>
      </c>
      <c r="N8" s="615" t="s">
        <v>942</v>
      </c>
      <c r="O8" s="615" t="s">
        <v>943</v>
      </c>
    </row>
    <row r="9" spans="2:15" x14ac:dyDescent="0.25">
      <c r="B9" s="594" t="s">
        <v>593</v>
      </c>
      <c r="C9" s="616" t="s">
        <v>913</v>
      </c>
      <c r="D9" s="617">
        <v>182334</v>
      </c>
      <c r="E9" s="617">
        <v>181369</v>
      </c>
      <c r="F9" s="610"/>
      <c r="G9" s="617">
        <v>965</v>
      </c>
      <c r="H9" s="617">
        <v>737</v>
      </c>
      <c r="I9" s="617">
        <f>+J9+K9+L9</f>
        <v>227</v>
      </c>
      <c r="J9" s="617">
        <v>106</v>
      </c>
      <c r="K9" s="617">
        <v>100</v>
      </c>
      <c r="L9" s="617">
        <v>21</v>
      </c>
      <c r="M9" s="610"/>
      <c r="N9" s="610"/>
      <c r="O9" s="610"/>
    </row>
    <row r="10" spans="2:15" x14ac:dyDescent="0.25">
      <c r="B10" s="598" t="s">
        <v>599</v>
      </c>
      <c r="C10" s="618" t="s">
        <v>944</v>
      </c>
      <c r="D10" s="617">
        <v>182334</v>
      </c>
      <c r="E10" s="617">
        <v>181369</v>
      </c>
      <c r="F10" s="591"/>
      <c r="G10" s="619">
        <v>965</v>
      </c>
      <c r="H10" s="617">
        <v>737</v>
      </c>
      <c r="I10" s="617">
        <f>+J10+K10+L10</f>
        <v>227</v>
      </c>
      <c r="J10" s="617">
        <v>106</v>
      </c>
      <c r="K10" s="617">
        <v>100</v>
      </c>
      <c r="L10" s="617">
        <v>21</v>
      </c>
      <c r="M10" s="610"/>
      <c r="N10" s="591"/>
      <c r="O10" s="591"/>
    </row>
    <row r="11" spans="2:15" ht="30" x14ac:dyDescent="0.25">
      <c r="B11" s="598" t="s">
        <v>831</v>
      </c>
      <c r="C11" s="620" t="s">
        <v>945</v>
      </c>
      <c r="D11" s="617">
        <v>182334</v>
      </c>
      <c r="E11" s="617">
        <v>181369</v>
      </c>
      <c r="F11" s="591"/>
      <c r="G11" s="619">
        <v>965</v>
      </c>
      <c r="H11" s="617">
        <v>737</v>
      </c>
      <c r="I11" s="617">
        <f>+J11+K11+L11</f>
        <v>227</v>
      </c>
      <c r="J11" s="617">
        <v>106</v>
      </c>
      <c r="K11" s="617">
        <v>100</v>
      </c>
      <c r="L11" s="617">
        <v>21</v>
      </c>
      <c r="M11" s="610"/>
      <c r="N11" s="591"/>
      <c r="O11" s="591"/>
    </row>
    <row r="12" spans="2:15" ht="65.25" customHeight="1" thickBot="1" x14ac:dyDescent="0.3">
      <c r="B12" s="598" t="s">
        <v>833</v>
      </c>
      <c r="C12" s="621" t="s">
        <v>946</v>
      </c>
      <c r="D12" s="617">
        <v>48977</v>
      </c>
      <c r="E12" s="619">
        <v>48713</v>
      </c>
      <c r="F12" s="622"/>
      <c r="G12" s="591">
        <v>264</v>
      </c>
      <c r="H12" s="591">
        <v>204</v>
      </c>
      <c r="I12" s="591">
        <v>60</v>
      </c>
      <c r="J12" s="622"/>
      <c r="K12" s="622"/>
      <c r="L12" s="622"/>
      <c r="M12" s="622"/>
      <c r="N12" s="622"/>
      <c r="O12" s="622"/>
    </row>
    <row r="13" spans="2:15" ht="65.25" customHeight="1" thickBot="1" x14ac:dyDescent="0.3">
      <c r="B13" s="598" t="s">
        <v>835</v>
      </c>
      <c r="C13" s="621" t="s">
        <v>947</v>
      </c>
      <c r="D13" s="617">
        <v>2461</v>
      </c>
      <c r="E13" s="619">
        <v>2359</v>
      </c>
      <c r="F13" s="622"/>
      <c r="G13" s="591">
        <v>103</v>
      </c>
      <c r="H13" s="591">
        <v>87</v>
      </c>
      <c r="I13" s="591">
        <v>16</v>
      </c>
      <c r="J13" s="622"/>
      <c r="K13" s="622"/>
      <c r="L13" s="622"/>
      <c r="M13" s="622"/>
      <c r="N13" s="622"/>
      <c r="O13" s="622"/>
    </row>
    <row r="14" spans="2:15" ht="65.25" customHeight="1" thickBot="1" x14ac:dyDescent="0.3">
      <c r="B14" s="598" t="s">
        <v>837</v>
      </c>
      <c r="C14" s="621" t="s">
        <v>948</v>
      </c>
      <c r="D14" s="617">
        <v>215</v>
      </c>
      <c r="E14" s="619">
        <v>149</v>
      </c>
      <c r="F14" s="622"/>
      <c r="G14" s="591">
        <v>67</v>
      </c>
      <c r="H14" s="591">
        <v>43</v>
      </c>
      <c r="I14" s="591">
        <v>24</v>
      </c>
      <c r="J14" s="622"/>
      <c r="K14" s="622"/>
      <c r="L14" s="622"/>
      <c r="M14" s="622"/>
      <c r="N14" s="622"/>
      <c r="O14" s="622"/>
    </row>
    <row r="15" spans="2:15" ht="32.25" customHeight="1" thickBot="1" x14ac:dyDescent="0.3">
      <c r="B15" s="597" t="s">
        <v>839</v>
      </c>
      <c r="C15" s="623" t="s">
        <v>949</v>
      </c>
      <c r="D15" s="591">
        <v>373</v>
      </c>
      <c r="E15" s="591">
        <v>296</v>
      </c>
      <c r="F15" s="591"/>
      <c r="G15" s="591">
        <v>78</v>
      </c>
      <c r="H15" s="591">
        <v>40</v>
      </c>
      <c r="I15" s="591">
        <v>38</v>
      </c>
      <c r="J15" s="591">
        <v>9</v>
      </c>
      <c r="K15" s="591">
        <v>22</v>
      </c>
      <c r="L15" s="591">
        <v>6</v>
      </c>
      <c r="M15" s="591"/>
      <c r="N15" s="591"/>
      <c r="O15" s="591"/>
    </row>
    <row r="16" spans="2:15" ht="15.75" thickBot="1" x14ac:dyDescent="0.3">
      <c r="B16" s="597" t="s">
        <v>841</v>
      </c>
      <c r="C16" s="623" t="s">
        <v>950</v>
      </c>
      <c r="D16" s="624"/>
      <c r="E16" s="624"/>
      <c r="F16" s="624"/>
      <c r="G16" s="624"/>
      <c r="H16" s="624"/>
      <c r="I16" s="624"/>
      <c r="J16" s="624"/>
      <c r="K16" s="624"/>
      <c r="L16" s="624"/>
      <c r="M16" s="624"/>
      <c r="N16" s="624"/>
      <c r="O16" s="624"/>
    </row>
    <row r="17" spans="2:15" ht="29.25" customHeight="1" thickBot="1" x14ac:dyDescent="0.3">
      <c r="B17" s="598" t="s">
        <v>843</v>
      </c>
      <c r="C17" s="618" t="s">
        <v>951</v>
      </c>
      <c r="D17" s="618"/>
      <c r="E17" s="625"/>
      <c r="F17" s="625"/>
      <c r="G17" s="625"/>
      <c r="H17" s="625"/>
      <c r="I17" s="625"/>
      <c r="J17" s="153"/>
      <c r="K17" s="153"/>
      <c r="L17" s="153"/>
      <c r="M17" s="153"/>
      <c r="N17" s="153"/>
      <c r="O17" s="153"/>
    </row>
    <row r="18" spans="2:15" x14ac:dyDescent="0.25">
      <c r="B18" s="598" t="s">
        <v>845</v>
      </c>
      <c r="C18" s="620" t="s">
        <v>952</v>
      </c>
      <c r="D18" s="618"/>
      <c r="E18" s="625"/>
      <c r="F18" s="625"/>
      <c r="G18" s="625"/>
      <c r="H18" s="625"/>
      <c r="I18" s="625"/>
      <c r="J18" s="153"/>
      <c r="K18" s="153"/>
      <c r="L18" s="153"/>
      <c r="M18" s="153"/>
      <c r="N18" s="153"/>
      <c r="O18" s="153"/>
    </row>
    <row r="19" spans="2:15" x14ac:dyDescent="0.25">
      <c r="B19" s="598" t="s">
        <v>846</v>
      </c>
      <c r="C19" s="618" t="s">
        <v>953</v>
      </c>
      <c r="D19" s="618"/>
      <c r="E19" s="625"/>
      <c r="F19" s="625"/>
      <c r="G19" s="625"/>
      <c r="H19" s="625"/>
      <c r="I19" s="625"/>
      <c r="J19" s="153"/>
      <c r="K19" s="153"/>
      <c r="L19" s="153"/>
      <c r="M19" s="153"/>
      <c r="N19" s="153"/>
      <c r="O19" s="153"/>
    </row>
    <row r="20" spans="2:15" x14ac:dyDescent="0.25">
      <c r="B20" s="598" t="s">
        <v>847</v>
      </c>
      <c r="C20" s="620" t="s">
        <v>952</v>
      </c>
      <c r="D20" s="618"/>
      <c r="E20" s="625"/>
      <c r="F20" s="625"/>
      <c r="G20" s="625"/>
      <c r="H20" s="625"/>
      <c r="I20" s="625"/>
      <c r="J20" s="153"/>
      <c r="K20" s="153"/>
      <c r="L20" s="153"/>
      <c r="M20" s="153"/>
      <c r="N20" s="153"/>
      <c r="O20" s="153"/>
    </row>
    <row r="21" spans="2:15" x14ac:dyDescent="0.25">
      <c r="B21" s="597" t="s">
        <v>848</v>
      </c>
      <c r="C21" s="623" t="s">
        <v>954</v>
      </c>
      <c r="D21" s="617">
        <v>15118</v>
      </c>
      <c r="E21" s="626">
        <v>15039</v>
      </c>
      <c r="F21" s="626"/>
      <c r="G21" s="626">
        <v>79</v>
      </c>
      <c r="H21" s="626">
        <v>61</v>
      </c>
      <c r="I21" s="626">
        <v>19</v>
      </c>
      <c r="J21" s="627">
        <v>13</v>
      </c>
      <c r="K21" s="627">
        <v>4</v>
      </c>
      <c r="L21" s="627">
        <v>2</v>
      </c>
      <c r="M21" s="153"/>
      <c r="N21" s="153"/>
      <c r="O21" s="153"/>
    </row>
    <row r="22" spans="2:15" x14ac:dyDescent="0.25">
      <c r="B22" s="597" t="s">
        <v>849</v>
      </c>
      <c r="C22" s="623" t="s">
        <v>817</v>
      </c>
      <c r="D22" s="617">
        <v>1</v>
      </c>
      <c r="E22" s="617">
        <v>1</v>
      </c>
      <c r="F22" s="625"/>
      <c r="G22" s="628"/>
      <c r="H22" s="625"/>
      <c r="I22" s="625"/>
      <c r="J22" s="153"/>
      <c r="K22" s="153"/>
      <c r="L22" s="153"/>
      <c r="M22" s="153"/>
      <c r="N22" s="153"/>
      <c r="O22" s="153"/>
    </row>
    <row r="24" spans="2:15" x14ac:dyDescent="0.25">
      <c r="D24" s="503"/>
    </row>
  </sheetData>
  <mergeCells count="2">
    <mergeCell ref="H7:H8"/>
    <mergeCell ref="I7:O7"/>
  </mergeCell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0432-E139-4F09-84EF-8654F4E630EB}">
  <sheetPr>
    <tabColor theme="4" tint="0.79998168889431442"/>
  </sheetPr>
  <dimension ref="A1:G134"/>
  <sheetViews>
    <sheetView showGridLines="0" zoomScaleNormal="100" workbookViewId="0"/>
  </sheetViews>
  <sheetFormatPr defaultColWidth="9.140625" defaultRowHeight="15" x14ac:dyDescent="0.25"/>
  <cols>
    <col min="1" max="1" width="9.140625" style="459" customWidth="1"/>
    <col min="2" max="2" width="9.7109375" style="3" customWidth="1"/>
    <col min="3" max="3" width="69" style="3" customWidth="1"/>
    <col min="4" max="4" width="13.85546875" style="3" customWidth="1"/>
    <col min="5" max="5" width="14.140625" style="3" customWidth="1"/>
    <col min="6" max="6" width="20.85546875" style="3" customWidth="1"/>
    <col min="7" max="7" width="9.140625" style="3" customWidth="1"/>
    <col min="8" max="16384" width="9.140625" style="3"/>
  </cols>
  <sheetData>
    <row r="1" spans="1:6" x14ac:dyDescent="0.25">
      <c r="A1" s="10"/>
      <c r="B1" s="3" t="s">
        <v>145</v>
      </c>
      <c r="C1" s="3" t="s">
        <v>6</v>
      </c>
      <c r="D1" s="2"/>
      <c r="E1" s="2"/>
      <c r="F1" s="2"/>
    </row>
    <row r="2" spans="1:6" ht="18.75" x14ac:dyDescent="0.3">
      <c r="A2" s="10"/>
      <c r="B2" s="764" t="s">
        <v>4</v>
      </c>
      <c r="C2" s="335"/>
      <c r="D2" s="335"/>
      <c r="E2" s="335"/>
      <c r="F2" s="335"/>
    </row>
    <row r="3" spans="1:6" x14ac:dyDescent="0.25">
      <c r="A3" s="10"/>
    </row>
    <row r="4" spans="1:6" x14ac:dyDescent="0.25">
      <c r="A4" s="10"/>
    </row>
    <row r="5" spans="1:6" ht="30" x14ac:dyDescent="0.25">
      <c r="A5" s="10"/>
      <c r="B5" s="1062"/>
      <c r="C5" s="1063"/>
      <c r="D5" s="1061" t="s">
        <v>146</v>
      </c>
      <c r="E5" s="1061"/>
      <c r="F5" s="5" t="s">
        <v>147</v>
      </c>
    </row>
    <row r="6" spans="1:6" x14ac:dyDescent="0.25">
      <c r="A6" s="10"/>
      <c r="B6" s="1062"/>
      <c r="C6" s="1063"/>
      <c r="D6" s="5" t="s">
        <v>148</v>
      </c>
      <c r="E6" s="5" t="s">
        <v>149</v>
      </c>
      <c r="F6" s="5" t="s">
        <v>150</v>
      </c>
    </row>
    <row r="7" spans="1:6" x14ac:dyDescent="0.25">
      <c r="A7" s="10"/>
      <c r="B7" s="1064"/>
      <c r="C7" s="1065"/>
      <c r="D7" s="5" t="s">
        <v>151</v>
      </c>
      <c r="E7" s="5" t="s">
        <v>152</v>
      </c>
      <c r="F7" s="5" t="s">
        <v>151</v>
      </c>
    </row>
    <row r="8" spans="1:6" x14ac:dyDescent="0.25">
      <c r="A8" s="10"/>
      <c r="B8" s="5">
        <v>1</v>
      </c>
      <c r="C8" s="6" t="s">
        <v>153</v>
      </c>
      <c r="D8" s="375">
        <v>66475</v>
      </c>
      <c r="E8" s="375">
        <v>64179</v>
      </c>
      <c r="F8" s="375">
        <v>5318</v>
      </c>
    </row>
    <row r="9" spans="1:6" x14ac:dyDescent="0.25">
      <c r="A9" s="10"/>
      <c r="B9" s="5">
        <v>2</v>
      </c>
      <c r="C9" s="7" t="s">
        <v>154</v>
      </c>
      <c r="D9" s="375">
        <v>51659</v>
      </c>
      <c r="E9" s="375">
        <v>49749</v>
      </c>
      <c r="F9" s="375">
        <v>4133</v>
      </c>
    </row>
    <row r="10" spans="1:6" ht="15.75" customHeight="1" x14ac:dyDescent="0.25">
      <c r="A10" s="10"/>
      <c r="B10" s="5">
        <v>3</v>
      </c>
      <c r="C10" s="7" t="s">
        <v>155</v>
      </c>
      <c r="D10" s="6"/>
      <c r="E10" s="6"/>
      <c r="F10" s="6"/>
    </row>
    <row r="11" spans="1:6" x14ac:dyDescent="0.25">
      <c r="A11" s="10"/>
      <c r="B11" s="5">
        <v>4</v>
      </c>
      <c r="C11" s="7" t="s">
        <v>156</v>
      </c>
      <c r="D11" s="6"/>
      <c r="E11" s="6"/>
      <c r="F11" s="6"/>
    </row>
    <row r="12" spans="1:6" x14ac:dyDescent="0.25">
      <c r="A12" s="10"/>
      <c r="B12" s="5" t="s">
        <v>157</v>
      </c>
      <c r="C12" s="7" t="s">
        <v>158</v>
      </c>
      <c r="D12" s="6"/>
      <c r="E12" s="6"/>
      <c r="F12" s="6"/>
    </row>
    <row r="13" spans="1:6" x14ac:dyDescent="0.25">
      <c r="A13" s="10"/>
      <c r="B13" s="5">
        <v>5</v>
      </c>
      <c r="C13" s="7" t="s">
        <v>159</v>
      </c>
      <c r="D13" s="375">
        <v>14816</v>
      </c>
      <c r="E13" s="375">
        <v>14430</v>
      </c>
      <c r="F13" s="375">
        <v>1185</v>
      </c>
    </row>
    <row r="14" spans="1:6" x14ac:dyDescent="0.25">
      <c r="A14" s="10"/>
      <c r="B14" s="5">
        <v>6</v>
      </c>
      <c r="C14" s="6" t="s">
        <v>160</v>
      </c>
      <c r="D14" s="6"/>
      <c r="E14" s="6"/>
      <c r="F14" s="6"/>
    </row>
    <row r="15" spans="1:6" x14ac:dyDescent="0.25">
      <c r="A15" s="10"/>
      <c r="B15" s="5">
        <v>7</v>
      </c>
      <c r="C15" s="7" t="s">
        <v>154</v>
      </c>
      <c r="D15" s="6"/>
      <c r="E15" s="6"/>
      <c r="F15" s="6"/>
    </row>
    <row r="16" spans="1:6" x14ac:dyDescent="0.25">
      <c r="A16" s="10"/>
      <c r="B16" s="5">
        <v>8</v>
      </c>
      <c r="C16" s="7" t="s">
        <v>161</v>
      </c>
      <c r="D16" s="6"/>
      <c r="E16" s="6"/>
      <c r="F16" s="6"/>
    </row>
    <row r="17" spans="1:7" x14ac:dyDescent="0.25">
      <c r="A17" s="10"/>
      <c r="B17" s="5" t="s">
        <v>162</v>
      </c>
      <c r="C17" s="7" t="s">
        <v>163</v>
      </c>
      <c r="D17" s="6"/>
      <c r="E17" s="6"/>
      <c r="F17" s="6"/>
      <c r="G17" s="2"/>
    </row>
    <row r="18" spans="1:7" x14ac:dyDescent="0.25">
      <c r="A18" s="10"/>
      <c r="B18" s="5" t="s">
        <v>164</v>
      </c>
      <c r="C18" s="7" t="s">
        <v>165</v>
      </c>
      <c r="D18" s="6"/>
      <c r="E18" s="6"/>
      <c r="F18" s="6"/>
    </row>
    <row r="19" spans="1:7" x14ac:dyDescent="0.25">
      <c r="A19" s="10"/>
      <c r="B19" s="5">
        <v>9</v>
      </c>
      <c r="C19" s="7" t="s">
        <v>166</v>
      </c>
      <c r="D19" s="6"/>
      <c r="E19" s="6"/>
      <c r="F19" s="6"/>
    </row>
    <row r="20" spans="1:7" x14ac:dyDescent="0.25">
      <c r="A20" s="10"/>
      <c r="B20" s="5">
        <v>10</v>
      </c>
      <c r="C20" s="6" t="s">
        <v>167</v>
      </c>
      <c r="D20" s="8"/>
      <c r="E20" s="8"/>
      <c r="F20" s="8"/>
    </row>
    <row r="21" spans="1:7" x14ac:dyDescent="0.25">
      <c r="A21" s="10"/>
      <c r="B21" s="5">
        <v>11</v>
      </c>
      <c r="C21" s="6" t="s">
        <v>167</v>
      </c>
      <c r="D21" s="8"/>
      <c r="E21" s="8"/>
      <c r="F21" s="8"/>
    </row>
    <row r="22" spans="1:7" x14ac:dyDescent="0.25">
      <c r="A22" s="10"/>
      <c r="B22" s="5">
        <v>12</v>
      </c>
      <c r="C22" s="6" t="s">
        <v>167</v>
      </c>
      <c r="D22" s="8"/>
      <c r="E22" s="8"/>
      <c r="F22" s="8"/>
    </row>
    <row r="23" spans="1:7" x14ac:dyDescent="0.25">
      <c r="A23" s="10"/>
      <c r="B23" s="5">
        <v>13</v>
      </c>
      <c r="C23" s="6" t="s">
        <v>167</v>
      </c>
      <c r="D23" s="8"/>
      <c r="E23" s="8"/>
      <c r="F23" s="8"/>
    </row>
    <row r="24" spans="1:7" x14ac:dyDescent="0.25">
      <c r="A24" s="10"/>
      <c r="B24" s="5">
        <v>14</v>
      </c>
      <c r="C24" s="6" t="s">
        <v>167</v>
      </c>
      <c r="D24" s="8"/>
      <c r="E24" s="8"/>
      <c r="F24" s="8"/>
    </row>
    <row r="25" spans="1:7" x14ac:dyDescent="0.25">
      <c r="A25" s="10"/>
      <c r="B25" s="5">
        <v>15</v>
      </c>
      <c r="C25" s="6" t="s">
        <v>168</v>
      </c>
      <c r="D25" s="6"/>
      <c r="E25" s="6"/>
      <c r="F25" s="6"/>
    </row>
    <row r="26" spans="1:7" ht="15" customHeight="1" x14ac:dyDescent="0.25">
      <c r="A26" s="10"/>
      <c r="B26" s="5">
        <v>16</v>
      </c>
      <c r="C26" s="6" t="s">
        <v>169</v>
      </c>
      <c r="D26" s="6"/>
      <c r="E26" s="6"/>
      <c r="F26" s="6"/>
    </row>
    <row r="27" spans="1:7" x14ac:dyDescent="0.25">
      <c r="A27" s="10"/>
      <c r="B27" s="5">
        <v>17</v>
      </c>
      <c r="C27" s="7" t="s">
        <v>170</v>
      </c>
      <c r="D27" s="6"/>
      <c r="E27" s="6"/>
      <c r="F27" s="6"/>
    </row>
    <row r="28" spans="1:7" x14ac:dyDescent="0.25">
      <c r="A28" s="10"/>
      <c r="B28" s="5">
        <v>18</v>
      </c>
      <c r="C28" s="7" t="s">
        <v>171</v>
      </c>
      <c r="D28" s="6"/>
      <c r="E28" s="6"/>
      <c r="F28" s="6"/>
    </row>
    <row r="29" spans="1:7" x14ac:dyDescent="0.25">
      <c r="A29" s="10"/>
      <c r="B29" s="5">
        <v>19</v>
      </c>
      <c r="C29" s="7" t="s">
        <v>172</v>
      </c>
      <c r="D29" s="6"/>
      <c r="E29" s="6"/>
      <c r="F29" s="6"/>
    </row>
    <row r="30" spans="1:7" x14ac:dyDescent="0.25">
      <c r="A30" s="10"/>
      <c r="B30" s="5" t="s">
        <v>173</v>
      </c>
      <c r="C30" s="7" t="s">
        <v>174</v>
      </c>
      <c r="D30" s="6"/>
      <c r="E30" s="6"/>
      <c r="F30" s="6"/>
    </row>
    <row r="31" spans="1:7" x14ac:dyDescent="0.25">
      <c r="A31" s="10"/>
      <c r="B31" s="5">
        <v>20</v>
      </c>
      <c r="C31" s="6" t="s">
        <v>175</v>
      </c>
      <c r="D31" s="375">
        <v>2682</v>
      </c>
      <c r="E31" s="375">
        <v>1975</v>
      </c>
      <c r="F31" s="375">
        <v>215</v>
      </c>
    </row>
    <row r="32" spans="1:7" x14ac:dyDescent="0.25">
      <c r="A32" s="10"/>
      <c r="B32" s="5">
        <v>21</v>
      </c>
      <c r="C32" s="7" t="s">
        <v>154</v>
      </c>
      <c r="D32" s="375">
        <v>2682</v>
      </c>
      <c r="E32" s="375">
        <v>1975</v>
      </c>
      <c r="F32" s="375">
        <v>215</v>
      </c>
    </row>
    <row r="33" spans="1:6" x14ac:dyDescent="0.25">
      <c r="A33" s="10"/>
      <c r="B33" s="5">
        <v>22</v>
      </c>
      <c r="C33" s="7" t="s">
        <v>176</v>
      </c>
      <c r="D33" s="6"/>
      <c r="E33" s="6"/>
      <c r="F33" s="6"/>
    </row>
    <row r="34" spans="1:6" x14ac:dyDescent="0.25">
      <c r="A34" s="10"/>
      <c r="B34" s="5" t="s">
        <v>177</v>
      </c>
      <c r="C34" s="6" t="s">
        <v>178</v>
      </c>
      <c r="D34" s="6"/>
      <c r="E34" s="6"/>
      <c r="F34" s="6"/>
    </row>
    <row r="35" spans="1:6" x14ac:dyDescent="0.25">
      <c r="B35" s="5">
        <v>23</v>
      </c>
      <c r="C35" s="6" t="s">
        <v>179</v>
      </c>
      <c r="D35" s="376">
        <v>3001</v>
      </c>
      <c r="E35" s="376">
        <v>2482</v>
      </c>
      <c r="F35" s="376">
        <v>240</v>
      </c>
    </row>
    <row r="36" spans="1:6" x14ac:dyDescent="0.25">
      <c r="A36" s="15"/>
      <c r="B36" s="5" t="s">
        <v>180</v>
      </c>
      <c r="C36" s="6" t="s">
        <v>181</v>
      </c>
      <c r="D36" s="376">
        <v>3001</v>
      </c>
      <c r="E36" s="376">
        <v>2482</v>
      </c>
      <c r="F36" s="376">
        <v>240</v>
      </c>
    </row>
    <row r="37" spans="1:6" x14ac:dyDescent="0.25">
      <c r="A37" s="15"/>
      <c r="B37" s="5" t="s">
        <v>182</v>
      </c>
      <c r="C37" s="6" t="s">
        <v>154</v>
      </c>
      <c r="D37" s="6"/>
      <c r="E37" s="6"/>
      <c r="F37" s="6"/>
    </row>
    <row r="38" spans="1:6" x14ac:dyDescent="0.25">
      <c r="A38" s="15"/>
      <c r="B38" s="5" t="s">
        <v>183</v>
      </c>
      <c r="C38" s="6" t="s">
        <v>184</v>
      </c>
      <c r="D38" s="6"/>
      <c r="E38" s="6"/>
      <c r="F38" s="6"/>
    </row>
    <row r="39" spans="1:6" x14ac:dyDescent="0.25">
      <c r="A39" s="15"/>
      <c r="B39" s="5">
        <v>24</v>
      </c>
      <c r="C39" s="6" t="s">
        <v>185</v>
      </c>
      <c r="D39" s="6"/>
      <c r="E39" s="6"/>
      <c r="F39" s="6"/>
    </row>
    <row r="40" spans="1:6" x14ac:dyDescent="0.25">
      <c r="A40" s="15"/>
      <c r="B40" s="5">
        <v>25</v>
      </c>
      <c r="C40" s="6" t="s">
        <v>167</v>
      </c>
      <c r="D40" s="8"/>
      <c r="E40" s="8"/>
      <c r="F40" s="8"/>
    </row>
    <row r="41" spans="1:6" x14ac:dyDescent="0.25">
      <c r="A41" s="15"/>
      <c r="B41" s="5">
        <v>26</v>
      </c>
      <c r="C41" s="6" t="s">
        <v>167</v>
      </c>
      <c r="D41" s="8"/>
      <c r="E41" s="8"/>
      <c r="F41" s="8"/>
    </row>
    <row r="42" spans="1:6" x14ac:dyDescent="0.25">
      <c r="A42" s="10"/>
      <c r="B42" s="5">
        <v>27</v>
      </c>
      <c r="C42" s="6" t="s">
        <v>167</v>
      </c>
      <c r="D42" s="8"/>
      <c r="E42" s="8"/>
      <c r="F42" s="8"/>
    </row>
    <row r="43" spans="1:6" x14ac:dyDescent="0.25">
      <c r="A43" s="10"/>
      <c r="B43" s="5">
        <v>28</v>
      </c>
      <c r="C43" s="6" t="s">
        <v>167</v>
      </c>
      <c r="D43" s="8"/>
      <c r="E43" s="8"/>
      <c r="F43" s="8"/>
    </row>
    <row r="44" spans="1:6" x14ac:dyDescent="0.25">
      <c r="A44" s="10"/>
      <c r="B44" s="439">
        <v>29</v>
      </c>
      <c r="C44" s="9" t="s">
        <v>186</v>
      </c>
      <c r="D44" s="377">
        <v>72158</v>
      </c>
      <c r="E44" s="377">
        <v>68636</v>
      </c>
      <c r="F44" s="377">
        <v>5773</v>
      </c>
    </row>
    <row r="45" spans="1:6" x14ac:dyDescent="0.25">
      <c r="A45" s="10"/>
    </row>
    <row r="46" spans="1:6" x14ac:dyDescent="0.25">
      <c r="A46" s="10"/>
    </row>
    <row r="47" spans="1:6" x14ac:dyDescent="0.25">
      <c r="A47" s="10"/>
    </row>
    <row r="48" spans="1:6"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5:E5"/>
    <mergeCell ref="B5:C7"/>
  </mergeCells>
  <pageMargins left="0.7" right="0.7" top="0.75" bottom="0.75" header="0.3" footer="0.3"/>
  <pageSetup paperSize="9" scale="73" orientation="landscape"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A5EF-0BEE-403F-B77A-DAAF89462BA6}">
  <sheetPr>
    <tabColor theme="5" tint="0.39997558519241921"/>
  </sheetPr>
  <dimension ref="B1:F15"/>
  <sheetViews>
    <sheetView showGridLines="0" zoomScaleNormal="100" workbookViewId="0"/>
  </sheetViews>
  <sheetFormatPr defaultColWidth="9.140625" defaultRowHeight="15" x14ac:dyDescent="0.25"/>
  <cols>
    <col min="1" max="1" width="9.140625" style="459"/>
    <col min="2" max="2" width="10.42578125" style="459" customWidth="1"/>
    <col min="3" max="4" width="26.42578125" style="459" customWidth="1"/>
    <col min="5" max="6" width="27" style="459" customWidth="1"/>
    <col min="7" max="16384" width="9.140625" style="459"/>
  </cols>
  <sheetData>
    <row r="1" spans="2:6" x14ac:dyDescent="0.25">
      <c r="B1" s="3" t="s">
        <v>145</v>
      </c>
      <c r="C1" s="3" t="s">
        <v>6</v>
      </c>
    </row>
    <row r="2" spans="2:6" ht="18.75" x14ac:dyDescent="0.25">
      <c r="B2" s="629" t="s">
        <v>38</v>
      </c>
      <c r="C2" s="501"/>
      <c r="D2" s="501"/>
      <c r="E2" s="501"/>
      <c r="F2" s="501"/>
    </row>
    <row r="3" spans="2:6" ht="16.5" thickBot="1" x14ac:dyDescent="0.3">
      <c r="B3" s="1225"/>
      <c r="C3" s="1225"/>
      <c r="D3" s="49"/>
      <c r="E3" s="502"/>
      <c r="F3" s="502"/>
    </row>
    <row r="4" spans="2:6" ht="15.75" thickBot="1" x14ac:dyDescent="0.3">
      <c r="B4" s="1226"/>
      <c r="C4" s="1226"/>
      <c r="D4" s="602"/>
      <c r="E4" s="588" t="s">
        <v>148</v>
      </c>
      <c r="F4" s="588" t="s">
        <v>149</v>
      </c>
    </row>
    <row r="5" spans="2:6" x14ac:dyDescent="0.25">
      <c r="B5" s="1226"/>
      <c r="C5" s="1226"/>
      <c r="D5"/>
      <c r="E5" s="1178" t="s">
        <v>955</v>
      </c>
      <c r="F5" s="1189"/>
    </row>
    <row r="6" spans="2:6" ht="15.75" thickBot="1" x14ac:dyDescent="0.3">
      <c r="B6" s="1226"/>
      <c r="C6" s="1226"/>
      <c r="D6" s="590"/>
      <c r="E6" s="1202"/>
      <c r="F6" s="1203"/>
    </row>
    <row r="7" spans="2:6" ht="30.75" thickBot="1" x14ac:dyDescent="0.3">
      <c r="B7" s="1224"/>
      <c r="C7" s="1224"/>
      <c r="D7" s="591"/>
      <c r="E7" s="587" t="s">
        <v>956</v>
      </c>
      <c r="F7" s="592" t="s">
        <v>957</v>
      </c>
    </row>
    <row r="8" spans="2:6" ht="15.75" thickBot="1" x14ac:dyDescent="0.3">
      <c r="B8" s="594" t="s">
        <v>593</v>
      </c>
      <c r="C8" s="1231" t="s">
        <v>958</v>
      </c>
      <c r="D8" s="1232"/>
      <c r="E8" s="591"/>
      <c r="F8" s="591"/>
    </row>
    <row r="9" spans="2:6" ht="15.75" thickBot="1" x14ac:dyDescent="0.3">
      <c r="B9" s="597" t="s">
        <v>599</v>
      </c>
      <c r="C9" s="1231" t="s">
        <v>959</v>
      </c>
      <c r="D9" s="1232"/>
      <c r="E9" s="591"/>
      <c r="F9" s="591"/>
    </row>
    <row r="10" spans="2:6" ht="15.75" thickBot="1" x14ac:dyDescent="0.3">
      <c r="B10" s="598" t="s">
        <v>831</v>
      </c>
      <c r="C10" s="1227" t="s">
        <v>960</v>
      </c>
      <c r="D10" s="1228"/>
      <c r="E10" s="591"/>
      <c r="F10" s="591"/>
    </row>
    <row r="11" spans="2:6" ht="15.75" thickBot="1" x14ac:dyDescent="0.3">
      <c r="B11" s="598" t="s">
        <v>833</v>
      </c>
      <c r="C11" s="1227" t="s">
        <v>961</v>
      </c>
      <c r="D11" s="1228"/>
      <c r="E11" s="591"/>
      <c r="F11" s="591"/>
    </row>
    <row r="12" spans="2:6" ht="15.75" thickBot="1" x14ac:dyDescent="0.3">
      <c r="B12" s="598" t="s">
        <v>835</v>
      </c>
      <c r="C12" s="1227" t="s">
        <v>962</v>
      </c>
      <c r="D12" s="1228"/>
      <c r="E12" s="591"/>
      <c r="F12" s="591"/>
    </row>
    <row r="13" spans="2:6" ht="15.75" thickBot="1" x14ac:dyDescent="0.3">
      <c r="B13" s="598" t="s">
        <v>837</v>
      </c>
      <c r="C13" s="1227" t="s">
        <v>963</v>
      </c>
      <c r="D13" s="1228"/>
      <c r="E13" s="591"/>
      <c r="F13" s="591"/>
    </row>
    <row r="14" spans="2:6" ht="15.75" thickBot="1" x14ac:dyDescent="0.3">
      <c r="B14" s="598" t="s">
        <v>839</v>
      </c>
      <c r="C14" s="1227" t="s">
        <v>964</v>
      </c>
      <c r="D14" s="1228"/>
      <c r="E14" s="591"/>
      <c r="F14" s="591"/>
    </row>
    <row r="15" spans="2:6" ht="15.75" thickBot="1" x14ac:dyDescent="0.3">
      <c r="B15" s="600" t="s">
        <v>841</v>
      </c>
      <c r="C15" s="1229" t="s">
        <v>186</v>
      </c>
      <c r="D15" s="1230"/>
      <c r="E15" s="591">
        <v>0</v>
      </c>
      <c r="F15" s="591">
        <v>0</v>
      </c>
    </row>
  </sheetData>
  <mergeCells count="14">
    <mergeCell ref="C14:D14"/>
    <mergeCell ref="C15:D15"/>
    <mergeCell ref="C8:D8"/>
    <mergeCell ref="C9:D9"/>
    <mergeCell ref="C10:D10"/>
    <mergeCell ref="C11:D11"/>
    <mergeCell ref="C12:D12"/>
    <mergeCell ref="C13:D13"/>
    <mergeCell ref="B7:C7"/>
    <mergeCell ref="B3:C3"/>
    <mergeCell ref="B4:C4"/>
    <mergeCell ref="B5:C5"/>
    <mergeCell ref="E5:F6"/>
    <mergeCell ref="B6:C6"/>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CE7B-91A6-49DF-8550-B10468BD97A3}">
  <sheetPr>
    <tabColor theme="5" tint="0.39997558519241921"/>
    <pageSetUpPr fitToPage="1"/>
  </sheetPr>
  <dimension ref="B1:Y15"/>
  <sheetViews>
    <sheetView showGridLines="0" zoomScaleNormal="100" workbookViewId="0"/>
  </sheetViews>
  <sheetFormatPr defaultColWidth="9.140625" defaultRowHeight="15" x14ac:dyDescent="0.25"/>
  <cols>
    <col min="1" max="1" width="9.140625" style="459"/>
    <col min="2" max="2" width="12.5703125" style="459" customWidth="1"/>
    <col min="3" max="3" width="23.42578125" style="459" customWidth="1"/>
    <col min="4" max="5" width="9.140625" style="459"/>
    <col min="6" max="6" width="15.28515625" style="459" customWidth="1"/>
    <col min="7" max="13" width="9.140625" style="459"/>
    <col min="14" max="14" width="15.28515625" style="459" customWidth="1"/>
    <col min="15" max="20" width="9.140625" style="459"/>
    <col min="21" max="21" width="15.28515625" style="459" customWidth="1"/>
    <col min="22" max="24" width="9.140625" style="459"/>
    <col min="25" max="25" width="22.42578125" style="459" customWidth="1"/>
    <col min="26" max="16384" width="9.140625" style="459"/>
  </cols>
  <sheetData>
    <row r="1" spans="2:25" x14ac:dyDescent="0.25">
      <c r="B1" s="3" t="s">
        <v>145</v>
      </c>
      <c r="C1" s="3" t="s">
        <v>6</v>
      </c>
    </row>
    <row r="2" spans="2:25" ht="18.75" x14ac:dyDescent="0.25">
      <c r="B2" s="629" t="s">
        <v>39</v>
      </c>
      <c r="C2" s="501"/>
      <c r="D2" s="501"/>
      <c r="E2" s="501"/>
      <c r="F2" s="501"/>
      <c r="G2" s="501"/>
      <c r="H2" s="501"/>
      <c r="I2" s="501"/>
      <c r="J2" s="501"/>
      <c r="K2" s="501"/>
      <c r="L2" s="501"/>
      <c r="M2" s="501"/>
      <c r="N2" s="501"/>
      <c r="O2" s="501"/>
      <c r="P2" s="501"/>
      <c r="Q2" s="501"/>
      <c r="R2" s="501"/>
      <c r="S2" s="501"/>
      <c r="T2" s="501"/>
      <c r="U2" s="501"/>
      <c r="V2" s="501"/>
      <c r="W2" s="501"/>
      <c r="X2" s="501"/>
      <c r="Y2" s="501"/>
    </row>
    <row r="3" spans="2:25" ht="16.5" thickBot="1" x14ac:dyDescent="0.3">
      <c r="B3" s="145"/>
      <c r="C3" s="145"/>
      <c r="D3" s="156"/>
      <c r="E3" s="1199"/>
      <c r="F3" s="1199"/>
      <c r="G3" s="1199"/>
      <c r="H3" s="156"/>
      <c r="I3" s="1199"/>
      <c r="J3" s="1199"/>
      <c r="K3" s="1199"/>
      <c r="L3" s="156"/>
      <c r="M3" s="1199"/>
      <c r="N3" s="1199"/>
      <c r="O3" s="1199"/>
      <c r="P3" s="1199"/>
      <c r="Q3" s="1199"/>
      <c r="R3" s="1199"/>
      <c r="S3" s="1199"/>
      <c r="T3" s="156"/>
      <c r="U3" s="1199"/>
      <c r="V3" s="1199"/>
      <c r="W3" s="156"/>
      <c r="X3" s="1199"/>
      <c r="Y3" s="1199"/>
    </row>
    <row r="4" spans="2:25" ht="15.75" thickBot="1" x14ac:dyDescent="0.3">
      <c r="B4" s="45"/>
      <c r="C4" s="45"/>
      <c r="D4" s="1233" t="s">
        <v>148</v>
      </c>
      <c r="E4" s="1234"/>
      <c r="F4" s="587" t="s">
        <v>149</v>
      </c>
      <c r="G4" s="1233" t="s">
        <v>150</v>
      </c>
      <c r="H4" s="1235"/>
      <c r="I4" s="1234"/>
      <c r="J4" s="587" t="s">
        <v>249</v>
      </c>
      <c r="K4" s="1233" t="s">
        <v>250</v>
      </c>
      <c r="L4" s="1234"/>
      <c r="M4" s="1233" t="s">
        <v>251</v>
      </c>
      <c r="N4" s="1234"/>
      <c r="O4" s="1233" t="s">
        <v>252</v>
      </c>
      <c r="P4" s="1235"/>
      <c r="Q4" s="1234"/>
      <c r="R4" s="588" t="s">
        <v>332</v>
      </c>
      <c r="S4" s="1233" t="s">
        <v>573</v>
      </c>
      <c r="T4" s="1234"/>
      <c r="U4" s="588" t="s">
        <v>574</v>
      </c>
      <c r="V4" s="1233" t="s">
        <v>575</v>
      </c>
      <c r="W4" s="1234"/>
      <c r="X4" s="1233" t="s">
        <v>576</v>
      </c>
      <c r="Y4" s="1234"/>
    </row>
    <row r="5" spans="2:25" ht="15.75" thickBot="1" x14ac:dyDescent="0.3">
      <c r="B5"/>
      <c r="C5"/>
      <c r="D5" s="1236" t="s">
        <v>965</v>
      </c>
      <c r="E5" s="1237"/>
      <c r="F5" s="1238"/>
      <c r="G5" s="1242" t="s">
        <v>966</v>
      </c>
      <c r="H5" s="1243"/>
      <c r="I5" s="1243"/>
      <c r="J5" s="1243"/>
      <c r="K5" s="1243"/>
      <c r="L5" s="1243"/>
      <c r="M5" s="1243"/>
      <c r="N5" s="1243"/>
      <c r="O5" s="1244"/>
      <c r="P5" s="1244"/>
      <c r="Q5" s="1244"/>
      <c r="R5" s="589"/>
      <c r="S5" s="1244"/>
      <c r="T5" s="1244"/>
      <c r="U5" s="589"/>
      <c r="V5" s="1244"/>
      <c r="W5" s="1244"/>
      <c r="X5" s="1244"/>
      <c r="Y5" s="1245"/>
    </row>
    <row r="6" spans="2:25" ht="15.75" thickBot="1" x14ac:dyDescent="0.3">
      <c r="B6"/>
      <c r="C6" s="590"/>
      <c r="D6" s="1239"/>
      <c r="E6" s="1240"/>
      <c r="F6" s="1241"/>
      <c r="G6" s="1246"/>
      <c r="H6" s="1247"/>
      <c r="I6" s="1247"/>
      <c r="J6" s="1248"/>
      <c r="K6" s="1165" t="s">
        <v>967</v>
      </c>
      <c r="L6" s="1166"/>
      <c r="M6" s="1166"/>
      <c r="N6" s="1174"/>
      <c r="O6" s="1175" t="s">
        <v>968</v>
      </c>
      <c r="P6" s="1166"/>
      <c r="Q6" s="1166"/>
      <c r="R6" s="1174"/>
      <c r="S6" s="1175" t="s">
        <v>969</v>
      </c>
      <c r="T6" s="1166"/>
      <c r="U6" s="1174"/>
      <c r="V6" s="1175" t="s">
        <v>970</v>
      </c>
      <c r="W6" s="1166"/>
      <c r="X6" s="1166"/>
      <c r="Y6" s="1174"/>
    </row>
    <row r="7" spans="2:25" ht="45.75" thickBot="1" x14ac:dyDescent="0.3">
      <c r="B7"/>
      <c r="C7" s="591"/>
      <c r="D7" s="1165" t="s">
        <v>913</v>
      </c>
      <c r="E7" s="1167"/>
      <c r="F7" s="592" t="s">
        <v>957</v>
      </c>
      <c r="G7" s="1165" t="s">
        <v>956</v>
      </c>
      <c r="H7" s="1167"/>
      <c r="I7" s="1165" t="s">
        <v>957</v>
      </c>
      <c r="J7" s="1167"/>
      <c r="K7" s="1165" t="s">
        <v>956</v>
      </c>
      <c r="L7" s="1166"/>
      <c r="M7" s="1167"/>
      <c r="N7" s="593" t="s">
        <v>957</v>
      </c>
      <c r="O7" s="1165" t="s">
        <v>956</v>
      </c>
      <c r="P7" s="1167"/>
      <c r="Q7" s="1165" t="s">
        <v>957</v>
      </c>
      <c r="R7" s="1167"/>
      <c r="S7" s="1165" t="s">
        <v>956</v>
      </c>
      <c r="T7" s="1167"/>
      <c r="U7" s="593" t="s">
        <v>957</v>
      </c>
      <c r="V7" s="1165" t="s">
        <v>956</v>
      </c>
      <c r="W7" s="1166"/>
      <c r="X7" s="1167"/>
      <c r="Y7" s="587" t="s">
        <v>957</v>
      </c>
    </row>
    <row r="8" spans="2:25" ht="70.5" customHeight="1" thickBot="1" x14ac:dyDescent="0.3">
      <c r="B8" s="594" t="s">
        <v>593</v>
      </c>
      <c r="C8" s="591" t="s">
        <v>971</v>
      </c>
      <c r="D8" s="1231"/>
      <c r="E8" s="1232"/>
      <c r="F8" s="591"/>
      <c r="G8" s="1231"/>
      <c r="H8" s="1232"/>
      <c r="I8" s="1231"/>
      <c r="J8" s="1232"/>
      <c r="K8" s="1249"/>
      <c r="L8" s="1251"/>
      <c r="M8" s="1250"/>
      <c r="N8" s="595"/>
      <c r="O8" s="1249"/>
      <c r="P8" s="1250"/>
      <c r="Q8" s="1249"/>
      <c r="R8" s="1250"/>
      <c r="S8" s="1249"/>
      <c r="T8" s="1250"/>
      <c r="U8" s="595"/>
      <c r="V8" s="1249"/>
      <c r="W8" s="1251"/>
      <c r="X8" s="1250"/>
      <c r="Y8" s="596"/>
    </row>
    <row r="9" spans="2:25" ht="81" customHeight="1" thickBot="1" x14ac:dyDescent="0.3">
      <c r="B9" s="597" t="s">
        <v>599</v>
      </c>
      <c r="C9" s="591" t="s">
        <v>972</v>
      </c>
      <c r="D9" s="1231"/>
      <c r="E9" s="1232"/>
      <c r="F9" s="591"/>
      <c r="G9" s="1231"/>
      <c r="H9" s="1232"/>
      <c r="I9" s="1231"/>
      <c r="J9" s="1232"/>
      <c r="K9" s="1231"/>
      <c r="L9" s="1252"/>
      <c r="M9" s="1232"/>
      <c r="N9" s="591"/>
      <c r="O9" s="1231"/>
      <c r="P9" s="1232"/>
      <c r="Q9" s="1231"/>
      <c r="R9" s="1232"/>
      <c r="S9" s="1231"/>
      <c r="T9" s="1232"/>
      <c r="U9" s="591"/>
      <c r="V9" s="1231"/>
      <c r="W9" s="1252"/>
      <c r="X9" s="1232"/>
      <c r="Y9" s="591"/>
    </row>
    <row r="10" spans="2:25" ht="42.75" customHeight="1" thickBot="1" x14ac:dyDescent="0.3">
      <c r="B10" s="598" t="s">
        <v>831</v>
      </c>
      <c r="C10" s="599" t="s">
        <v>960</v>
      </c>
      <c r="D10" s="1231"/>
      <c r="E10" s="1232"/>
      <c r="F10" s="591"/>
      <c r="G10" s="1231"/>
      <c r="H10" s="1232"/>
      <c r="I10" s="1231"/>
      <c r="J10" s="1232"/>
      <c r="K10" s="1231"/>
      <c r="L10" s="1252"/>
      <c r="M10" s="1232"/>
      <c r="N10" s="591"/>
      <c r="O10" s="1231"/>
      <c r="P10" s="1232"/>
      <c r="Q10" s="1231"/>
      <c r="R10" s="1232"/>
      <c r="S10" s="1231"/>
      <c r="T10" s="1232"/>
      <c r="U10" s="591"/>
      <c r="V10" s="1231"/>
      <c r="W10" s="1252"/>
      <c r="X10" s="1232"/>
      <c r="Y10" s="591"/>
    </row>
    <row r="11" spans="2:25" ht="42.75" customHeight="1" thickBot="1" x14ac:dyDescent="0.3">
      <c r="B11" s="598" t="s">
        <v>833</v>
      </c>
      <c r="C11" s="599" t="s">
        <v>961</v>
      </c>
      <c r="D11" s="1231"/>
      <c r="E11" s="1232"/>
      <c r="F11" s="591"/>
      <c r="G11" s="1231"/>
      <c r="H11" s="1232"/>
      <c r="I11" s="1231"/>
      <c r="J11" s="1232"/>
      <c r="K11" s="1231"/>
      <c r="L11" s="1252"/>
      <c r="M11" s="1232"/>
      <c r="N11" s="591"/>
      <c r="O11" s="1231"/>
      <c r="P11" s="1232"/>
      <c r="Q11" s="1231"/>
      <c r="R11" s="1232"/>
      <c r="S11" s="1231"/>
      <c r="T11" s="1232"/>
      <c r="U11" s="591"/>
      <c r="V11" s="1231"/>
      <c r="W11" s="1252"/>
      <c r="X11" s="1232"/>
      <c r="Y11" s="591"/>
    </row>
    <row r="12" spans="2:25" ht="42.75" customHeight="1" thickBot="1" x14ac:dyDescent="0.3">
      <c r="B12" s="598" t="s">
        <v>835</v>
      </c>
      <c r="C12" s="599" t="s">
        <v>962</v>
      </c>
      <c r="D12" s="1231"/>
      <c r="E12" s="1232"/>
      <c r="F12" s="591"/>
      <c r="G12" s="1231"/>
      <c r="H12" s="1232"/>
      <c r="I12" s="1231"/>
      <c r="J12" s="1232"/>
      <c r="K12" s="1231"/>
      <c r="L12" s="1252"/>
      <c r="M12" s="1232"/>
      <c r="N12" s="591"/>
      <c r="O12" s="1231"/>
      <c r="P12" s="1232"/>
      <c r="Q12" s="1231"/>
      <c r="R12" s="1232"/>
      <c r="S12" s="1231"/>
      <c r="T12" s="1232"/>
      <c r="U12" s="591"/>
      <c r="V12" s="1231"/>
      <c r="W12" s="1252"/>
      <c r="X12" s="1232"/>
      <c r="Y12" s="591"/>
    </row>
    <row r="13" spans="2:25" ht="42.75" customHeight="1" thickBot="1" x14ac:dyDescent="0.3">
      <c r="B13" s="598" t="s">
        <v>837</v>
      </c>
      <c r="C13" s="599" t="s">
        <v>963</v>
      </c>
      <c r="D13" s="1231"/>
      <c r="E13" s="1232"/>
      <c r="F13" s="591"/>
      <c r="G13" s="1231"/>
      <c r="H13" s="1232"/>
      <c r="I13" s="1231"/>
      <c r="J13" s="1232"/>
      <c r="K13" s="1231"/>
      <c r="L13" s="1252"/>
      <c r="M13" s="1232"/>
      <c r="N13" s="591"/>
      <c r="O13" s="1231"/>
      <c r="P13" s="1232"/>
      <c r="Q13" s="1231"/>
      <c r="R13" s="1232"/>
      <c r="S13" s="1231"/>
      <c r="T13" s="1232"/>
      <c r="U13" s="591"/>
      <c r="V13" s="1231"/>
      <c r="W13" s="1252"/>
      <c r="X13" s="1232"/>
      <c r="Y13" s="591"/>
    </row>
    <row r="14" spans="2:25" ht="42.75" customHeight="1" thickBot="1" x14ac:dyDescent="0.3">
      <c r="B14" s="598" t="s">
        <v>839</v>
      </c>
      <c r="C14" s="599" t="s">
        <v>964</v>
      </c>
      <c r="D14" s="1231"/>
      <c r="E14" s="1232"/>
      <c r="F14" s="591"/>
      <c r="G14" s="1231"/>
      <c r="H14" s="1232"/>
      <c r="I14" s="1231"/>
      <c r="J14" s="1232"/>
      <c r="K14" s="1231"/>
      <c r="L14" s="1252"/>
      <c r="M14" s="1232"/>
      <c r="N14" s="591"/>
      <c r="O14" s="1231"/>
      <c r="P14" s="1232"/>
      <c r="Q14" s="1231"/>
      <c r="R14" s="1232"/>
      <c r="S14" s="1231"/>
      <c r="T14" s="1232"/>
      <c r="U14" s="591"/>
      <c r="V14" s="1231"/>
      <c r="W14" s="1252"/>
      <c r="X14" s="1232"/>
      <c r="Y14" s="591"/>
    </row>
    <row r="15" spans="2:25" ht="15.75" thickBot="1" x14ac:dyDescent="0.3">
      <c r="B15" s="600" t="s">
        <v>841</v>
      </c>
      <c r="C15" s="601" t="s">
        <v>186</v>
      </c>
      <c r="D15" s="1231">
        <v>0</v>
      </c>
      <c r="E15" s="1232"/>
      <c r="F15" s="591">
        <v>0</v>
      </c>
      <c r="G15" s="1231">
        <v>0</v>
      </c>
      <c r="H15" s="1232"/>
      <c r="I15" s="1231">
        <v>0</v>
      </c>
      <c r="J15" s="1232"/>
      <c r="K15" s="1231">
        <v>0</v>
      </c>
      <c r="L15" s="1252"/>
      <c r="M15" s="1232"/>
      <c r="N15" s="591">
        <v>0</v>
      </c>
      <c r="O15" s="1231">
        <v>0</v>
      </c>
      <c r="P15" s="1232"/>
      <c r="Q15" s="1231">
        <v>0</v>
      </c>
      <c r="R15" s="1232"/>
      <c r="S15" s="1231">
        <v>0</v>
      </c>
      <c r="T15" s="1232"/>
      <c r="U15" s="591">
        <v>0</v>
      </c>
      <c r="V15" s="1231">
        <v>0</v>
      </c>
      <c r="W15" s="1252"/>
      <c r="X15" s="1232"/>
      <c r="Y15" s="591">
        <v>0</v>
      </c>
    </row>
  </sheetData>
  <mergeCells count="99">
    <mergeCell ref="S14:T14"/>
    <mergeCell ref="V14:X14"/>
    <mergeCell ref="D15:E15"/>
    <mergeCell ref="G15:H15"/>
    <mergeCell ref="I15:J15"/>
    <mergeCell ref="K15:M15"/>
    <mergeCell ref="O15:P15"/>
    <mergeCell ref="Q15:R15"/>
    <mergeCell ref="S15:T15"/>
    <mergeCell ref="V15:X15"/>
    <mergeCell ref="D14:E14"/>
    <mergeCell ref="G14:H14"/>
    <mergeCell ref="I14:J14"/>
    <mergeCell ref="K14:M14"/>
    <mergeCell ref="O14:P14"/>
    <mergeCell ref="Q14:R14"/>
    <mergeCell ref="S12:T12"/>
    <mergeCell ref="V12:X12"/>
    <mergeCell ref="D13:E13"/>
    <mergeCell ref="G13:H13"/>
    <mergeCell ref="I13:J13"/>
    <mergeCell ref="K13:M13"/>
    <mergeCell ref="O13:P13"/>
    <mergeCell ref="Q13:R13"/>
    <mergeCell ref="S13:T13"/>
    <mergeCell ref="V13:X13"/>
    <mergeCell ref="D12:E12"/>
    <mergeCell ref="G12:H12"/>
    <mergeCell ref="I12:J12"/>
    <mergeCell ref="K12:M12"/>
    <mergeCell ref="O12:P12"/>
    <mergeCell ref="Q12:R12"/>
    <mergeCell ref="S10:T10"/>
    <mergeCell ref="V10:X10"/>
    <mergeCell ref="D11:E11"/>
    <mergeCell ref="G11:H11"/>
    <mergeCell ref="I11:J11"/>
    <mergeCell ref="K11:M11"/>
    <mergeCell ref="O11:P11"/>
    <mergeCell ref="Q11:R11"/>
    <mergeCell ref="S11:T11"/>
    <mergeCell ref="V11:X11"/>
    <mergeCell ref="D10:E10"/>
    <mergeCell ref="G10:H10"/>
    <mergeCell ref="I10:J10"/>
    <mergeCell ref="K10:M10"/>
    <mergeCell ref="O10:P10"/>
    <mergeCell ref="Q10:R10"/>
    <mergeCell ref="S8:T8"/>
    <mergeCell ref="V8:X8"/>
    <mergeCell ref="D9:E9"/>
    <mergeCell ref="G9:H9"/>
    <mergeCell ref="I9:J9"/>
    <mergeCell ref="K9:M9"/>
    <mergeCell ref="O9:P9"/>
    <mergeCell ref="Q9:R9"/>
    <mergeCell ref="S9:T9"/>
    <mergeCell ref="V9:X9"/>
    <mergeCell ref="D8:E8"/>
    <mergeCell ref="G8:H8"/>
    <mergeCell ref="I8:J8"/>
    <mergeCell ref="K8:M8"/>
    <mergeCell ref="O8:P8"/>
    <mergeCell ref="Q8:R8"/>
    <mergeCell ref="Q7:R7"/>
    <mergeCell ref="S7:T7"/>
    <mergeCell ref="V7:X7"/>
    <mergeCell ref="D5:F6"/>
    <mergeCell ref="G5:N5"/>
    <mergeCell ref="O5:Q5"/>
    <mergeCell ref="S5:T5"/>
    <mergeCell ref="V5:W5"/>
    <mergeCell ref="X5:Y5"/>
    <mergeCell ref="D7:E7"/>
    <mergeCell ref="G7:H7"/>
    <mergeCell ref="I7:J7"/>
    <mergeCell ref="K7:M7"/>
    <mergeCell ref="O7:P7"/>
    <mergeCell ref="G6:H6"/>
    <mergeCell ref="I6:J6"/>
    <mergeCell ref="K6:N6"/>
    <mergeCell ref="O6:R6"/>
    <mergeCell ref="X3:Y3"/>
    <mergeCell ref="S4:T4"/>
    <mergeCell ref="V4:W4"/>
    <mergeCell ref="X4:Y4"/>
    <mergeCell ref="U3:V3"/>
    <mergeCell ref="S6:U6"/>
    <mergeCell ref="V6:Y6"/>
    <mergeCell ref="E3:G3"/>
    <mergeCell ref="I3:K3"/>
    <mergeCell ref="M3:O3"/>
    <mergeCell ref="P3:Q3"/>
    <mergeCell ref="R3:S3"/>
    <mergeCell ref="D4:E4"/>
    <mergeCell ref="G4:I4"/>
    <mergeCell ref="K4:L4"/>
    <mergeCell ref="M4:N4"/>
    <mergeCell ref="O4:Q4"/>
  </mergeCells>
  <pageMargins left="0.70866141732283472" right="0.70866141732283472" top="0.74803149606299213" bottom="0.74803149606299213" header="0.31496062992125984" footer="0.31496062992125984"/>
  <pageSetup paperSize="9" scale="48" orientation="landscape" r:id="rId1"/>
  <headerFooter>
    <oddHeader>&amp;CDA
Bilag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F0EB-217A-4924-98D2-1ED456E8631B}">
  <sheetPr>
    <tabColor theme="4" tint="0.39997558519241921"/>
    <pageSetUpPr autoPageBreaks="0" fitToPage="1"/>
  </sheetPr>
  <dimension ref="A1:J17"/>
  <sheetViews>
    <sheetView showGridLines="0" zoomScaleNormal="100" zoomScaleSheetLayoutView="100" zoomScalePageLayoutView="80" workbookViewId="0"/>
  </sheetViews>
  <sheetFormatPr defaultColWidth="9.140625" defaultRowHeight="15" x14ac:dyDescent="0.25"/>
  <cols>
    <col min="1" max="1" width="9.140625" style="459"/>
    <col min="2" max="2" width="10.85546875" style="459" customWidth="1"/>
    <col min="3" max="3" width="55" style="459" customWidth="1"/>
    <col min="4" max="4" width="19.140625" style="459" customWidth="1"/>
    <col min="5" max="5" width="27" style="459" customWidth="1"/>
    <col min="6" max="6" width="23.85546875" style="459" customWidth="1"/>
    <col min="7" max="7" width="21.140625" style="459" customWidth="1"/>
    <col min="8" max="8" width="28.140625" style="459" customWidth="1"/>
    <col min="9" max="16384" width="9.140625" style="459"/>
  </cols>
  <sheetData>
    <row r="1" spans="1:10" x14ac:dyDescent="0.25">
      <c r="B1" s="3" t="s">
        <v>145</v>
      </c>
      <c r="C1" s="3" t="s">
        <v>6</v>
      </c>
      <c r="E1" s="485"/>
      <c r="F1" s="485"/>
      <c r="G1" s="485"/>
      <c r="H1" s="485"/>
      <c r="I1" s="485"/>
      <c r="J1" s="465"/>
    </row>
    <row r="2" spans="1:10" ht="21" customHeight="1" x14ac:dyDescent="0.3">
      <c r="A2" s="486"/>
      <c r="B2" s="768" t="s">
        <v>41</v>
      </c>
      <c r="C2" s="767"/>
      <c r="D2" s="767"/>
      <c r="E2" s="767"/>
      <c r="F2" s="767"/>
      <c r="G2" s="767"/>
      <c r="H2" s="767"/>
      <c r="J2" s="465"/>
    </row>
    <row r="6" spans="1:10" ht="45.75" customHeight="1" x14ac:dyDescent="0.25">
      <c r="B6"/>
      <c r="C6" s="429"/>
      <c r="D6" s="487" t="s">
        <v>973</v>
      </c>
      <c r="E6" s="488" t="s">
        <v>974</v>
      </c>
      <c r="F6" s="489"/>
      <c r="G6" s="489"/>
      <c r="H6" s="490"/>
      <c r="I6" s="465"/>
      <c r="J6" s="465"/>
    </row>
    <row r="7" spans="1:10" ht="32.25" customHeight="1" x14ac:dyDescent="0.25">
      <c r="B7"/>
      <c r="C7" s="429"/>
      <c r="D7" s="491"/>
      <c r="E7" s="492"/>
      <c r="F7" s="487" t="s">
        <v>975</v>
      </c>
      <c r="G7" s="488" t="s">
        <v>976</v>
      </c>
      <c r="H7" s="493"/>
      <c r="I7" s="465"/>
      <c r="J7" s="465"/>
    </row>
    <row r="8" spans="1:10" ht="32.25" customHeight="1" x14ac:dyDescent="0.25">
      <c r="B8"/>
      <c r="C8" s="429"/>
      <c r="D8" s="494"/>
      <c r="E8" s="495"/>
      <c r="F8" s="494"/>
      <c r="G8" s="495"/>
      <c r="H8" s="487" t="s">
        <v>977</v>
      </c>
      <c r="I8" s="465"/>
      <c r="J8" s="465"/>
    </row>
    <row r="9" spans="1:10" ht="14.25" customHeight="1" x14ac:dyDescent="0.25">
      <c r="B9"/>
      <c r="C9" s="429"/>
      <c r="D9" s="432" t="s">
        <v>148</v>
      </c>
      <c r="E9" s="496" t="s">
        <v>149</v>
      </c>
      <c r="F9" s="432" t="s">
        <v>150</v>
      </c>
      <c r="G9" s="496" t="s">
        <v>249</v>
      </c>
      <c r="H9" s="432" t="s">
        <v>250</v>
      </c>
      <c r="I9" s="465"/>
      <c r="J9" s="465"/>
    </row>
    <row r="10" spans="1:10" ht="11.25" customHeight="1" x14ac:dyDescent="0.25">
      <c r="B10" s="432">
        <v>1</v>
      </c>
      <c r="C10" s="431" t="s">
        <v>829</v>
      </c>
      <c r="D10" s="432"/>
      <c r="E10" s="378">
        <v>15118</v>
      </c>
      <c r="F10" s="378">
        <v>15118</v>
      </c>
      <c r="G10" s="432" t="s">
        <v>253</v>
      </c>
      <c r="H10" s="497"/>
      <c r="I10" s="465"/>
      <c r="J10" s="465"/>
    </row>
    <row r="11" spans="1:10" ht="11.25" customHeight="1" x14ac:dyDescent="0.25">
      <c r="B11" s="432">
        <v>2</v>
      </c>
      <c r="C11" s="431" t="s">
        <v>978</v>
      </c>
      <c r="D11" s="432"/>
      <c r="E11" s="378"/>
      <c r="F11" s="378"/>
      <c r="G11" s="432"/>
      <c r="H11" s="498" t="s">
        <v>979</v>
      </c>
      <c r="I11" s="465"/>
      <c r="J11" s="465"/>
    </row>
    <row r="12" spans="1:10" ht="12" customHeight="1" x14ac:dyDescent="0.25">
      <c r="B12" s="432">
        <v>3</v>
      </c>
      <c r="C12" s="431" t="s">
        <v>186</v>
      </c>
      <c r="D12" s="432"/>
      <c r="E12" s="378">
        <v>15118</v>
      </c>
      <c r="F12" s="378">
        <v>15118</v>
      </c>
      <c r="G12" s="18"/>
      <c r="H12" s="497"/>
      <c r="I12" s="465"/>
      <c r="J12" s="465"/>
    </row>
    <row r="13" spans="1:10" x14ac:dyDescent="0.25">
      <c r="B13" s="432">
        <v>4</v>
      </c>
      <c r="C13" s="499" t="s">
        <v>980</v>
      </c>
      <c r="D13" s="496"/>
      <c r="E13" s="378">
        <v>90</v>
      </c>
      <c r="F13" s="378">
        <v>90</v>
      </c>
      <c r="G13" s="500"/>
      <c r="H13" s="497" t="s">
        <v>979</v>
      </c>
      <c r="I13" s="465"/>
      <c r="J13" s="465"/>
    </row>
    <row r="14" spans="1:10" x14ac:dyDescent="0.25">
      <c r="B14" s="5" t="s">
        <v>712</v>
      </c>
      <c r="C14" s="499" t="s">
        <v>981</v>
      </c>
      <c r="D14" s="496"/>
      <c r="E14" s="432"/>
      <c r="F14" s="498"/>
      <c r="G14" s="498"/>
      <c r="H14" s="498"/>
      <c r="I14" s="465"/>
      <c r="J14" s="465"/>
    </row>
    <row r="15" spans="1:10" x14ac:dyDescent="0.25">
      <c r="C15" s="48"/>
    </row>
    <row r="17" spans="3:3" x14ac:dyDescent="0.25">
      <c r="C17"/>
    </row>
  </sheetData>
  <pageMargins left="0.70866141732283472" right="0.70866141732283472" top="0.74803149606299213" bottom="0.74803149606299213" header="0.31496062992125984" footer="0.31496062992125984"/>
  <pageSetup paperSize="9" scale="69"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8C3A-C5CE-4FDD-A9CC-93B8427BFD99}">
  <sheetPr>
    <tabColor theme="5" tint="-0.499984740745262"/>
    <pageSetUpPr fitToPage="1"/>
  </sheetPr>
  <dimension ref="B1:I27"/>
  <sheetViews>
    <sheetView showGridLines="0" zoomScaleNormal="100" workbookViewId="0"/>
  </sheetViews>
  <sheetFormatPr defaultColWidth="9.140625" defaultRowHeight="15" x14ac:dyDescent="0.25"/>
  <cols>
    <col min="1" max="1" width="9.140625" style="459"/>
    <col min="2" max="2" width="6.7109375" style="459" customWidth="1"/>
    <col min="3" max="3" width="69.140625" style="459" customWidth="1"/>
    <col min="4" max="9" width="24.85546875" style="459" customWidth="1"/>
    <col min="10" max="16384" width="9.140625" style="459"/>
  </cols>
  <sheetData>
    <row r="1" spans="2:9" x14ac:dyDescent="0.25">
      <c r="B1" s="459" t="s">
        <v>145</v>
      </c>
      <c r="D1" t="s">
        <v>6</v>
      </c>
    </row>
    <row r="2" spans="2:9" ht="18.75" x14ac:dyDescent="0.3">
      <c r="B2" s="350" t="s">
        <v>43</v>
      </c>
      <c r="C2" s="351"/>
      <c r="D2" s="351"/>
      <c r="E2" s="351"/>
      <c r="F2" s="351"/>
      <c r="G2" s="351"/>
      <c r="H2" s="351"/>
      <c r="I2" s="351"/>
    </row>
    <row r="5" spans="2:9" ht="33" customHeight="1" x14ac:dyDescent="0.25">
      <c r="B5" s="571"/>
      <c r="C5" s="1253" t="s">
        <v>982</v>
      </c>
      <c r="D5" s="1254" t="s">
        <v>983</v>
      </c>
      <c r="E5" s="1253"/>
      <c r="F5" s="1255" t="s">
        <v>984</v>
      </c>
      <c r="G5" s="1254"/>
      <c r="H5" s="1256" t="s">
        <v>985</v>
      </c>
      <c r="I5" s="1257"/>
    </row>
    <row r="6" spans="2:9" ht="30" x14ac:dyDescent="0.25">
      <c r="B6" s="160"/>
      <c r="C6" s="1253"/>
      <c r="D6" s="437" t="s">
        <v>909</v>
      </c>
      <c r="E6" s="161" t="s">
        <v>658</v>
      </c>
      <c r="F6" s="437" t="s">
        <v>909</v>
      </c>
      <c r="G6" s="161" t="s">
        <v>658</v>
      </c>
      <c r="H6" s="439" t="s">
        <v>986</v>
      </c>
      <c r="I6" s="439" t="s">
        <v>987</v>
      </c>
    </row>
    <row r="7" spans="2:9" x14ac:dyDescent="0.25">
      <c r="B7" s="160"/>
      <c r="C7" s="1253"/>
      <c r="D7" s="572" t="s">
        <v>148</v>
      </c>
      <c r="E7" s="24" t="s">
        <v>149</v>
      </c>
      <c r="F7" s="24" t="s">
        <v>150</v>
      </c>
      <c r="G7" s="24" t="s">
        <v>249</v>
      </c>
      <c r="H7" s="24" t="s">
        <v>250</v>
      </c>
      <c r="I7" s="24" t="s">
        <v>251</v>
      </c>
    </row>
    <row r="8" spans="2:9" x14ac:dyDescent="0.25">
      <c r="B8" s="18">
        <v>1</v>
      </c>
      <c r="C8" s="27" t="s">
        <v>988</v>
      </c>
      <c r="D8" s="573">
        <v>2450</v>
      </c>
      <c r="E8" s="574"/>
      <c r="F8" s="574">
        <v>2450</v>
      </c>
      <c r="G8" s="574">
        <v>130</v>
      </c>
      <c r="H8" s="574"/>
      <c r="I8" s="406">
        <v>0</v>
      </c>
    </row>
    <row r="9" spans="2:9" x14ac:dyDescent="0.25">
      <c r="B9" s="18">
        <v>2</v>
      </c>
      <c r="C9" s="157" t="s">
        <v>989</v>
      </c>
      <c r="D9" s="573"/>
      <c r="E9" s="574"/>
      <c r="F9" s="574"/>
      <c r="G9" s="574">
        <v>62</v>
      </c>
      <c r="H9" s="574"/>
      <c r="I9" s="406">
        <v>0</v>
      </c>
    </row>
    <row r="10" spans="2:9" x14ac:dyDescent="0.25">
      <c r="B10" s="18">
        <v>3</v>
      </c>
      <c r="C10" s="157" t="s">
        <v>990</v>
      </c>
      <c r="D10" s="573"/>
      <c r="E10" s="574"/>
      <c r="F10" s="574"/>
      <c r="G10" s="574"/>
      <c r="H10" s="574"/>
      <c r="I10" s="406"/>
    </row>
    <row r="11" spans="2:9" x14ac:dyDescent="0.25">
      <c r="B11" s="18">
        <v>4</v>
      </c>
      <c r="C11" s="157" t="s">
        <v>991</v>
      </c>
      <c r="D11" s="573"/>
      <c r="E11" s="574"/>
      <c r="F11" s="574"/>
      <c r="G11" s="574"/>
      <c r="H11" s="574"/>
      <c r="I11" s="406"/>
    </row>
    <row r="12" spans="2:9" x14ac:dyDescent="0.25">
      <c r="B12" s="18">
        <v>5</v>
      </c>
      <c r="C12" s="157" t="s">
        <v>992</v>
      </c>
      <c r="D12" s="573"/>
      <c r="E12" s="574"/>
      <c r="F12" s="574"/>
      <c r="G12" s="574"/>
      <c r="H12" s="574"/>
      <c r="I12" s="406"/>
    </row>
    <row r="13" spans="2:9" x14ac:dyDescent="0.25">
      <c r="B13" s="18">
        <v>6</v>
      </c>
      <c r="C13" s="157" t="s">
        <v>717</v>
      </c>
      <c r="D13" s="573">
        <v>221</v>
      </c>
      <c r="E13" s="574"/>
      <c r="F13" s="574">
        <v>14717</v>
      </c>
      <c r="G13" s="574">
        <v>86</v>
      </c>
      <c r="H13" s="574">
        <v>3017</v>
      </c>
      <c r="I13" s="406">
        <v>0.20399999999999999</v>
      </c>
    </row>
    <row r="14" spans="2:9" x14ac:dyDescent="0.25">
      <c r="B14" s="18">
        <v>7</v>
      </c>
      <c r="C14" s="157" t="s">
        <v>723</v>
      </c>
      <c r="D14" s="573">
        <v>20129</v>
      </c>
      <c r="E14" s="574">
        <v>3766</v>
      </c>
      <c r="F14" s="574">
        <v>10517</v>
      </c>
      <c r="G14" s="574">
        <v>699</v>
      </c>
      <c r="H14" s="574">
        <v>8877</v>
      </c>
      <c r="I14" s="406">
        <v>0.79100000000000004</v>
      </c>
    </row>
    <row r="15" spans="2:9" x14ac:dyDescent="0.25">
      <c r="B15" s="18">
        <v>8</v>
      </c>
      <c r="C15" s="157" t="s">
        <v>993</v>
      </c>
      <c r="D15" s="573">
        <v>59</v>
      </c>
      <c r="E15" s="574">
        <v>59</v>
      </c>
      <c r="F15" s="574">
        <v>9</v>
      </c>
      <c r="G15" s="574">
        <v>12</v>
      </c>
      <c r="H15" s="574">
        <v>15</v>
      </c>
      <c r="I15" s="406">
        <v>0.74299999999999999</v>
      </c>
    </row>
    <row r="16" spans="2:9" x14ac:dyDescent="0.25">
      <c r="B16" s="18">
        <v>9</v>
      </c>
      <c r="C16" s="157" t="s">
        <v>719</v>
      </c>
      <c r="D16" s="573">
        <v>84936</v>
      </c>
      <c r="E16" s="574">
        <v>3765</v>
      </c>
      <c r="F16" s="574">
        <v>79794</v>
      </c>
      <c r="G16" s="574">
        <v>722</v>
      </c>
      <c r="H16" s="574">
        <v>27879</v>
      </c>
      <c r="I16" s="406">
        <v>0.34599999999999997</v>
      </c>
    </row>
    <row r="17" spans="2:9" x14ac:dyDescent="0.25">
      <c r="B17" s="18">
        <v>10</v>
      </c>
      <c r="C17" s="157" t="s">
        <v>725</v>
      </c>
      <c r="D17" s="573">
        <v>602</v>
      </c>
      <c r="E17" s="574">
        <v>5</v>
      </c>
      <c r="F17" s="574">
        <v>512</v>
      </c>
      <c r="G17" s="574">
        <v>1</v>
      </c>
      <c r="H17" s="574">
        <v>513</v>
      </c>
      <c r="I17" s="406">
        <v>1</v>
      </c>
    </row>
    <row r="18" spans="2:9" x14ac:dyDescent="0.25">
      <c r="B18" s="18">
        <v>11</v>
      </c>
      <c r="C18" s="157" t="s">
        <v>994</v>
      </c>
      <c r="D18" s="573"/>
      <c r="E18" s="574"/>
      <c r="F18" s="574"/>
      <c r="G18" s="574"/>
      <c r="H18" s="574"/>
      <c r="I18" s="406"/>
    </row>
    <row r="19" spans="2:9" x14ac:dyDescent="0.25">
      <c r="B19" s="18">
        <v>12</v>
      </c>
      <c r="C19" s="157" t="s">
        <v>711</v>
      </c>
      <c r="D19" s="573"/>
      <c r="E19" s="574">
        <v>2075</v>
      </c>
      <c r="F19" s="574"/>
      <c r="G19" s="574">
        <v>415</v>
      </c>
      <c r="H19" s="574">
        <v>42</v>
      </c>
      <c r="I19" s="406"/>
    </row>
    <row r="20" spans="2:9" x14ac:dyDescent="0.25">
      <c r="B20" s="18">
        <v>13</v>
      </c>
      <c r="C20" s="157" t="s">
        <v>995</v>
      </c>
      <c r="D20" s="573"/>
      <c r="E20" s="574"/>
      <c r="F20" s="574"/>
      <c r="G20" s="574"/>
      <c r="H20" s="574"/>
      <c r="I20" s="406"/>
    </row>
    <row r="21" spans="2:9" x14ac:dyDescent="0.25">
      <c r="B21" s="18">
        <v>14</v>
      </c>
      <c r="C21" s="157" t="s">
        <v>996</v>
      </c>
      <c r="D21" s="573"/>
      <c r="E21" s="574"/>
      <c r="F21" s="574"/>
      <c r="G21" s="574"/>
      <c r="H21" s="574"/>
      <c r="I21" s="406"/>
    </row>
    <row r="22" spans="2:9" x14ac:dyDescent="0.25">
      <c r="B22" s="18">
        <v>15</v>
      </c>
      <c r="C22" s="157" t="s">
        <v>268</v>
      </c>
      <c r="D22" s="573">
        <v>46</v>
      </c>
      <c r="E22" s="574"/>
      <c r="F22" s="573">
        <v>46</v>
      </c>
      <c r="G22" s="574"/>
      <c r="H22" s="573">
        <v>46</v>
      </c>
      <c r="I22" s="406">
        <v>1</v>
      </c>
    </row>
    <row r="23" spans="2:9" x14ac:dyDescent="0.25">
      <c r="B23" s="18">
        <v>16</v>
      </c>
      <c r="C23" s="157" t="s">
        <v>997</v>
      </c>
      <c r="D23" s="573">
        <v>429</v>
      </c>
      <c r="E23" s="574">
        <v>10841</v>
      </c>
      <c r="F23" s="574">
        <v>429</v>
      </c>
      <c r="G23" s="574">
        <v>10841</v>
      </c>
      <c r="H23" s="574">
        <v>11270</v>
      </c>
      <c r="I23" s="406">
        <v>1</v>
      </c>
    </row>
    <row r="24" spans="2:9" x14ac:dyDescent="0.25">
      <c r="B24" s="161">
        <v>17</v>
      </c>
      <c r="C24" s="40" t="s">
        <v>998</v>
      </c>
      <c r="D24" s="573">
        <v>108873</v>
      </c>
      <c r="E24" s="574">
        <v>20512</v>
      </c>
      <c r="F24" s="574">
        <v>108474</v>
      </c>
      <c r="G24" s="574">
        <v>12967</v>
      </c>
      <c r="H24" s="574">
        <v>51659</v>
      </c>
      <c r="I24" s="406">
        <v>0.42499999999999999</v>
      </c>
    </row>
    <row r="27" spans="2:9" x14ac:dyDescent="0.25">
      <c r="C27"/>
    </row>
  </sheetData>
  <mergeCells count="4">
    <mergeCell ref="C5:C7"/>
    <mergeCell ref="D5:E5"/>
    <mergeCell ref="F5:G5"/>
    <mergeCell ref="H5:I5"/>
  </mergeCells>
  <pageMargins left="0.70866141732283472" right="0.70866141732283472" top="0.74803149606299213" bottom="0.74803149606299213" header="0.31496062992125984" footer="0.31496062992125984"/>
  <pageSetup paperSize="9" scale="55" fitToHeight="0" orientation="landscape" r:id="rId1"/>
  <headerFooter>
    <oddHeader>&amp;CDA
Bilag XIX</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E7B3-3E64-47E1-A52D-3F6473D92F8B}">
  <sheetPr>
    <tabColor theme="5" tint="-0.499984740745262"/>
    <pageSetUpPr fitToPage="1"/>
  </sheetPr>
  <dimension ref="B1:T27"/>
  <sheetViews>
    <sheetView showGridLines="0" zoomScale="115" zoomScaleNormal="115" workbookViewId="0"/>
  </sheetViews>
  <sheetFormatPr defaultColWidth="9.140625" defaultRowHeight="15" x14ac:dyDescent="0.25"/>
  <cols>
    <col min="1" max="1" width="9.140625" style="459"/>
    <col min="2" max="2" width="3.85546875" style="459" customWidth="1"/>
    <col min="3" max="3" width="74.5703125" style="459" customWidth="1"/>
    <col min="4" max="4" width="10.7109375" style="459" customWidth="1"/>
    <col min="5" max="20" width="8.7109375" style="459" customWidth="1"/>
    <col min="21" max="16384" width="9.140625" style="459"/>
  </cols>
  <sheetData>
    <row r="1" spans="2:20" x14ac:dyDescent="0.25">
      <c r="B1" s="459" t="s">
        <v>145</v>
      </c>
      <c r="D1" t="s">
        <v>6</v>
      </c>
    </row>
    <row r="2" spans="2:20" ht="18.75" x14ac:dyDescent="0.3">
      <c r="B2" s="350" t="s">
        <v>44</v>
      </c>
      <c r="C2" s="351"/>
      <c r="D2" s="351"/>
      <c r="E2" s="351"/>
      <c r="F2" s="351"/>
      <c r="G2" s="351"/>
      <c r="H2" s="351"/>
      <c r="I2" s="351"/>
      <c r="J2" s="351"/>
      <c r="K2" s="351"/>
      <c r="L2" s="351"/>
      <c r="M2" s="351"/>
      <c r="N2" s="351"/>
      <c r="O2" s="351"/>
      <c r="P2" s="351"/>
      <c r="Q2" s="351"/>
      <c r="R2" s="351"/>
      <c r="S2" s="351"/>
      <c r="T2" s="351"/>
    </row>
    <row r="5" spans="2:20" x14ac:dyDescent="0.25">
      <c r="B5" s="571"/>
      <c r="C5" s="1253" t="s">
        <v>982</v>
      </c>
      <c r="D5" s="1255" t="s">
        <v>999</v>
      </c>
      <c r="E5" s="1258"/>
      <c r="F5" s="1258"/>
      <c r="G5" s="1258"/>
      <c r="H5" s="1258"/>
      <c r="I5" s="1258"/>
      <c r="J5" s="1258"/>
      <c r="K5" s="1258"/>
      <c r="L5" s="1258"/>
      <c r="M5" s="1258"/>
      <c r="N5" s="1258"/>
      <c r="O5" s="1258"/>
      <c r="P5" s="1258"/>
      <c r="Q5" s="1258"/>
      <c r="R5" s="1254"/>
      <c r="S5" s="1259" t="s">
        <v>186</v>
      </c>
      <c r="T5" s="1259" t="s">
        <v>1000</v>
      </c>
    </row>
    <row r="6" spans="2:20" x14ac:dyDescent="0.25">
      <c r="B6" s="160"/>
      <c r="C6" s="1253"/>
      <c r="D6" s="163">
        <v>0</v>
      </c>
      <c r="E6" s="164">
        <v>0.02</v>
      </c>
      <c r="F6" s="163">
        <v>0.04</v>
      </c>
      <c r="G6" s="164">
        <v>0.1</v>
      </c>
      <c r="H6" s="164">
        <v>0.2</v>
      </c>
      <c r="I6" s="164">
        <v>0.35</v>
      </c>
      <c r="J6" s="164">
        <v>0.5</v>
      </c>
      <c r="K6" s="164">
        <v>0.7</v>
      </c>
      <c r="L6" s="164">
        <v>0.75</v>
      </c>
      <c r="M6" s="438">
        <v>1</v>
      </c>
      <c r="N6" s="438">
        <v>1.5</v>
      </c>
      <c r="O6" s="438">
        <v>2.5</v>
      </c>
      <c r="P6" s="438">
        <v>3.7</v>
      </c>
      <c r="Q6" s="438">
        <v>12.5</v>
      </c>
      <c r="R6" s="438" t="s">
        <v>1001</v>
      </c>
      <c r="S6" s="1259"/>
      <c r="T6" s="1259"/>
    </row>
    <row r="7" spans="2:20" x14ac:dyDescent="0.25">
      <c r="B7" s="160"/>
      <c r="C7" s="1253"/>
      <c r="D7" s="572" t="s">
        <v>148</v>
      </c>
      <c r="E7" s="572" t="s">
        <v>149</v>
      </c>
      <c r="F7" s="572" t="s">
        <v>150</v>
      </c>
      <c r="G7" s="572" t="s">
        <v>249</v>
      </c>
      <c r="H7" s="572" t="s">
        <v>250</v>
      </c>
      <c r="I7" s="572" t="s">
        <v>251</v>
      </c>
      <c r="J7" s="572" t="s">
        <v>252</v>
      </c>
      <c r="K7" s="572" t="s">
        <v>332</v>
      </c>
      <c r="L7" s="572" t="s">
        <v>573</v>
      </c>
      <c r="M7" s="572" t="s">
        <v>574</v>
      </c>
      <c r="N7" s="572" t="s">
        <v>575</v>
      </c>
      <c r="O7" s="572" t="s">
        <v>576</v>
      </c>
      <c r="P7" s="572" t="s">
        <v>577</v>
      </c>
      <c r="Q7" s="572" t="s">
        <v>813</v>
      </c>
      <c r="R7" s="572" t="s">
        <v>814</v>
      </c>
      <c r="S7" s="165" t="s">
        <v>1002</v>
      </c>
      <c r="T7" s="165" t="s">
        <v>1003</v>
      </c>
    </row>
    <row r="8" spans="2:20" x14ac:dyDescent="0.25">
      <c r="B8" s="18">
        <v>1</v>
      </c>
      <c r="C8" s="27" t="s">
        <v>988</v>
      </c>
      <c r="D8" s="573">
        <v>2580</v>
      </c>
      <c r="E8" s="574"/>
      <c r="F8" s="574"/>
      <c r="G8" s="574"/>
      <c r="H8" s="574"/>
      <c r="I8" s="574"/>
      <c r="J8" s="574"/>
      <c r="K8" s="574"/>
      <c r="L8" s="574"/>
      <c r="M8" s="574"/>
      <c r="N8" s="574"/>
      <c r="O8" s="574"/>
      <c r="P8" s="574"/>
      <c r="Q8" s="574"/>
      <c r="R8" s="574"/>
      <c r="S8" s="574">
        <v>2580</v>
      </c>
      <c r="T8" s="162"/>
    </row>
    <row r="9" spans="2:20" x14ac:dyDescent="0.25">
      <c r="B9" s="18">
        <v>2</v>
      </c>
      <c r="C9" s="157" t="s">
        <v>989</v>
      </c>
      <c r="D9" s="573">
        <v>62</v>
      </c>
      <c r="E9" s="574"/>
      <c r="F9" s="574"/>
      <c r="G9" s="574"/>
      <c r="H9" s="574"/>
      <c r="I9" s="574"/>
      <c r="J9" s="574"/>
      <c r="K9" s="574"/>
      <c r="L9" s="574"/>
      <c r="M9" s="574"/>
      <c r="N9" s="574"/>
      <c r="O9" s="574"/>
      <c r="P9" s="574"/>
      <c r="Q9" s="574"/>
      <c r="R9" s="574"/>
      <c r="S9" s="574">
        <v>62</v>
      </c>
      <c r="T9" s="162"/>
    </row>
    <row r="10" spans="2:20" x14ac:dyDescent="0.25">
      <c r="B10" s="18">
        <v>3</v>
      </c>
      <c r="C10" s="157" t="s">
        <v>990</v>
      </c>
      <c r="D10" s="575"/>
      <c r="E10" s="162"/>
      <c r="F10" s="162"/>
      <c r="G10" s="162"/>
      <c r="H10" s="162"/>
      <c r="I10" s="162"/>
      <c r="J10" s="162"/>
      <c r="K10" s="162"/>
      <c r="L10" s="162"/>
      <c r="M10" s="162"/>
      <c r="N10" s="162"/>
      <c r="O10" s="162"/>
      <c r="P10" s="162"/>
      <c r="Q10" s="162"/>
      <c r="R10" s="162"/>
      <c r="S10" s="162"/>
      <c r="T10" s="162"/>
    </row>
    <row r="11" spans="2:20" x14ac:dyDescent="0.25">
      <c r="B11" s="18">
        <v>4</v>
      </c>
      <c r="C11" s="157" t="s">
        <v>991</v>
      </c>
      <c r="D11" s="575"/>
      <c r="E11" s="162"/>
      <c r="F11" s="162"/>
      <c r="G11" s="162"/>
      <c r="H11" s="162"/>
      <c r="I11" s="162"/>
      <c r="J11" s="162"/>
      <c r="K11" s="162"/>
      <c r="L11" s="162"/>
      <c r="M11" s="162"/>
      <c r="N11" s="162"/>
      <c r="O11" s="162"/>
      <c r="P11" s="162"/>
      <c r="Q11" s="162"/>
      <c r="R11" s="162"/>
      <c r="S11" s="162"/>
      <c r="T11" s="162"/>
    </row>
    <row r="12" spans="2:20" x14ac:dyDescent="0.25">
      <c r="B12" s="18">
        <v>5</v>
      </c>
      <c r="C12" s="157" t="s">
        <v>992</v>
      </c>
      <c r="D12" s="575"/>
      <c r="E12" s="162"/>
      <c r="F12" s="162"/>
      <c r="G12" s="162"/>
      <c r="H12" s="162"/>
      <c r="I12" s="162"/>
      <c r="J12" s="162"/>
      <c r="K12" s="162"/>
      <c r="L12" s="162"/>
      <c r="M12" s="162"/>
      <c r="N12" s="162"/>
      <c r="O12" s="162"/>
      <c r="P12" s="162"/>
      <c r="Q12" s="162"/>
      <c r="R12" s="162"/>
      <c r="S12" s="162"/>
      <c r="T12" s="162"/>
    </row>
    <row r="13" spans="2:20" x14ac:dyDescent="0.25">
      <c r="B13" s="18">
        <v>6</v>
      </c>
      <c r="C13" s="157" t="s">
        <v>717</v>
      </c>
      <c r="D13" s="575"/>
      <c r="E13" s="162"/>
      <c r="F13" s="162"/>
      <c r="G13" s="162"/>
      <c r="H13" s="574">
        <v>14616</v>
      </c>
      <c r="I13" s="574"/>
      <c r="J13" s="574">
        <v>187</v>
      </c>
      <c r="K13" s="574"/>
      <c r="L13" s="574"/>
      <c r="M13" s="574"/>
      <c r="N13" s="574"/>
      <c r="O13" s="574"/>
      <c r="P13" s="574"/>
      <c r="Q13" s="574"/>
      <c r="R13" s="574"/>
      <c r="S13" s="574">
        <v>14803</v>
      </c>
      <c r="T13" s="162"/>
    </row>
    <row r="14" spans="2:20" x14ac:dyDescent="0.25">
      <c r="B14" s="18">
        <v>7</v>
      </c>
      <c r="C14" s="157" t="s">
        <v>723</v>
      </c>
      <c r="D14" s="575"/>
      <c r="E14" s="162"/>
      <c r="F14" s="162"/>
      <c r="G14" s="162"/>
      <c r="H14" s="162"/>
      <c r="I14" s="162"/>
      <c r="J14" s="162"/>
      <c r="K14" s="162"/>
      <c r="L14" s="162"/>
      <c r="M14" s="574">
        <v>11216</v>
      </c>
      <c r="N14" s="574"/>
      <c r="O14" s="574"/>
      <c r="P14" s="574"/>
      <c r="Q14" s="574"/>
      <c r="R14" s="574"/>
      <c r="S14" s="574">
        <v>11216</v>
      </c>
      <c r="T14" s="162"/>
    </row>
    <row r="15" spans="2:20" x14ac:dyDescent="0.25">
      <c r="B15" s="18">
        <v>8</v>
      </c>
      <c r="C15" s="157" t="s">
        <v>721</v>
      </c>
      <c r="D15" s="575"/>
      <c r="E15" s="162"/>
      <c r="F15" s="162"/>
      <c r="G15" s="162"/>
      <c r="H15" s="162"/>
      <c r="I15" s="162"/>
      <c r="J15" s="162"/>
      <c r="K15" s="162"/>
      <c r="L15" s="574">
        <v>20</v>
      </c>
      <c r="M15" s="574"/>
      <c r="N15" s="574"/>
      <c r="O15" s="574"/>
      <c r="P15" s="574"/>
      <c r="Q15" s="574"/>
      <c r="R15" s="574"/>
      <c r="S15" s="574">
        <v>20</v>
      </c>
      <c r="T15" s="162"/>
    </row>
    <row r="16" spans="2:20" x14ac:dyDescent="0.25">
      <c r="B16" s="18">
        <v>9</v>
      </c>
      <c r="C16" s="157" t="s">
        <v>1004</v>
      </c>
      <c r="D16" s="575"/>
      <c r="E16" s="162"/>
      <c r="F16" s="162"/>
      <c r="G16" s="162"/>
      <c r="H16" s="162"/>
      <c r="I16" s="574">
        <v>51167</v>
      </c>
      <c r="J16" s="574">
        <v>27085</v>
      </c>
      <c r="K16" s="162"/>
      <c r="L16" s="162">
        <v>0</v>
      </c>
      <c r="M16" s="574">
        <v>2264</v>
      </c>
      <c r="N16" s="162"/>
      <c r="O16" s="162"/>
      <c r="P16" s="162"/>
      <c r="Q16" s="162"/>
      <c r="R16" s="162"/>
      <c r="S16" s="574">
        <v>80516</v>
      </c>
      <c r="T16" s="162"/>
    </row>
    <row r="17" spans="2:20" x14ac:dyDescent="0.25">
      <c r="B17" s="18">
        <v>10</v>
      </c>
      <c r="C17" s="157" t="s">
        <v>725</v>
      </c>
      <c r="D17" s="575"/>
      <c r="E17" s="162"/>
      <c r="F17" s="162"/>
      <c r="G17" s="162"/>
      <c r="H17" s="162"/>
      <c r="I17" s="162"/>
      <c r="J17" s="162"/>
      <c r="K17" s="162"/>
      <c r="L17" s="162"/>
      <c r="M17" s="576">
        <v>513</v>
      </c>
      <c r="N17" s="162"/>
      <c r="O17" s="162"/>
      <c r="P17" s="162"/>
      <c r="Q17" s="162"/>
      <c r="R17" s="162"/>
      <c r="S17" s="574">
        <v>513</v>
      </c>
      <c r="T17" s="162"/>
    </row>
    <row r="18" spans="2:20" x14ac:dyDescent="0.25">
      <c r="B18" s="18">
        <v>11</v>
      </c>
      <c r="C18" s="157" t="s">
        <v>994</v>
      </c>
      <c r="D18" s="575"/>
      <c r="E18" s="162"/>
      <c r="F18" s="162"/>
      <c r="G18" s="162"/>
      <c r="H18" s="162"/>
      <c r="I18" s="162"/>
      <c r="J18" s="162"/>
      <c r="K18" s="162"/>
      <c r="L18" s="162"/>
      <c r="M18" s="162"/>
      <c r="N18" s="162"/>
      <c r="O18" s="162"/>
      <c r="P18" s="162"/>
      <c r="Q18" s="162"/>
      <c r="R18" s="162"/>
      <c r="S18" s="162"/>
      <c r="T18" s="162"/>
    </row>
    <row r="19" spans="2:20" x14ac:dyDescent="0.25">
      <c r="B19" s="18">
        <v>12</v>
      </c>
      <c r="C19" s="157" t="s">
        <v>711</v>
      </c>
      <c r="D19" s="575"/>
      <c r="E19" s="162"/>
      <c r="F19" s="162"/>
      <c r="G19" s="162">
        <v>415</v>
      </c>
      <c r="H19" s="162"/>
      <c r="I19" s="162"/>
      <c r="J19" s="162"/>
      <c r="K19" s="162"/>
      <c r="L19" s="162"/>
      <c r="M19" s="162"/>
      <c r="N19" s="162"/>
      <c r="O19" s="162"/>
      <c r="P19" s="162"/>
      <c r="Q19" s="162"/>
      <c r="R19" s="162"/>
      <c r="S19" s="162">
        <v>415</v>
      </c>
      <c r="T19" s="162"/>
    </row>
    <row r="20" spans="2:20" x14ac:dyDescent="0.25">
      <c r="B20" s="18">
        <v>13</v>
      </c>
      <c r="C20" s="157" t="s">
        <v>1005</v>
      </c>
      <c r="D20" s="575"/>
      <c r="E20" s="162"/>
      <c r="F20" s="162"/>
      <c r="G20" s="162"/>
      <c r="H20" s="162"/>
      <c r="I20" s="162"/>
      <c r="J20" s="162"/>
      <c r="K20" s="162"/>
      <c r="L20" s="162"/>
      <c r="M20" s="162"/>
      <c r="N20" s="162"/>
      <c r="O20" s="162"/>
      <c r="P20" s="162"/>
      <c r="Q20" s="162"/>
      <c r="R20" s="162"/>
      <c r="S20" s="162"/>
      <c r="T20" s="162"/>
    </row>
    <row r="21" spans="2:20" x14ac:dyDescent="0.25">
      <c r="B21" s="18">
        <v>14</v>
      </c>
      <c r="C21" s="157" t="s">
        <v>1006</v>
      </c>
      <c r="D21" s="575"/>
      <c r="E21" s="162"/>
      <c r="F21" s="162"/>
      <c r="G21" s="162"/>
      <c r="H21" s="162"/>
      <c r="I21" s="162"/>
      <c r="J21" s="162"/>
      <c r="K21" s="162"/>
      <c r="L21" s="162"/>
      <c r="M21" s="162"/>
      <c r="N21" s="162"/>
      <c r="O21" s="162"/>
      <c r="P21" s="162"/>
      <c r="Q21" s="162"/>
      <c r="R21" s="162"/>
      <c r="S21" s="162"/>
      <c r="T21" s="162"/>
    </row>
    <row r="22" spans="2:20" x14ac:dyDescent="0.25">
      <c r="B22" s="18">
        <v>15</v>
      </c>
      <c r="C22" s="157" t="s">
        <v>1007</v>
      </c>
      <c r="D22" s="575"/>
      <c r="E22" s="162"/>
      <c r="F22" s="162"/>
      <c r="G22" s="162"/>
      <c r="H22" s="162"/>
      <c r="I22" s="162"/>
      <c r="J22" s="162"/>
      <c r="K22" s="162"/>
      <c r="L22" s="162"/>
      <c r="M22" s="574">
        <v>46</v>
      </c>
      <c r="N22" s="574"/>
      <c r="O22" s="574"/>
      <c r="P22" s="574"/>
      <c r="Q22" s="574"/>
      <c r="R22" s="574"/>
      <c r="S22" s="574">
        <v>46</v>
      </c>
      <c r="T22" s="162"/>
    </row>
    <row r="23" spans="2:20" x14ac:dyDescent="0.25">
      <c r="B23" s="18">
        <v>16</v>
      </c>
      <c r="C23" s="157" t="s">
        <v>997</v>
      </c>
      <c r="D23" s="575"/>
      <c r="E23" s="162"/>
      <c r="F23" s="162"/>
      <c r="G23" s="162"/>
      <c r="H23" s="162"/>
      <c r="I23" s="162"/>
      <c r="J23" s="162"/>
      <c r="K23" s="162"/>
      <c r="L23" s="162"/>
      <c r="M23" s="574">
        <v>11270</v>
      </c>
      <c r="N23" s="574"/>
      <c r="O23" s="574"/>
      <c r="P23" s="574"/>
      <c r="Q23" s="574"/>
      <c r="R23" s="574"/>
      <c r="S23" s="574">
        <v>11270</v>
      </c>
      <c r="T23" s="162"/>
    </row>
    <row r="24" spans="2:20" x14ac:dyDescent="0.25">
      <c r="B24" s="161">
        <v>17</v>
      </c>
      <c r="C24" s="40" t="s">
        <v>998</v>
      </c>
      <c r="D24" s="573">
        <v>2641</v>
      </c>
      <c r="E24" s="574"/>
      <c r="F24" s="574"/>
      <c r="G24" s="574">
        <v>415</v>
      </c>
      <c r="H24" s="574">
        <v>14616</v>
      </c>
      <c r="I24" s="574">
        <v>51167</v>
      </c>
      <c r="J24" s="574">
        <v>27271</v>
      </c>
      <c r="K24" s="574"/>
      <c r="L24" s="574">
        <v>21</v>
      </c>
      <c r="M24" s="574">
        <v>25309</v>
      </c>
      <c r="N24" s="574"/>
      <c r="O24" s="574"/>
      <c r="P24" s="574"/>
      <c r="Q24" s="574"/>
      <c r="R24" s="574"/>
      <c r="S24" s="574">
        <v>121441</v>
      </c>
      <c r="T24" s="162"/>
    </row>
    <row r="27" spans="2:20" x14ac:dyDescent="0.25">
      <c r="C27"/>
    </row>
  </sheetData>
  <mergeCells count="4">
    <mergeCell ref="C5:C7"/>
    <mergeCell ref="D5:R5"/>
    <mergeCell ref="S5:S6"/>
    <mergeCell ref="T5:T6"/>
  </mergeCells>
  <pageMargins left="0.70866141732283472" right="0.70866141732283472" top="0.74803149606299213" bottom="0.74803149606299213" header="0.31496062992125984" footer="0.31496062992125984"/>
  <pageSetup paperSize="9" scale="57" orientation="landscape" r:id="rId1"/>
  <headerFooter>
    <oddHeader>&amp;CDA
Bilag 23</oddHeader>
    <oddFooter>&amp;C&amp;P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217C-8001-4595-B155-4607641E622E}">
  <sheetPr>
    <tabColor theme="5" tint="-0.249977111117893"/>
    <pageSetUpPr fitToPage="1"/>
  </sheetPr>
  <dimension ref="B1:O76"/>
  <sheetViews>
    <sheetView showGridLines="0" zoomScale="110" zoomScaleNormal="110" workbookViewId="0"/>
  </sheetViews>
  <sheetFormatPr defaultColWidth="9.140625" defaultRowHeight="15" x14ac:dyDescent="0.25"/>
  <cols>
    <col min="1" max="1" width="9.140625" style="459"/>
    <col min="2" max="2" width="21.140625" style="459" customWidth="1"/>
    <col min="3" max="3" width="20" style="459" customWidth="1"/>
    <col min="4" max="4" width="13.5703125" style="459" customWidth="1"/>
    <col min="5" max="5" width="20" style="459" customWidth="1"/>
    <col min="6" max="6" width="18.7109375" style="459" customWidth="1"/>
    <col min="7" max="7" width="22.140625" style="459" customWidth="1"/>
    <col min="8" max="8" width="14.140625" style="459" customWidth="1"/>
    <col min="9" max="9" width="11.42578125" style="459" customWidth="1"/>
    <col min="10" max="10" width="14.42578125" style="459" customWidth="1"/>
    <col min="11" max="11" width="17.5703125" style="459" customWidth="1"/>
    <col min="12" max="12" width="15.140625" style="459" customWidth="1"/>
    <col min="13" max="14" width="15.5703125" style="459" customWidth="1"/>
    <col min="15" max="15" width="14.5703125" style="459" customWidth="1"/>
    <col min="16" max="16384" width="9.140625" style="459"/>
  </cols>
  <sheetData>
    <row r="1" spans="2:15" x14ac:dyDescent="0.25">
      <c r="B1" s="459" t="s">
        <v>145</v>
      </c>
      <c r="C1" t="s">
        <v>6</v>
      </c>
    </row>
    <row r="2" spans="2:15" ht="18.75" x14ac:dyDescent="0.3">
      <c r="B2" s="769" t="s">
        <v>46</v>
      </c>
      <c r="C2" s="769"/>
      <c r="D2" s="769"/>
      <c r="E2" s="769"/>
      <c r="F2" s="769"/>
      <c r="G2" s="769"/>
      <c r="H2" s="769"/>
      <c r="I2" s="769"/>
      <c r="J2" s="769"/>
      <c r="K2" s="769"/>
      <c r="L2" s="769"/>
      <c r="M2" s="769"/>
      <c r="N2" s="769"/>
      <c r="O2" s="769"/>
    </row>
    <row r="4" spans="2:15" x14ac:dyDescent="0.25">
      <c r="B4" s="4"/>
    </row>
    <row r="5" spans="2:15" ht="75" x14ac:dyDescent="0.25">
      <c r="B5" s="1260" t="s">
        <v>1008</v>
      </c>
      <c r="C5" s="161" t="s">
        <v>1009</v>
      </c>
      <c r="D5" s="161" t="s">
        <v>909</v>
      </c>
      <c r="E5" s="161" t="s">
        <v>1010</v>
      </c>
      <c r="F5" s="439" t="s">
        <v>1011</v>
      </c>
      <c r="G5" s="439" t="s">
        <v>984</v>
      </c>
      <c r="H5" s="439" t="s">
        <v>1012</v>
      </c>
      <c r="I5" s="439" t="s">
        <v>1013</v>
      </c>
      <c r="J5" s="439" t="s">
        <v>1014</v>
      </c>
      <c r="K5" s="439" t="s">
        <v>1015</v>
      </c>
      <c r="L5" s="161" t="s">
        <v>1016</v>
      </c>
      <c r="M5" s="161" t="s">
        <v>1017</v>
      </c>
      <c r="N5" s="161" t="s">
        <v>1018</v>
      </c>
      <c r="O5" s="161" t="s">
        <v>1019</v>
      </c>
    </row>
    <row r="6" spans="2:15" x14ac:dyDescent="0.25">
      <c r="B6" s="1261"/>
      <c r="C6" s="24" t="s">
        <v>148</v>
      </c>
      <c r="D6" s="24" t="s">
        <v>149</v>
      </c>
      <c r="E6" s="24" t="s">
        <v>150</v>
      </c>
      <c r="F6" s="24" t="s">
        <v>249</v>
      </c>
      <c r="G6" s="24" t="s">
        <v>250</v>
      </c>
      <c r="H6" s="24" t="s">
        <v>251</v>
      </c>
      <c r="I6" s="24" t="s">
        <v>252</v>
      </c>
      <c r="J6" s="24" t="s">
        <v>332</v>
      </c>
      <c r="K6" s="24" t="s">
        <v>573</v>
      </c>
      <c r="L6" s="24" t="s">
        <v>574</v>
      </c>
      <c r="M6" s="24" t="s">
        <v>575</v>
      </c>
      <c r="N6" s="24" t="s">
        <v>576</v>
      </c>
      <c r="O6" s="24" t="s">
        <v>577</v>
      </c>
    </row>
    <row r="7" spans="2:15" ht="30" x14ac:dyDescent="0.25">
      <c r="B7" s="407" t="s">
        <v>1020</v>
      </c>
      <c r="C7" s="577"/>
      <c r="D7" s="575"/>
      <c r="E7" s="162"/>
      <c r="F7" s="162"/>
      <c r="G7" s="162"/>
      <c r="H7" s="162"/>
      <c r="I7" s="162"/>
      <c r="J7" s="162"/>
      <c r="K7" s="162"/>
      <c r="L7" s="162"/>
      <c r="M7" s="162"/>
      <c r="N7" s="162"/>
      <c r="O7" s="162"/>
    </row>
    <row r="8" spans="2:15" x14ac:dyDescent="0.25">
      <c r="B8" s="578"/>
      <c r="C8" s="166" t="s">
        <v>1021</v>
      </c>
      <c r="D8" s="573">
        <v>4836</v>
      </c>
      <c r="E8" s="574">
        <v>135</v>
      </c>
      <c r="F8" s="162">
        <v>0.2</v>
      </c>
      <c r="G8" s="574">
        <v>4863</v>
      </c>
      <c r="H8" s="776">
        <v>2E-3</v>
      </c>
      <c r="I8" s="162">
        <v>1551</v>
      </c>
      <c r="J8" s="776">
        <v>7.3999999999999996E-2</v>
      </c>
      <c r="K8" s="579">
        <v>5</v>
      </c>
      <c r="L8" s="574">
        <v>378</v>
      </c>
      <c r="M8" s="579">
        <v>7.8</v>
      </c>
      <c r="N8" s="574">
        <v>1</v>
      </c>
      <c r="O8" s="574">
        <v>9</v>
      </c>
    </row>
    <row r="9" spans="2:15" x14ac:dyDescent="0.25">
      <c r="B9" s="580"/>
      <c r="C9" s="484" t="s">
        <v>1022</v>
      </c>
      <c r="D9" s="573">
        <v>2004</v>
      </c>
      <c r="E9" s="574">
        <v>7</v>
      </c>
      <c r="F9" s="162">
        <v>0.2</v>
      </c>
      <c r="G9" s="574">
        <v>2005</v>
      </c>
      <c r="H9" s="776">
        <v>2E-3</v>
      </c>
      <c r="I9" s="162">
        <v>1022</v>
      </c>
      <c r="J9" s="776">
        <v>7.0000000000000007E-2</v>
      </c>
      <c r="K9" s="579">
        <v>5</v>
      </c>
      <c r="L9" s="574">
        <v>121</v>
      </c>
      <c r="M9" s="579">
        <v>6.1</v>
      </c>
      <c r="N9" s="574">
        <v>0</v>
      </c>
      <c r="O9" s="574">
        <v>4</v>
      </c>
    </row>
    <row r="10" spans="2:15" x14ac:dyDescent="0.25">
      <c r="B10" s="580"/>
      <c r="C10" s="484" t="s">
        <v>1023</v>
      </c>
      <c r="D10" s="573">
        <v>2832</v>
      </c>
      <c r="E10" s="574">
        <v>128</v>
      </c>
      <c r="F10" s="162">
        <v>0.2</v>
      </c>
      <c r="G10" s="574">
        <v>2858</v>
      </c>
      <c r="H10" s="776">
        <v>3.0000000000000001E-3</v>
      </c>
      <c r="I10" s="162">
        <v>529</v>
      </c>
      <c r="J10" s="776">
        <v>7.5999999999999998E-2</v>
      </c>
      <c r="K10" s="579">
        <v>5</v>
      </c>
      <c r="L10" s="574">
        <v>256</v>
      </c>
      <c r="M10" s="579">
        <v>9</v>
      </c>
      <c r="N10" s="574">
        <v>1</v>
      </c>
      <c r="O10" s="574">
        <v>5</v>
      </c>
    </row>
    <row r="11" spans="2:15" x14ac:dyDescent="0.25">
      <c r="B11" s="580"/>
      <c r="C11" s="166" t="s">
        <v>1024</v>
      </c>
      <c r="D11" s="573">
        <v>5130</v>
      </c>
      <c r="E11" s="574">
        <v>39</v>
      </c>
      <c r="F11" s="162">
        <v>0.2</v>
      </c>
      <c r="G11" s="574">
        <v>5137</v>
      </c>
      <c r="H11" s="776">
        <v>5.0000000000000001E-3</v>
      </c>
      <c r="I11" s="162">
        <v>893</v>
      </c>
      <c r="J11" s="776">
        <v>7.4999999999999997E-2</v>
      </c>
      <c r="K11" s="579">
        <v>5</v>
      </c>
      <c r="L11" s="574">
        <v>556</v>
      </c>
      <c r="M11" s="579">
        <v>10.8</v>
      </c>
      <c r="N11" s="574">
        <v>2</v>
      </c>
      <c r="O11" s="574">
        <v>10</v>
      </c>
    </row>
    <row r="12" spans="2:15" x14ac:dyDescent="0.25">
      <c r="B12" s="580"/>
      <c r="C12" s="166" t="s">
        <v>1025</v>
      </c>
      <c r="D12" s="573">
        <v>25341</v>
      </c>
      <c r="E12" s="574">
        <v>528</v>
      </c>
      <c r="F12" s="162">
        <v>0.2</v>
      </c>
      <c r="G12" s="574">
        <v>25447</v>
      </c>
      <c r="H12" s="776">
        <v>8.9999999999999993E-3</v>
      </c>
      <c r="I12" s="162">
        <v>2083</v>
      </c>
      <c r="J12" s="776">
        <v>7.9000000000000001E-2</v>
      </c>
      <c r="K12" s="579">
        <v>5</v>
      </c>
      <c r="L12" s="574">
        <v>3618</v>
      </c>
      <c r="M12" s="579">
        <v>14.2</v>
      </c>
      <c r="N12" s="574">
        <v>19</v>
      </c>
      <c r="O12" s="574">
        <v>49</v>
      </c>
    </row>
    <row r="13" spans="2:15" x14ac:dyDescent="0.25">
      <c r="B13" s="580"/>
      <c r="C13" s="166" t="s">
        <v>1026</v>
      </c>
      <c r="D13" s="573">
        <v>17939</v>
      </c>
      <c r="E13" s="574">
        <v>758</v>
      </c>
      <c r="F13" s="162">
        <v>0.2</v>
      </c>
      <c r="G13" s="574">
        <v>18090</v>
      </c>
      <c r="H13" s="776">
        <v>1.6E-2</v>
      </c>
      <c r="I13" s="162">
        <v>992</v>
      </c>
      <c r="J13" s="776">
        <v>8.2000000000000003E-2</v>
      </c>
      <c r="K13" s="579">
        <v>5</v>
      </c>
      <c r="L13" s="574">
        <v>3065</v>
      </c>
      <c r="M13" s="579">
        <v>16.899999999999999</v>
      </c>
      <c r="N13" s="574">
        <v>23</v>
      </c>
      <c r="O13" s="574">
        <v>35</v>
      </c>
    </row>
    <row r="14" spans="2:15" x14ac:dyDescent="0.25">
      <c r="B14" s="580"/>
      <c r="C14" s="166" t="s">
        <v>1027</v>
      </c>
      <c r="D14" s="573">
        <v>16827</v>
      </c>
      <c r="E14" s="574">
        <v>734</v>
      </c>
      <c r="F14" s="162">
        <v>0.2</v>
      </c>
      <c r="G14" s="574">
        <v>16974</v>
      </c>
      <c r="H14" s="776">
        <v>0.03</v>
      </c>
      <c r="I14" s="162">
        <v>811</v>
      </c>
      <c r="J14" s="776">
        <v>0.09</v>
      </c>
      <c r="K14" s="579">
        <v>5</v>
      </c>
      <c r="L14" s="574">
        <v>3553</v>
      </c>
      <c r="M14" s="579">
        <v>20.9</v>
      </c>
      <c r="N14" s="574">
        <v>46</v>
      </c>
      <c r="O14" s="574">
        <v>33</v>
      </c>
    </row>
    <row r="15" spans="2:15" x14ac:dyDescent="0.25">
      <c r="B15" s="580"/>
      <c r="C15" s="484" t="s">
        <v>1028</v>
      </c>
      <c r="D15" s="573">
        <v>14888</v>
      </c>
      <c r="E15" s="574">
        <v>627</v>
      </c>
      <c r="F15" s="162">
        <v>0.2</v>
      </c>
      <c r="G15" s="574">
        <v>15014</v>
      </c>
      <c r="H15" s="776">
        <v>2.7E-2</v>
      </c>
      <c r="I15" s="162">
        <v>732</v>
      </c>
      <c r="J15" s="776">
        <v>8.8999999999999996E-2</v>
      </c>
      <c r="K15" s="579">
        <v>5</v>
      </c>
      <c r="L15" s="574">
        <v>3076</v>
      </c>
      <c r="M15" s="579">
        <v>20.5</v>
      </c>
      <c r="N15" s="574">
        <v>36</v>
      </c>
      <c r="O15" s="574">
        <v>29</v>
      </c>
    </row>
    <row r="16" spans="2:15" x14ac:dyDescent="0.25">
      <c r="B16" s="580"/>
      <c r="C16" s="484" t="s">
        <v>1029</v>
      </c>
      <c r="D16" s="573">
        <v>1939</v>
      </c>
      <c r="E16" s="574">
        <v>107</v>
      </c>
      <c r="F16" s="162">
        <v>0.2</v>
      </c>
      <c r="G16" s="574">
        <v>1960</v>
      </c>
      <c r="H16" s="776">
        <v>5.3999999999999999E-2</v>
      </c>
      <c r="I16" s="162">
        <v>79</v>
      </c>
      <c r="J16" s="776">
        <v>9.2999999999999999E-2</v>
      </c>
      <c r="K16" s="579">
        <v>4.9000000000000004</v>
      </c>
      <c r="L16" s="574">
        <v>476</v>
      </c>
      <c r="M16" s="579">
        <v>24.3</v>
      </c>
      <c r="N16" s="574">
        <v>10</v>
      </c>
      <c r="O16" s="574">
        <v>4</v>
      </c>
    </row>
    <row r="17" spans="2:15" x14ac:dyDescent="0.25">
      <c r="B17" s="580"/>
      <c r="C17" s="166" t="s">
        <v>1030</v>
      </c>
      <c r="D17" s="573">
        <v>3467</v>
      </c>
      <c r="E17" s="574">
        <v>232</v>
      </c>
      <c r="F17" s="162">
        <v>0.2</v>
      </c>
      <c r="G17" s="574">
        <v>3513</v>
      </c>
      <c r="H17" s="776">
        <v>0.122</v>
      </c>
      <c r="I17" s="162">
        <v>171</v>
      </c>
      <c r="J17" s="776">
        <v>0.108</v>
      </c>
      <c r="K17" s="579">
        <v>4.9000000000000004</v>
      </c>
      <c r="L17" s="574">
        <v>1430</v>
      </c>
      <c r="M17" s="579">
        <v>40.700000000000003</v>
      </c>
      <c r="N17" s="574">
        <v>50</v>
      </c>
      <c r="O17" s="574">
        <v>6</v>
      </c>
    </row>
    <row r="18" spans="2:15" x14ac:dyDescent="0.25">
      <c r="B18" s="580"/>
      <c r="C18" s="484" t="s">
        <v>1031</v>
      </c>
      <c r="D18" s="573">
        <v>2247</v>
      </c>
      <c r="E18" s="574">
        <v>206</v>
      </c>
      <c r="F18" s="162">
        <v>0.2</v>
      </c>
      <c r="G18" s="574">
        <v>2288</v>
      </c>
      <c r="H18" s="776">
        <v>0.09</v>
      </c>
      <c r="I18" s="162">
        <v>119</v>
      </c>
      <c r="J18" s="776">
        <v>9.6000000000000002E-2</v>
      </c>
      <c r="K18" s="579">
        <v>4.9000000000000004</v>
      </c>
      <c r="L18" s="574">
        <v>708</v>
      </c>
      <c r="M18" s="579">
        <v>30.9</v>
      </c>
      <c r="N18" s="574">
        <v>20</v>
      </c>
      <c r="O18" s="574">
        <v>4</v>
      </c>
    </row>
    <row r="19" spans="2:15" x14ac:dyDescent="0.25">
      <c r="B19" s="580"/>
      <c r="C19" s="484" t="s">
        <v>1032</v>
      </c>
      <c r="D19" s="573">
        <v>1220</v>
      </c>
      <c r="E19" s="574">
        <v>26</v>
      </c>
      <c r="F19" s="162">
        <v>0.2</v>
      </c>
      <c r="G19" s="574">
        <v>1225</v>
      </c>
      <c r="H19" s="776">
        <v>0.182</v>
      </c>
      <c r="I19" s="162">
        <v>52</v>
      </c>
      <c r="J19" s="776">
        <v>0.13100000000000001</v>
      </c>
      <c r="K19" s="579">
        <v>4.9000000000000004</v>
      </c>
      <c r="L19" s="574">
        <v>722</v>
      </c>
      <c r="M19" s="579">
        <v>59</v>
      </c>
      <c r="N19" s="574">
        <v>30</v>
      </c>
      <c r="O19" s="574">
        <v>2</v>
      </c>
    </row>
    <row r="20" spans="2:15" x14ac:dyDescent="0.25">
      <c r="B20" s="580"/>
      <c r="C20" s="166" t="s">
        <v>1033</v>
      </c>
      <c r="D20" s="573">
        <v>2711</v>
      </c>
      <c r="E20" s="574">
        <v>22</v>
      </c>
      <c r="F20" s="162">
        <v>0.2</v>
      </c>
      <c r="G20" s="574">
        <v>2716</v>
      </c>
      <c r="H20" s="776">
        <v>0.152</v>
      </c>
      <c r="I20" s="162">
        <v>274</v>
      </c>
      <c r="J20" s="776">
        <v>0.10100000000000001</v>
      </c>
      <c r="K20" s="579">
        <v>5</v>
      </c>
      <c r="L20" s="574">
        <v>923</v>
      </c>
      <c r="M20" s="579">
        <v>34</v>
      </c>
      <c r="N20" s="574">
        <v>47</v>
      </c>
      <c r="O20" s="574">
        <v>5</v>
      </c>
    </row>
    <row r="21" spans="2:15" x14ac:dyDescent="0.25">
      <c r="B21" s="580"/>
      <c r="C21" s="484" t="s">
        <v>1034</v>
      </c>
      <c r="D21" s="573">
        <v>2665</v>
      </c>
      <c r="E21" s="574">
        <v>22</v>
      </c>
      <c r="F21" s="162">
        <v>0.2</v>
      </c>
      <c r="G21" s="574">
        <v>2670</v>
      </c>
      <c r="H21" s="776">
        <v>0.14000000000000001</v>
      </c>
      <c r="I21" s="162">
        <v>263</v>
      </c>
      <c r="J21" s="776">
        <v>9.9000000000000005E-2</v>
      </c>
      <c r="K21" s="579">
        <v>5</v>
      </c>
      <c r="L21" s="574">
        <v>906</v>
      </c>
      <c r="M21" s="579">
        <v>33.9</v>
      </c>
      <c r="N21" s="574">
        <v>39</v>
      </c>
      <c r="O21" s="574">
        <v>5</v>
      </c>
    </row>
    <row r="22" spans="2:15" x14ac:dyDescent="0.25">
      <c r="B22" s="580"/>
      <c r="C22" s="484" t="s">
        <v>1035</v>
      </c>
      <c r="D22" s="573">
        <v>21</v>
      </c>
      <c r="E22" s="574">
        <v>0</v>
      </c>
      <c r="F22" s="162">
        <v>0.2</v>
      </c>
      <c r="G22" s="574">
        <v>21</v>
      </c>
      <c r="H22" s="776">
        <v>0.70899999999999996</v>
      </c>
      <c r="I22" s="162">
        <v>4</v>
      </c>
      <c r="J22" s="776">
        <v>0.129</v>
      </c>
      <c r="K22" s="579">
        <v>4.8</v>
      </c>
      <c r="L22" s="574">
        <v>6</v>
      </c>
      <c r="M22" s="579">
        <v>30.1</v>
      </c>
      <c r="N22" s="574">
        <v>2</v>
      </c>
      <c r="O22" s="574">
        <v>0</v>
      </c>
    </row>
    <row r="23" spans="2:15" x14ac:dyDescent="0.25">
      <c r="B23" s="580"/>
      <c r="C23" s="484" t="s">
        <v>1036</v>
      </c>
      <c r="D23" s="573">
        <v>25</v>
      </c>
      <c r="E23" s="574">
        <v>0</v>
      </c>
      <c r="F23" s="162">
        <v>0.2</v>
      </c>
      <c r="G23" s="574">
        <v>25</v>
      </c>
      <c r="H23" s="776">
        <v>0.94799999999999995</v>
      </c>
      <c r="I23" s="162">
        <v>7</v>
      </c>
      <c r="J23" s="776">
        <v>0.29699999999999999</v>
      </c>
      <c r="K23" s="579">
        <v>5</v>
      </c>
      <c r="L23" s="574">
        <v>11</v>
      </c>
      <c r="M23" s="579">
        <v>42.5</v>
      </c>
      <c r="N23" s="574">
        <v>6</v>
      </c>
      <c r="O23" s="574">
        <v>0</v>
      </c>
    </row>
    <row r="24" spans="2:15" ht="30" x14ac:dyDescent="0.25">
      <c r="B24" s="581"/>
      <c r="C24" s="166" t="s">
        <v>1037</v>
      </c>
      <c r="D24" s="573">
        <v>357</v>
      </c>
      <c r="E24" s="574">
        <v>0</v>
      </c>
      <c r="F24" s="162">
        <v>0.2</v>
      </c>
      <c r="G24" s="574">
        <v>357</v>
      </c>
      <c r="H24" s="776">
        <v>1</v>
      </c>
      <c r="I24" s="162">
        <v>44</v>
      </c>
      <c r="J24" s="776">
        <v>0.34200000000000003</v>
      </c>
      <c r="K24" s="579">
        <v>5</v>
      </c>
      <c r="L24" s="574">
        <v>1294</v>
      </c>
      <c r="M24" s="579">
        <v>362.6</v>
      </c>
      <c r="N24" s="574">
        <v>19</v>
      </c>
      <c r="O24" s="574">
        <v>19</v>
      </c>
    </row>
    <row r="25" spans="2:15" x14ac:dyDescent="0.25">
      <c r="B25" s="1084" t="s">
        <v>1038</v>
      </c>
      <c r="C25" s="1085"/>
      <c r="D25" s="574"/>
      <c r="E25" s="574"/>
      <c r="F25" s="162"/>
      <c r="G25" s="574"/>
      <c r="H25" s="162"/>
      <c r="I25" s="162"/>
      <c r="J25" s="162"/>
      <c r="K25" s="162"/>
      <c r="L25" s="574"/>
      <c r="M25" s="162"/>
      <c r="N25" s="574"/>
      <c r="O25" s="574"/>
    </row>
    <row r="26" spans="2:15" x14ac:dyDescent="0.25">
      <c r="B26" s="1262" t="s">
        <v>1039</v>
      </c>
      <c r="C26" s="1263"/>
      <c r="D26" s="574">
        <v>76608</v>
      </c>
      <c r="E26" s="574">
        <v>2448</v>
      </c>
      <c r="F26" s="162">
        <v>0.2</v>
      </c>
      <c r="G26" s="574">
        <v>77097</v>
      </c>
      <c r="H26" s="582"/>
      <c r="I26" s="574">
        <v>6819</v>
      </c>
      <c r="J26" s="582"/>
      <c r="K26" s="162"/>
      <c r="L26" s="574">
        <v>14817</v>
      </c>
      <c r="M26" s="162"/>
      <c r="N26" s="574">
        <v>207</v>
      </c>
      <c r="O26" s="574">
        <v>166</v>
      </c>
    </row>
    <row r="27" spans="2:15" x14ac:dyDescent="0.25">
      <c r="B27" s="583"/>
      <c r="C27" s="583"/>
      <c r="D27" s="583"/>
      <c r="E27" s="583"/>
      <c r="F27" s="583"/>
      <c r="G27" s="583"/>
      <c r="H27" s="583"/>
      <c r="I27" s="583"/>
      <c r="J27" s="583"/>
      <c r="K27" s="583"/>
      <c r="L27" s="583"/>
      <c r="M27" s="583"/>
      <c r="N27" s="583"/>
      <c r="O27" s="583"/>
    </row>
    <row r="28" spans="2:15" x14ac:dyDescent="0.25">
      <c r="B28" s="583"/>
      <c r="C28" s="583"/>
      <c r="D28" s="775"/>
      <c r="E28" s="583"/>
      <c r="F28" s="583"/>
      <c r="G28" s="583"/>
      <c r="H28" s="583"/>
      <c r="I28" s="583"/>
      <c r="J28" s="583"/>
      <c r="K28" s="583"/>
      <c r="L28" s="773"/>
      <c r="M28" s="583"/>
      <c r="N28" s="583"/>
      <c r="O28" s="583"/>
    </row>
    <row r="29" spans="2:15" x14ac:dyDescent="0.25">
      <c r="B29" s="583"/>
      <c r="C29" s="583"/>
      <c r="D29" s="583"/>
      <c r="E29" s="583"/>
      <c r="F29" s="583"/>
      <c r="G29" s="583"/>
      <c r="H29" s="583"/>
      <c r="I29" s="583"/>
      <c r="J29" s="583"/>
      <c r="K29" s="583"/>
      <c r="L29" s="583"/>
      <c r="M29" s="583"/>
      <c r="N29" s="583"/>
      <c r="O29" s="583"/>
    </row>
    <row r="30" spans="2:15" ht="75" x14ac:dyDescent="0.25">
      <c r="B30" s="1260" t="s">
        <v>1008</v>
      </c>
      <c r="C30" s="161" t="s">
        <v>1009</v>
      </c>
      <c r="D30" s="161" t="s">
        <v>909</v>
      </c>
      <c r="E30" s="161" t="s">
        <v>1010</v>
      </c>
      <c r="F30" s="439" t="s">
        <v>1011</v>
      </c>
      <c r="G30" s="439" t="s">
        <v>984</v>
      </c>
      <c r="H30" s="439" t="s">
        <v>1012</v>
      </c>
      <c r="I30" s="439" t="s">
        <v>1013</v>
      </c>
      <c r="J30" s="439" t="s">
        <v>1014</v>
      </c>
      <c r="K30" s="439" t="s">
        <v>1015</v>
      </c>
      <c r="L30" s="161" t="s">
        <v>1016</v>
      </c>
      <c r="M30" s="161" t="s">
        <v>1017</v>
      </c>
      <c r="N30" s="161" t="s">
        <v>1018</v>
      </c>
      <c r="O30" s="161" t="s">
        <v>1019</v>
      </c>
    </row>
    <row r="31" spans="2:15" x14ac:dyDescent="0.25">
      <c r="B31" s="1261"/>
      <c r="C31" s="24" t="s">
        <v>148</v>
      </c>
      <c r="D31" s="24" t="s">
        <v>149</v>
      </c>
      <c r="E31" s="24" t="s">
        <v>150</v>
      </c>
      <c r="F31" s="24" t="s">
        <v>249</v>
      </c>
      <c r="G31" s="24" t="s">
        <v>250</v>
      </c>
      <c r="H31" s="24" t="s">
        <v>251</v>
      </c>
      <c r="I31" s="24" t="s">
        <v>252</v>
      </c>
      <c r="J31" s="24" t="s">
        <v>332</v>
      </c>
      <c r="K31" s="24" t="s">
        <v>573</v>
      </c>
      <c r="L31" s="24" t="s">
        <v>574</v>
      </c>
      <c r="M31" s="24" t="s">
        <v>575</v>
      </c>
      <c r="N31" s="24" t="s">
        <v>576</v>
      </c>
      <c r="O31" s="24" t="s">
        <v>577</v>
      </c>
    </row>
    <row r="32" spans="2:15" ht="45" x14ac:dyDescent="0.25">
      <c r="B32" s="407" t="s">
        <v>1040</v>
      </c>
      <c r="C32" s="577"/>
      <c r="D32" s="575"/>
      <c r="E32" s="162"/>
      <c r="F32" s="162"/>
      <c r="G32" s="162"/>
      <c r="H32" s="162"/>
      <c r="I32" s="162"/>
      <c r="J32" s="162"/>
      <c r="K32" s="162"/>
      <c r="L32" s="162"/>
      <c r="M32" s="162"/>
      <c r="N32" s="162"/>
      <c r="O32" s="162"/>
    </row>
    <row r="33" spans="2:15" x14ac:dyDescent="0.25">
      <c r="B33" s="578"/>
      <c r="C33" s="166" t="s">
        <v>1021</v>
      </c>
      <c r="D33" s="573">
        <v>4818</v>
      </c>
      <c r="E33" s="574">
        <v>135</v>
      </c>
      <c r="F33" s="162">
        <v>0.2</v>
      </c>
      <c r="G33" s="574">
        <v>4845</v>
      </c>
      <c r="H33" s="406">
        <v>2E-3</v>
      </c>
      <c r="I33" s="574">
        <v>1542</v>
      </c>
      <c r="J33" s="406">
        <v>7.3999999999999996E-2</v>
      </c>
      <c r="K33" s="584">
        <v>5</v>
      </c>
      <c r="L33" s="574">
        <v>376</v>
      </c>
      <c r="M33" s="579">
        <v>7.8</v>
      </c>
      <c r="N33" s="574">
        <v>1</v>
      </c>
      <c r="O33" s="574">
        <v>9</v>
      </c>
    </row>
    <row r="34" spans="2:15" x14ac:dyDescent="0.25">
      <c r="B34" s="580"/>
      <c r="C34" s="484" t="s">
        <v>1022</v>
      </c>
      <c r="D34" s="573">
        <v>1989</v>
      </c>
      <c r="E34" s="574">
        <v>7</v>
      </c>
      <c r="F34" s="162">
        <v>0.2</v>
      </c>
      <c r="G34" s="574">
        <v>1990</v>
      </c>
      <c r="H34" s="406">
        <v>2E-3</v>
      </c>
      <c r="I34" s="574">
        <v>1018</v>
      </c>
      <c r="J34" s="406">
        <v>7.0000000000000007E-2</v>
      </c>
      <c r="K34" s="584">
        <v>5</v>
      </c>
      <c r="L34" s="574">
        <v>120</v>
      </c>
      <c r="M34" s="579">
        <v>6</v>
      </c>
      <c r="N34" s="574">
        <v>0</v>
      </c>
      <c r="O34" s="574">
        <v>4</v>
      </c>
    </row>
    <row r="35" spans="2:15" x14ac:dyDescent="0.25">
      <c r="B35" s="580"/>
      <c r="C35" s="484" t="s">
        <v>1023</v>
      </c>
      <c r="D35" s="573">
        <v>2829</v>
      </c>
      <c r="E35" s="574">
        <v>128</v>
      </c>
      <c r="F35" s="162">
        <v>0.2</v>
      </c>
      <c r="G35" s="574">
        <v>2855</v>
      </c>
      <c r="H35" s="406">
        <v>3.0000000000000001E-3</v>
      </c>
      <c r="I35" s="574">
        <v>524</v>
      </c>
      <c r="J35" s="406">
        <v>7.5999999999999998E-2</v>
      </c>
      <c r="K35" s="584">
        <v>5</v>
      </c>
      <c r="L35" s="574">
        <v>256</v>
      </c>
      <c r="M35" s="579">
        <v>9</v>
      </c>
      <c r="N35" s="574">
        <v>1</v>
      </c>
      <c r="O35" s="574">
        <v>5</v>
      </c>
    </row>
    <row r="36" spans="2:15" x14ac:dyDescent="0.25">
      <c r="B36" s="580"/>
      <c r="C36" s="166" t="s">
        <v>1024</v>
      </c>
      <c r="D36" s="573">
        <v>5099</v>
      </c>
      <c r="E36" s="574">
        <v>39</v>
      </c>
      <c r="F36" s="162">
        <v>0.2</v>
      </c>
      <c r="G36" s="574">
        <v>5107</v>
      </c>
      <c r="H36" s="406">
        <v>5.0000000000000001E-3</v>
      </c>
      <c r="I36" s="574">
        <v>883</v>
      </c>
      <c r="J36" s="406">
        <v>7.4999999999999997E-2</v>
      </c>
      <c r="K36" s="584">
        <v>5</v>
      </c>
      <c r="L36" s="574">
        <v>551</v>
      </c>
      <c r="M36" s="579">
        <v>10.8</v>
      </c>
      <c r="N36" s="574">
        <v>2</v>
      </c>
      <c r="O36" s="574">
        <v>10</v>
      </c>
    </row>
    <row r="37" spans="2:15" x14ac:dyDescent="0.25">
      <c r="B37" s="580"/>
      <c r="C37" s="166" t="s">
        <v>1025</v>
      </c>
      <c r="D37" s="573">
        <v>24744</v>
      </c>
      <c r="E37" s="574">
        <v>528</v>
      </c>
      <c r="F37" s="162">
        <v>0.2</v>
      </c>
      <c r="G37" s="574">
        <v>24850</v>
      </c>
      <c r="H37" s="406">
        <v>8.9999999999999993E-3</v>
      </c>
      <c r="I37" s="574">
        <v>2066</v>
      </c>
      <c r="J37" s="406">
        <v>7.9000000000000001E-2</v>
      </c>
      <c r="K37" s="584">
        <v>5</v>
      </c>
      <c r="L37" s="574">
        <v>3472</v>
      </c>
      <c r="M37" s="579">
        <v>14</v>
      </c>
      <c r="N37" s="574">
        <v>18</v>
      </c>
      <c r="O37" s="574">
        <v>47</v>
      </c>
    </row>
    <row r="38" spans="2:15" x14ac:dyDescent="0.25">
      <c r="B38" s="580"/>
      <c r="C38" s="166" t="s">
        <v>1026</v>
      </c>
      <c r="D38" s="573">
        <v>17930</v>
      </c>
      <c r="E38" s="574">
        <v>758</v>
      </c>
      <c r="F38" s="162">
        <v>0.2</v>
      </c>
      <c r="G38" s="574">
        <v>18081</v>
      </c>
      <c r="H38" s="406">
        <v>1.6E-2</v>
      </c>
      <c r="I38" s="574">
        <v>980</v>
      </c>
      <c r="J38" s="406">
        <v>8.2000000000000003E-2</v>
      </c>
      <c r="K38" s="584">
        <v>5</v>
      </c>
      <c r="L38" s="574">
        <v>3057</v>
      </c>
      <c r="M38" s="579">
        <v>16.899999999999999</v>
      </c>
      <c r="N38" s="574">
        <v>23</v>
      </c>
      <c r="O38" s="574">
        <v>35</v>
      </c>
    </row>
    <row r="39" spans="2:15" x14ac:dyDescent="0.25">
      <c r="B39" s="580"/>
      <c r="C39" s="166" t="s">
        <v>1027</v>
      </c>
      <c r="D39" s="573">
        <v>16751</v>
      </c>
      <c r="E39" s="574">
        <v>734</v>
      </c>
      <c r="F39" s="162">
        <v>0.2</v>
      </c>
      <c r="G39" s="574">
        <v>16897</v>
      </c>
      <c r="H39" s="406">
        <v>0.03</v>
      </c>
      <c r="I39" s="574">
        <v>758</v>
      </c>
      <c r="J39" s="406">
        <v>0.09</v>
      </c>
      <c r="K39" s="584">
        <v>5</v>
      </c>
      <c r="L39" s="574">
        <v>3534</v>
      </c>
      <c r="M39" s="579">
        <v>20.9</v>
      </c>
      <c r="N39" s="574">
        <v>46</v>
      </c>
      <c r="O39" s="574">
        <v>33</v>
      </c>
    </row>
    <row r="40" spans="2:15" x14ac:dyDescent="0.25">
      <c r="B40" s="580"/>
      <c r="C40" s="484" t="s">
        <v>1028</v>
      </c>
      <c r="D40" s="573">
        <v>14812</v>
      </c>
      <c r="E40" s="574">
        <v>627</v>
      </c>
      <c r="F40" s="162">
        <v>0.2</v>
      </c>
      <c r="G40" s="574">
        <v>14937</v>
      </c>
      <c r="H40" s="406">
        <v>2.7E-2</v>
      </c>
      <c r="I40" s="574">
        <v>729</v>
      </c>
      <c r="J40" s="406">
        <v>8.8999999999999996E-2</v>
      </c>
      <c r="K40" s="584">
        <v>5</v>
      </c>
      <c r="L40" s="574">
        <v>3058</v>
      </c>
      <c r="M40" s="579">
        <v>20.5</v>
      </c>
      <c r="N40" s="574">
        <v>36</v>
      </c>
      <c r="O40" s="574">
        <v>29</v>
      </c>
    </row>
    <row r="41" spans="2:15" x14ac:dyDescent="0.25">
      <c r="B41" s="580"/>
      <c r="C41" s="484" t="s">
        <v>1029</v>
      </c>
      <c r="D41" s="573">
        <v>1939</v>
      </c>
      <c r="E41" s="574">
        <v>107</v>
      </c>
      <c r="F41" s="162">
        <v>0.2</v>
      </c>
      <c r="G41" s="574">
        <v>1960</v>
      </c>
      <c r="H41" s="406">
        <v>5.3999999999999999E-2</v>
      </c>
      <c r="I41" s="574">
        <v>29</v>
      </c>
      <c r="J41" s="406">
        <v>9.2999999999999999E-2</v>
      </c>
      <c r="K41" s="584">
        <v>4.9000000000000004</v>
      </c>
      <c r="L41" s="574">
        <v>476</v>
      </c>
      <c r="M41" s="579">
        <v>24.3</v>
      </c>
      <c r="N41" s="574">
        <v>10</v>
      </c>
      <c r="O41" s="574">
        <v>4</v>
      </c>
    </row>
    <row r="42" spans="2:15" x14ac:dyDescent="0.25">
      <c r="B42" s="580"/>
      <c r="C42" s="166" t="s">
        <v>1030</v>
      </c>
      <c r="D42" s="573">
        <v>3457</v>
      </c>
      <c r="E42" s="574">
        <v>232</v>
      </c>
      <c r="F42" s="162">
        <v>0.2</v>
      </c>
      <c r="G42" s="574">
        <v>3503</v>
      </c>
      <c r="H42" s="406">
        <v>0.122</v>
      </c>
      <c r="I42" s="574">
        <v>169</v>
      </c>
      <c r="J42" s="406">
        <v>0.108</v>
      </c>
      <c r="K42" s="584">
        <v>4.9000000000000004</v>
      </c>
      <c r="L42" s="574">
        <v>1427</v>
      </c>
      <c r="M42" s="579">
        <v>40.700000000000003</v>
      </c>
      <c r="N42" s="574">
        <v>49</v>
      </c>
      <c r="O42" s="574">
        <v>6</v>
      </c>
    </row>
    <row r="43" spans="2:15" x14ac:dyDescent="0.25">
      <c r="B43" s="580"/>
      <c r="C43" s="484" t="s">
        <v>1031</v>
      </c>
      <c r="D43" s="573">
        <v>2244</v>
      </c>
      <c r="E43" s="574">
        <v>206</v>
      </c>
      <c r="F43" s="162">
        <v>0.2</v>
      </c>
      <c r="G43" s="574">
        <v>2285</v>
      </c>
      <c r="H43" s="406">
        <v>0.09</v>
      </c>
      <c r="I43" s="574">
        <v>118</v>
      </c>
      <c r="J43" s="406">
        <v>9.6000000000000002E-2</v>
      </c>
      <c r="K43" s="584">
        <v>4.9000000000000004</v>
      </c>
      <c r="L43" s="574">
        <v>707</v>
      </c>
      <c r="M43" s="579">
        <v>30.9</v>
      </c>
      <c r="N43" s="574">
        <v>19</v>
      </c>
      <c r="O43" s="574">
        <v>4</v>
      </c>
    </row>
    <row r="44" spans="2:15" x14ac:dyDescent="0.25">
      <c r="B44" s="580"/>
      <c r="C44" s="484" t="s">
        <v>1032</v>
      </c>
      <c r="D44" s="573">
        <v>1213</v>
      </c>
      <c r="E44" s="574">
        <v>26</v>
      </c>
      <c r="F44" s="162">
        <v>0.2</v>
      </c>
      <c r="G44" s="574">
        <v>1218</v>
      </c>
      <c r="H44" s="406">
        <v>0.182</v>
      </c>
      <c r="I44" s="574">
        <v>51</v>
      </c>
      <c r="J44" s="406">
        <v>0.13200000000000001</v>
      </c>
      <c r="K44" s="584">
        <v>5</v>
      </c>
      <c r="L44" s="574">
        <v>720</v>
      </c>
      <c r="M44" s="579">
        <v>59.1</v>
      </c>
      <c r="N44" s="574">
        <v>30</v>
      </c>
      <c r="O44" s="574">
        <v>2</v>
      </c>
    </row>
    <row r="45" spans="2:15" x14ac:dyDescent="0.25">
      <c r="B45" s="580"/>
      <c r="C45" s="166" t="s">
        <v>1033</v>
      </c>
      <c r="D45" s="573">
        <v>2711</v>
      </c>
      <c r="E45" s="574">
        <v>22</v>
      </c>
      <c r="F45" s="162">
        <v>0.2</v>
      </c>
      <c r="G45" s="574">
        <v>2715</v>
      </c>
      <c r="H45" s="406">
        <v>0.152</v>
      </c>
      <c r="I45" s="574">
        <v>273</v>
      </c>
      <c r="J45" s="406">
        <v>0.10100000000000001</v>
      </c>
      <c r="K45" s="584">
        <v>5</v>
      </c>
      <c r="L45" s="574">
        <v>923</v>
      </c>
      <c r="M45" s="579">
        <v>34</v>
      </c>
      <c r="N45" s="574">
        <v>47</v>
      </c>
      <c r="O45" s="574">
        <v>5</v>
      </c>
    </row>
    <row r="46" spans="2:15" x14ac:dyDescent="0.25">
      <c r="B46" s="580"/>
      <c r="C46" s="484" t="s">
        <v>1034</v>
      </c>
      <c r="D46" s="573">
        <v>2665</v>
      </c>
      <c r="E46" s="574">
        <v>22</v>
      </c>
      <c r="F46" s="162">
        <v>0.2</v>
      </c>
      <c r="G46" s="574">
        <v>2669</v>
      </c>
      <c r="H46" s="406">
        <v>0.14000000000000001</v>
      </c>
      <c r="I46" s="574">
        <v>262</v>
      </c>
      <c r="J46" s="406">
        <v>9.9000000000000005E-2</v>
      </c>
      <c r="K46" s="584">
        <v>5</v>
      </c>
      <c r="L46" s="574">
        <v>906</v>
      </c>
      <c r="M46" s="579">
        <v>33.9</v>
      </c>
      <c r="N46" s="574">
        <v>39</v>
      </c>
      <c r="O46" s="574">
        <v>5</v>
      </c>
    </row>
    <row r="47" spans="2:15" x14ac:dyDescent="0.25">
      <c r="B47" s="580"/>
      <c r="C47" s="484" t="s">
        <v>1035</v>
      </c>
      <c r="D47" s="573">
        <v>21</v>
      </c>
      <c r="E47" s="574">
        <v>0</v>
      </c>
      <c r="F47" s="162">
        <v>0.2</v>
      </c>
      <c r="G47" s="574">
        <v>21</v>
      </c>
      <c r="H47" s="406">
        <v>0.70899999999999996</v>
      </c>
      <c r="I47" s="574">
        <v>4</v>
      </c>
      <c r="J47" s="406">
        <v>0.129</v>
      </c>
      <c r="K47" s="584">
        <v>4.8</v>
      </c>
      <c r="L47" s="574">
        <v>6</v>
      </c>
      <c r="M47" s="579">
        <v>30.1</v>
      </c>
      <c r="N47" s="574">
        <v>2</v>
      </c>
      <c r="O47" s="574">
        <v>0</v>
      </c>
    </row>
    <row r="48" spans="2:15" x14ac:dyDescent="0.25">
      <c r="B48" s="580"/>
      <c r="C48" s="484" t="s">
        <v>1036</v>
      </c>
      <c r="D48" s="573">
        <v>25</v>
      </c>
      <c r="E48" s="574">
        <v>0</v>
      </c>
      <c r="F48" s="162">
        <v>0.2</v>
      </c>
      <c r="G48" s="574">
        <v>25</v>
      </c>
      <c r="H48" s="406">
        <v>0.94799999999999995</v>
      </c>
      <c r="I48" s="574">
        <v>7</v>
      </c>
      <c r="J48" s="406">
        <v>0.29699999999999999</v>
      </c>
      <c r="K48" s="584">
        <v>5</v>
      </c>
      <c r="L48" s="574">
        <v>11</v>
      </c>
      <c r="M48" s="579">
        <v>42.5</v>
      </c>
      <c r="N48" s="574">
        <v>6</v>
      </c>
      <c r="O48" s="574">
        <v>0</v>
      </c>
    </row>
    <row r="49" spans="2:15" ht="30" x14ac:dyDescent="0.25">
      <c r="B49" s="581"/>
      <c r="C49" s="166" t="s">
        <v>1037</v>
      </c>
      <c r="D49" s="573">
        <v>357</v>
      </c>
      <c r="E49" s="573">
        <v>0</v>
      </c>
      <c r="F49" s="162">
        <v>0.2</v>
      </c>
      <c r="G49" s="573">
        <v>357</v>
      </c>
      <c r="H49" s="406">
        <v>1</v>
      </c>
      <c r="I49" s="573">
        <v>44</v>
      </c>
      <c r="J49" s="406">
        <v>0.34200000000000003</v>
      </c>
      <c r="K49" s="584">
        <v>5</v>
      </c>
      <c r="L49" s="573">
        <v>1294</v>
      </c>
      <c r="M49" s="579">
        <v>362.6</v>
      </c>
      <c r="N49" s="162">
        <v>19</v>
      </c>
      <c r="O49" s="574">
        <v>19</v>
      </c>
    </row>
    <row r="50" spans="2:15" x14ac:dyDescent="0.25">
      <c r="B50" s="1084" t="s">
        <v>1038</v>
      </c>
      <c r="C50" s="1085"/>
      <c r="D50" s="574">
        <v>75867</v>
      </c>
      <c r="E50" s="574">
        <v>2448</v>
      </c>
      <c r="F50" s="584">
        <v>0.2</v>
      </c>
      <c r="G50" s="574">
        <v>76355</v>
      </c>
      <c r="H50" s="406">
        <v>0.03</v>
      </c>
      <c r="I50" s="574">
        <v>6715</v>
      </c>
      <c r="J50" s="406">
        <v>8.5000000000000006E-2</v>
      </c>
      <c r="K50" s="584">
        <v>5</v>
      </c>
      <c r="L50" s="574">
        <v>14634</v>
      </c>
      <c r="M50" s="162">
        <v>19.170000000000002</v>
      </c>
      <c r="N50" s="574">
        <v>205</v>
      </c>
      <c r="O50" s="574">
        <v>164</v>
      </c>
    </row>
    <row r="51" spans="2:15" x14ac:dyDescent="0.25">
      <c r="B51" s="1262" t="s">
        <v>1039</v>
      </c>
      <c r="C51" s="1263"/>
      <c r="D51" s="574"/>
      <c r="E51" s="574"/>
      <c r="F51" s="162"/>
      <c r="G51" s="574"/>
      <c r="H51" s="582"/>
      <c r="I51" s="162"/>
      <c r="J51" s="582"/>
      <c r="K51" s="162"/>
      <c r="L51" s="162"/>
      <c r="M51" s="162"/>
      <c r="N51" s="162"/>
      <c r="O51" s="162"/>
    </row>
    <row r="52" spans="2:15" x14ac:dyDescent="0.25">
      <c r="B52"/>
      <c r="C52"/>
      <c r="D52"/>
      <c r="E52"/>
      <c r="F52"/>
      <c r="G52"/>
      <c r="H52"/>
      <c r="I52"/>
      <c r="J52"/>
      <c r="K52"/>
      <c r="L52"/>
      <c r="M52"/>
      <c r="N52"/>
      <c r="O52"/>
    </row>
    <row r="53" spans="2:15" x14ac:dyDescent="0.25">
      <c r="B53"/>
      <c r="C53"/>
      <c r="D53"/>
      <c r="E53"/>
      <c r="F53"/>
      <c r="G53"/>
      <c r="H53"/>
      <c r="I53"/>
      <c r="J53"/>
      <c r="K53"/>
      <c r="L53"/>
      <c r="M53"/>
      <c r="N53"/>
      <c r="O53"/>
    </row>
    <row r="54" spans="2:15" x14ac:dyDescent="0.25">
      <c r="B54"/>
      <c r="C54"/>
      <c r="D54"/>
      <c r="E54"/>
      <c r="F54"/>
      <c r="G54"/>
      <c r="H54"/>
      <c r="I54"/>
      <c r="J54"/>
      <c r="K54"/>
      <c r="L54"/>
      <c r="M54"/>
      <c r="N54"/>
      <c r="O54"/>
    </row>
    <row r="55" spans="2:15" ht="75" x14ac:dyDescent="0.25">
      <c r="B55" s="1260" t="s">
        <v>1008</v>
      </c>
      <c r="C55" s="161" t="s">
        <v>1009</v>
      </c>
      <c r="D55" s="161" t="s">
        <v>909</v>
      </c>
      <c r="E55" s="161" t="s">
        <v>1010</v>
      </c>
      <c r="F55" s="439" t="s">
        <v>1011</v>
      </c>
      <c r="G55" s="439" t="s">
        <v>984</v>
      </c>
      <c r="H55" s="439" t="s">
        <v>1012</v>
      </c>
      <c r="I55" s="439" t="s">
        <v>1013</v>
      </c>
      <c r="J55" s="439" t="s">
        <v>1014</v>
      </c>
      <c r="K55" s="439" t="s">
        <v>1015</v>
      </c>
      <c r="L55" s="161" t="s">
        <v>1016</v>
      </c>
      <c r="M55" s="161" t="s">
        <v>1017</v>
      </c>
      <c r="N55" s="161" t="s">
        <v>1018</v>
      </c>
      <c r="O55" s="161" t="s">
        <v>1019</v>
      </c>
    </row>
    <row r="56" spans="2:15" x14ac:dyDescent="0.25">
      <c r="B56" s="1261"/>
      <c r="C56" s="24" t="s">
        <v>148</v>
      </c>
      <c r="D56" s="24" t="s">
        <v>149</v>
      </c>
      <c r="E56" s="24" t="s">
        <v>150</v>
      </c>
      <c r="F56" s="24" t="s">
        <v>249</v>
      </c>
      <c r="G56" s="24" t="s">
        <v>250</v>
      </c>
      <c r="H56" s="24" t="s">
        <v>251</v>
      </c>
      <c r="I56" s="24" t="s">
        <v>252</v>
      </c>
      <c r="J56" s="24" t="s">
        <v>332</v>
      </c>
      <c r="K56" s="24" t="s">
        <v>573</v>
      </c>
      <c r="L56" s="24" t="s">
        <v>574</v>
      </c>
      <c r="M56" s="24" t="s">
        <v>575</v>
      </c>
      <c r="N56" s="24" t="s">
        <v>576</v>
      </c>
      <c r="O56" s="24" t="s">
        <v>577</v>
      </c>
    </row>
    <row r="57" spans="2:15" ht="60" x14ac:dyDescent="0.25">
      <c r="B57" s="407" t="s">
        <v>1041</v>
      </c>
      <c r="C57" s="577"/>
      <c r="D57" s="575"/>
      <c r="E57" s="162"/>
      <c r="F57" s="162"/>
      <c r="G57" s="162"/>
      <c r="H57" s="162"/>
      <c r="I57" s="162"/>
      <c r="J57" s="162"/>
      <c r="K57" s="162"/>
      <c r="L57" s="162"/>
      <c r="M57" s="162"/>
      <c r="N57" s="162"/>
      <c r="O57" s="162"/>
    </row>
    <row r="58" spans="2:15" x14ac:dyDescent="0.25">
      <c r="B58" s="578"/>
      <c r="C58" s="166" t="s">
        <v>1021</v>
      </c>
      <c r="D58" s="585">
        <v>18</v>
      </c>
      <c r="E58" s="586">
        <v>0</v>
      </c>
      <c r="F58" s="162">
        <v>0.2</v>
      </c>
      <c r="G58" s="574">
        <v>18</v>
      </c>
      <c r="H58" s="406">
        <v>2E-3</v>
      </c>
      <c r="I58" s="162">
        <v>9</v>
      </c>
      <c r="J58" s="406">
        <v>7.0000000000000007E-2</v>
      </c>
      <c r="K58" s="579">
        <v>5</v>
      </c>
      <c r="L58" s="574">
        <v>1</v>
      </c>
      <c r="M58" s="777">
        <v>9.08</v>
      </c>
      <c r="N58" s="574">
        <v>1</v>
      </c>
      <c r="O58" s="574">
        <v>0</v>
      </c>
    </row>
    <row r="59" spans="2:15" x14ac:dyDescent="0.25">
      <c r="B59" s="580"/>
      <c r="C59" s="484" t="s">
        <v>1022</v>
      </c>
      <c r="D59" s="585">
        <v>15</v>
      </c>
      <c r="E59" s="586">
        <v>0</v>
      </c>
      <c r="F59" s="162">
        <v>0.2</v>
      </c>
      <c r="G59" s="574">
        <v>15</v>
      </c>
      <c r="H59" s="406">
        <v>2E-3</v>
      </c>
      <c r="I59" s="162">
        <v>4</v>
      </c>
      <c r="J59" s="406">
        <v>7.0000000000000007E-2</v>
      </c>
      <c r="K59" s="579">
        <v>5</v>
      </c>
      <c r="L59" s="574">
        <v>1</v>
      </c>
      <c r="M59" s="777">
        <v>8.86</v>
      </c>
      <c r="N59" s="574">
        <v>1</v>
      </c>
      <c r="O59" s="574">
        <v>0</v>
      </c>
    </row>
    <row r="60" spans="2:15" x14ac:dyDescent="0.25">
      <c r="B60" s="580"/>
      <c r="C60" s="484" t="s">
        <v>1023</v>
      </c>
      <c r="D60" s="585">
        <v>3</v>
      </c>
      <c r="E60" s="586">
        <v>0</v>
      </c>
      <c r="F60" s="162">
        <v>0.2</v>
      </c>
      <c r="G60" s="574">
        <v>3</v>
      </c>
      <c r="H60" s="406">
        <v>3.0000000000000001E-3</v>
      </c>
      <c r="I60" s="162">
        <v>5</v>
      </c>
      <c r="J60" s="406">
        <v>7.0000000000000007E-2</v>
      </c>
      <c r="K60" s="579">
        <v>5</v>
      </c>
      <c r="L60" s="574">
        <v>0</v>
      </c>
      <c r="M60" s="777">
        <v>10.220000000000001</v>
      </c>
      <c r="N60" s="574">
        <v>0</v>
      </c>
      <c r="O60" s="574">
        <v>0</v>
      </c>
    </row>
    <row r="61" spans="2:15" x14ac:dyDescent="0.25">
      <c r="B61" s="580"/>
      <c r="C61" s="166" t="s">
        <v>1024</v>
      </c>
      <c r="D61" s="585">
        <v>30</v>
      </c>
      <c r="E61" s="586">
        <v>0</v>
      </c>
      <c r="F61" s="162">
        <v>0.2</v>
      </c>
      <c r="G61" s="574">
        <v>30</v>
      </c>
      <c r="H61" s="406">
        <v>4.0000000000000001E-3</v>
      </c>
      <c r="I61" s="162">
        <v>10</v>
      </c>
      <c r="J61" s="406">
        <v>9.6000000000000002E-2</v>
      </c>
      <c r="K61" s="579">
        <v>5</v>
      </c>
      <c r="L61" s="574">
        <v>5</v>
      </c>
      <c r="M61" s="777">
        <v>16.57</v>
      </c>
      <c r="N61" s="574">
        <v>0</v>
      </c>
      <c r="O61" s="574">
        <v>0</v>
      </c>
    </row>
    <row r="62" spans="2:15" x14ac:dyDescent="0.25">
      <c r="B62" s="580"/>
      <c r="C62" s="166" t="s">
        <v>1025</v>
      </c>
      <c r="D62" s="585">
        <v>597</v>
      </c>
      <c r="E62" s="586">
        <v>0</v>
      </c>
      <c r="F62" s="162">
        <v>0.2</v>
      </c>
      <c r="G62" s="574">
        <v>597</v>
      </c>
      <c r="H62" s="406">
        <v>7.0000000000000001E-3</v>
      </c>
      <c r="I62" s="162">
        <v>17</v>
      </c>
      <c r="J62" s="406">
        <v>9.8000000000000004E-2</v>
      </c>
      <c r="K62" s="579">
        <v>5</v>
      </c>
      <c r="L62" s="574">
        <v>146</v>
      </c>
      <c r="M62" s="777">
        <v>24.45</v>
      </c>
      <c r="N62" s="574">
        <v>0</v>
      </c>
      <c r="O62" s="574">
        <v>1</v>
      </c>
    </row>
    <row r="63" spans="2:15" x14ac:dyDescent="0.25">
      <c r="B63" s="580"/>
      <c r="C63" s="166" t="s">
        <v>1026</v>
      </c>
      <c r="D63" s="585">
        <v>9</v>
      </c>
      <c r="E63" s="586">
        <v>0</v>
      </c>
      <c r="F63" s="162">
        <v>0.2</v>
      </c>
      <c r="G63" s="574">
        <v>9</v>
      </c>
      <c r="H63" s="406">
        <v>1.4999999999999999E-2</v>
      </c>
      <c r="I63" s="162">
        <v>12</v>
      </c>
      <c r="J63" s="406">
        <v>0.27200000000000002</v>
      </c>
      <c r="K63" s="579">
        <v>5</v>
      </c>
      <c r="L63" s="574">
        <v>8</v>
      </c>
      <c r="M63" s="777">
        <v>86.31</v>
      </c>
      <c r="N63" s="574">
        <v>0</v>
      </c>
      <c r="O63" s="574">
        <v>0</v>
      </c>
    </row>
    <row r="64" spans="2:15" x14ac:dyDescent="0.25">
      <c r="B64" s="580"/>
      <c r="C64" s="166" t="s">
        <v>1027</v>
      </c>
      <c r="D64" s="585">
        <v>76</v>
      </c>
      <c r="E64" s="586">
        <v>0</v>
      </c>
      <c r="F64" s="162">
        <v>0.2</v>
      </c>
      <c r="G64" s="574">
        <v>76</v>
      </c>
      <c r="H64" s="406">
        <v>2.1999999999999999E-2</v>
      </c>
      <c r="I64" s="162">
        <v>3</v>
      </c>
      <c r="J64" s="406">
        <v>7.4999999999999997E-2</v>
      </c>
      <c r="K64" s="579">
        <v>4.8</v>
      </c>
      <c r="L64" s="574">
        <v>18</v>
      </c>
      <c r="M64" s="777">
        <v>23.84</v>
      </c>
      <c r="N64" s="574">
        <v>0</v>
      </c>
      <c r="O64" s="574">
        <v>0</v>
      </c>
    </row>
    <row r="65" spans="2:15" x14ac:dyDescent="0.25">
      <c r="B65" s="580"/>
      <c r="C65" s="484" t="s">
        <v>1028</v>
      </c>
      <c r="D65" s="585">
        <v>76</v>
      </c>
      <c r="E65" s="586">
        <v>0</v>
      </c>
      <c r="F65" s="162">
        <v>0.2</v>
      </c>
      <c r="G65" s="574">
        <v>76</v>
      </c>
      <c r="H65" s="406">
        <v>2.1999999999999999E-2</v>
      </c>
      <c r="I65" s="162">
        <v>3</v>
      </c>
      <c r="J65" s="406">
        <v>7.4999999999999997E-2</v>
      </c>
      <c r="K65" s="579">
        <v>4.8</v>
      </c>
      <c r="L65" s="574">
        <v>18</v>
      </c>
      <c r="M65" s="777">
        <v>23.84</v>
      </c>
      <c r="N65" s="574">
        <v>0</v>
      </c>
      <c r="O65" s="574">
        <v>0</v>
      </c>
    </row>
    <row r="66" spans="2:15" x14ac:dyDescent="0.25">
      <c r="B66" s="580"/>
      <c r="C66" s="484" t="s">
        <v>1029</v>
      </c>
      <c r="D66" s="585">
        <v>0</v>
      </c>
      <c r="E66" s="586">
        <v>0</v>
      </c>
      <c r="F66" s="162">
        <v>0.2</v>
      </c>
      <c r="G66" s="574">
        <v>0</v>
      </c>
      <c r="H66" s="406">
        <v>0</v>
      </c>
      <c r="I66" s="162">
        <v>0</v>
      </c>
      <c r="J66" s="406">
        <v>0</v>
      </c>
      <c r="K66" s="579">
        <v>0</v>
      </c>
      <c r="L66" s="574">
        <v>0</v>
      </c>
      <c r="M66" s="777">
        <v>0</v>
      </c>
      <c r="N66" s="574">
        <v>0</v>
      </c>
      <c r="O66" s="574">
        <v>0</v>
      </c>
    </row>
    <row r="67" spans="2:15" x14ac:dyDescent="0.25">
      <c r="B67" s="580"/>
      <c r="C67" s="166" t="s">
        <v>1030</v>
      </c>
      <c r="D67" s="585">
        <v>10</v>
      </c>
      <c r="E67" s="586">
        <v>0</v>
      </c>
      <c r="F67" s="162">
        <v>0.2</v>
      </c>
      <c r="G67" s="574">
        <v>10</v>
      </c>
      <c r="H67" s="406">
        <v>0.13100000000000001</v>
      </c>
      <c r="I67" s="162">
        <v>2</v>
      </c>
      <c r="J67" s="406">
        <v>7.0000000000000007E-2</v>
      </c>
      <c r="K67" s="579">
        <v>4</v>
      </c>
      <c r="L67" s="574">
        <v>3</v>
      </c>
      <c r="M67" s="777">
        <v>33.880000000000003</v>
      </c>
      <c r="N67" s="574">
        <v>0</v>
      </c>
      <c r="O67" s="574">
        <v>0</v>
      </c>
    </row>
    <row r="68" spans="2:15" x14ac:dyDescent="0.25">
      <c r="B68" s="580"/>
      <c r="C68" s="484" t="s">
        <v>1031</v>
      </c>
      <c r="D68" s="585">
        <v>3</v>
      </c>
      <c r="E68" s="586">
        <v>0</v>
      </c>
      <c r="F68" s="162">
        <v>0.2</v>
      </c>
      <c r="G68" s="574">
        <v>3</v>
      </c>
      <c r="H68" s="406">
        <v>0.11600000000000001</v>
      </c>
      <c r="I68" s="162">
        <v>1</v>
      </c>
      <c r="J68" s="406">
        <v>7.0000000000000007E-2</v>
      </c>
      <c r="K68" s="579">
        <v>5</v>
      </c>
      <c r="L68" s="574">
        <v>1</v>
      </c>
      <c r="M68" s="777">
        <v>38.22</v>
      </c>
      <c r="N68" s="574">
        <v>0</v>
      </c>
      <c r="O68" s="574">
        <v>0</v>
      </c>
    </row>
    <row r="69" spans="2:15" x14ac:dyDescent="0.25">
      <c r="B69" s="580"/>
      <c r="C69" s="484" t="s">
        <v>1032</v>
      </c>
      <c r="D69" s="585">
        <v>7</v>
      </c>
      <c r="E69" s="586">
        <v>0</v>
      </c>
      <c r="F69" s="162">
        <v>0.2</v>
      </c>
      <c r="G69" s="574">
        <v>7</v>
      </c>
      <c r="H69" s="406">
        <v>0.13700000000000001</v>
      </c>
      <c r="I69" s="162">
        <v>1</v>
      </c>
      <c r="J69" s="406">
        <v>7.0000000000000007E-2</v>
      </c>
      <c r="K69" s="579">
        <v>3.6</v>
      </c>
      <c r="L69" s="574">
        <v>2</v>
      </c>
      <c r="M69" s="777">
        <v>32.26</v>
      </c>
      <c r="N69" s="574">
        <v>0</v>
      </c>
      <c r="O69" s="574">
        <v>0</v>
      </c>
    </row>
    <row r="70" spans="2:15" x14ac:dyDescent="0.25">
      <c r="B70" s="580"/>
      <c r="C70" s="166" t="s">
        <v>1033</v>
      </c>
      <c r="D70" s="585">
        <v>0</v>
      </c>
      <c r="E70" s="586">
        <v>0</v>
      </c>
      <c r="F70" s="162">
        <v>0.2</v>
      </c>
      <c r="G70" s="574">
        <v>0</v>
      </c>
      <c r="H70" s="406">
        <v>0.1</v>
      </c>
      <c r="I70" s="162">
        <v>1</v>
      </c>
      <c r="J70" s="406">
        <v>7.0000000000000007E-2</v>
      </c>
      <c r="K70" s="579">
        <v>5</v>
      </c>
      <c r="L70" s="574">
        <v>0</v>
      </c>
      <c r="M70" s="777">
        <v>27.75</v>
      </c>
      <c r="N70" s="574">
        <v>0</v>
      </c>
      <c r="O70" s="574">
        <v>0</v>
      </c>
    </row>
    <row r="71" spans="2:15" x14ac:dyDescent="0.25">
      <c r="B71" s="580"/>
      <c r="C71" s="484" t="s">
        <v>1034</v>
      </c>
      <c r="D71" s="585">
        <v>0</v>
      </c>
      <c r="E71" s="586">
        <v>0</v>
      </c>
      <c r="F71" s="162">
        <v>0.2</v>
      </c>
      <c r="G71" s="574">
        <v>0</v>
      </c>
      <c r="H71" s="406">
        <v>0.1</v>
      </c>
      <c r="I71" s="162">
        <v>1</v>
      </c>
      <c r="J71" s="406">
        <v>7.0000000000000007E-2</v>
      </c>
      <c r="K71" s="579">
        <v>5</v>
      </c>
      <c r="L71" s="574">
        <v>0</v>
      </c>
      <c r="M71" s="777">
        <v>27.75</v>
      </c>
      <c r="N71" s="574">
        <v>0</v>
      </c>
      <c r="O71" s="574">
        <v>0</v>
      </c>
    </row>
    <row r="72" spans="2:15" x14ac:dyDescent="0.25">
      <c r="B72" s="580"/>
      <c r="C72" s="484" t="s">
        <v>1035</v>
      </c>
      <c r="D72" s="585">
        <v>0</v>
      </c>
      <c r="E72" s="586">
        <v>0</v>
      </c>
      <c r="F72" s="162">
        <v>0.2</v>
      </c>
      <c r="G72" s="574">
        <v>0</v>
      </c>
      <c r="H72" s="406">
        <v>0</v>
      </c>
      <c r="I72" s="162">
        <v>0</v>
      </c>
      <c r="J72" s="406">
        <v>0</v>
      </c>
      <c r="K72" s="579">
        <v>0</v>
      </c>
      <c r="L72" s="574">
        <v>0</v>
      </c>
      <c r="M72" s="777">
        <v>0</v>
      </c>
      <c r="N72" s="574">
        <v>0</v>
      </c>
      <c r="O72" s="574">
        <v>0</v>
      </c>
    </row>
    <row r="73" spans="2:15" x14ac:dyDescent="0.25">
      <c r="B73" s="580"/>
      <c r="C73" s="484" t="s">
        <v>1036</v>
      </c>
      <c r="D73" s="585">
        <v>0</v>
      </c>
      <c r="E73" s="586">
        <v>0</v>
      </c>
      <c r="F73" s="162">
        <v>0.2</v>
      </c>
      <c r="G73" s="574">
        <v>0</v>
      </c>
      <c r="H73" s="406">
        <v>0</v>
      </c>
      <c r="I73" s="162">
        <v>0</v>
      </c>
      <c r="J73" s="406">
        <v>0</v>
      </c>
      <c r="K73" s="579">
        <v>0</v>
      </c>
      <c r="L73" s="574">
        <v>0</v>
      </c>
      <c r="M73" s="777">
        <v>0</v>
      </c>
      <c r="N73" s="574">
        <v>0</v>
      </c>
      <c r="O73" s="574">
        <v>0</v>
      </c>
    </row>
    <row r="74" spans="2:15" ht="30" x14ac:dyDescent="0.25">
      <c r="B74" s="581"/>
      <c r="C74" s="166" t="s">
        <v>1037</v>
      </c>
      <c r="D74" s="585">
        <v>0</v>
      </c>
      <c r="E74" s="586">
        <v>0</v>
      </c>
      <c r="F74" s="162">
        <v>0.2</v>
      </c>
      <c r="G74" s="574">
        <v>0</v>
      </c>
      <c r="H74" s="406">
        <v>0</v>
      </c>
      <c r="I74" s="162">
        <v>0</v>
      </c>
      <c r="J74" s="406">
        <v>0</v>
      </c>
      <c r="K74" s="579">
        <v>0</v>
      </c>
      <c r="L74" s="574">
        <v>0</v>
      </c>
      <c r="M74" s="777">
        <v>0</v>
      </c>
      <c r="N74" s="574">
        <v>0</v>
      </c>
      <c r="O74" s="574">
        <v>0</v>
      </c>
    </row>
    <row r="75" spans="2:15" x14ac:dyDescent="0.25">
      <c r="B75" s="1084" t="s">
        <v>1038</v>
      </c>
      <c r="C75" s="1085"/>
      <c r="D75" s="586">
        <v>740</v>
      </c>
      <c r="E75" s="586">
        <v>0</v>
      </c>
      <c r="F75" s="162">
        <v>0.2</v>
      </c>
      <c r="G75" s="586">
        <v>740</v>
      </c>
      <c r="H75" s="406">
        <v>0.01</v>
      </c>
      <c r="I75" s="586">
        <v>54</v>
      </c>
      <c r="J75" s="406">
        <v>9.7000000000000003E-2</v>
      </c>
      <c r="K75" s="579">
        <v>4.9000000000000004</v>
      </c>
      <c r="L75" s="586">
        <v>181</v>
      </c>
      <c r="M75" s="777">
        <v>24.57</v>
      </c>
      <c r="N75" s="586">
        <v>1</v>
      </c>
      <c r="O75" s="574">
        <v>1</v>
      </c>
    </row>
    <row r="76" spans="2:15" x14ac:dyDescent="0.25">
      <c r="B76" s="1262" t="s">
        <v>1039</v>
      </c>
      <c r="C76" s="1263"/>
      <c r="D76" s="162"/>
      <c r="E76" s="162"/>
      <c r="F76" s="162"/>
      <c r="G76" s="162"/>
      <c r="H76" s="582"/>
      <c r="I76" s="162"/>
      <c r="J76" s="582"/>
      <c r="K76" s="162"/>
      <c r="L76" s="162"/>
      <c r="M76" s="162"/>
      <c r="N76" s="162"/>
      <c r="O76" s="162"/>
    </row>
  </sheetData>
  <mergeCells count="9">
    <mergeCell ref="B55:B56"/>
    <mergeCell ref="B75:C75"/>
    <mergeCell ref="B76:C76"/>
    <mergeCell ref="B51:C51"/>
    <mergeCell ref="B5:B6"/>
    <mergeCell ref="B25:C25"/>
    <mergeCell ref="B26:C26"/>
    <mergeCell ref="B30:B31"/>
    <mergeCell ref="B50:C50"/>
  </mergeCells>
  <pageMargins left="0.70866141732283472" right="0.70866141732283472" top="0.74803149606299213" bottom="0.74803149606299213" header="0.31496062992125984" footer="0.31496062992125984"/>
  <pageSetup paperSize="9" scale="53" fitToHeight="0" orientation="landscape" r:id="rId1"/>
  <headerFooter>
    <oddHeader>&amp;CDA
Bilag XXI</oddHeader>
    <oddFooter>&amp;C&amp;P</oddFooter>
  </headerFooter>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2457-C3BB-4E0A-855B-BCA4E748F06F}">
  <sheetPr>
    <tabColor theme="5" tint="-0.249977111117893"/>
    <pageSetUpPr autoPageBreaks="0" fitToPage="1"/>
  </sheetPr>
  <dimension ref="B1:J27"/>
  <sheetViews>
    <sheetView showGridLines="0" zoomScaleNormal="100" zoomScaleSheetLayoutView="100" workbookViewId="0"/>
  </sheetViews>
  <sheetFormatPr defaultColWidth="9.140625" defaultRowHeight="15" x14ac:dyDescent="0.25"/>
  <cols>
    <col min="1" max="1" width="9.140625" style="459"/>
    <col min="2" max="2" width="11.140625" style="459" customWidth="1"/>
    <col min="3" max="3" width="47.7109375" style="459" customWidth="1"/>
    <col min="4" max="4" width="31" style="459" customWidth="1"/>
    <col min="5" max="6" width="25.42578125" style="459" customWidth="1"/>
    <col min="7" max="7" width="26.42578125" style="459" customWidth="1"/>
    <col min="8" max="8" width="28.5703125" style="459" customWidth="1"/>
    <col min="9" max="16384" width="9.140625" style="459"/>
  </cols>
  <sheetData>
    <row r="1" spans="2:10" x14ac:dyDescent="0.25">
      <c r="B1" s="459" t="s">
        <v>145</v>
      </c>
      <c r="C1" t="s">
        <v>6</v>
      </c>
    </row>
    <row r="2" spans="2:10" ht="21" x14ac:dyDescent="0.35">
      <c r="B2" s="769" t="s">
        <v>47</v>
      </c>
      <c r="C2" s="769"/>
      <c r="D2" s="769"/>
      <c r="E2" s="769"/>
      <c r="F2" s="769"/>
      <c r="G2" s="769"/>
      <c r="H2" s="769"/>
      <c r="I2" s="167"/>
    </row>
    <row r="4" spans="2:10" x14ac:dyDescent="0.25">
      <c r="B4" s="476"/>
      <c r="C4" s="476"/>
      <c r="D4" s="476"/>
      <c r="E4" s="476"/>
      <c r="F4" s="476"/>
    </row>
    <row r="5" spans="2:10" x14ac:dyDescent="0.25">
      <c r="B5" s="23"/>
      <c r="C5" s="23"/>
      <c r="D5" s="23"/>
      <c r="E5" s="478"/>
      <c r="F5" s="478"/>
      <c r="J5" s="23"/>
    </row>
    <row r="6" spans="2:10" ht="80.25" customHeight="1" x14ac:dyDescent="0.25">
      <c r="B6" s="429"/>
      <c r="C6" s="429"/>
      <c r="D6" s="439" t="s">
        <v>1042</v>
      </c>
      <c r="E6" s="51" t="s">
        <v>1043</v>
      </c>
      <c r="F6" s="51" t="s">
        <v>1044</v>
      </c>
      <c r="G6" s="51" t="s">
        <v>1045</v>
      </c>
      <c r="H6" s="51" t="s">
        <v>1046</v>
      </c>
    </row>
    <row r="7" spans="2:10" x14ac:dyDescent="0.25">
      <c r="B7" s="429"/>
      <c r="C7" s="429"/>
      <c r="D7" s="5" t="s">
        <v>148</v>
      </c>
      <c r="E7" s="432" t="s">
        <v>149</v>
      </c>
      <c r="F7" s="432" t="s">
        <v>150</v>
      </c>
      <c r="G7" s="432" t="s">
        <v>249</v>
      </c>
      <c r="H7" s="432" t="s">
        <v>250</v>
      </c>
    </row>
    <row r="8" spans="2:10" x14ac:dyDescent="0.25">
      <c r="B8" s="431">
        <v>1</v>
      </c>
      <c r="C8" s="431" t="s">
        <v>1047</v>
      </c>
      <c r="D8" s="567"/>
      <c r="E8" s="567">
        <v>2641</v>
      </c>
      <c r="F8" s="568">
        <v>1</v>
      </c>
      <c r="G8" s="568">
        <v>0</v>
      </c>
      <c r="H8" s="568">
        <v>0</v>
      </c>
    </row>
    <row r="9" spans="2:10" x14ac:dyDescent="0.25">
      <c r="B9" s="431">
        <v>1.1000000000000001</v>
      </c>
      <c r="C9" s="499" t="s">
        <v>1048</v>
      </c>
      <c r="D9" s="569"/>
      <c r="E9" s="422"/>
      <c r="F9" s="568"/>
      <c r="G9" s="568"/>
      <c r="H9" s="568"/>
    </row>
    <row r="10" spans="2:10" x14ac:dyDescent="0.25">
      <c r="B10" s="431">
        <v>1.2</v>
      </c>
      <c r="C10" s="499" t="s">
        <v>1049</v>
      </c>
      <c r="D10" s="569"/>
      <c r="E10" s="422"/>
      <c r="F10" s="568"/>
      <c r="G10" s="568"/>
      <c r="H10" s="568"/>
    </row>
    <row r="11" spans="2:10" x14ac:dyDescent="0.25">
      <c r="B11" s="431">
        <v>2</v>
      </c>
      <c r="C11" s="431" t="s">
        <v>717</v>
      </c>
      <c r="D11" s="422"/>
      <c r="E11" s="422">
        <v>14803</v>
      </c>
      <c r="F11" s="568">
        <v>1</v>
      </c>
      <c r="G11" s="568">
        <v>0</v>
      </c>
      <c r="H11" s="568">
        <v>0</v>
      </c>
    </row>
    <row r="12" spans="2:10" x14ac:dyDescent="0.25">
      <c r="B12" s="431">
        <v>3</v>
      </c>
      <c r="C12" s="431" t="s">
        <v>723</v>
      </c>
      <c r="D12" s="422">
        <v>76608</v>
      </c>
      <c r="E12" s="422">
        <v>168852</v>
      </c>
      <c r="F12" s="568">
        <v>0</v>
      </c>
      <c r="G12" s="568">
        <v>0.54600000000000004</v>
      </c>
      <c r="H12" s="568">
        <v>0.45400000000000001</v>
      </c>
    </row>
    <row r="13" spans="2:10" ht="30" x14ac:dyDescent="0.25">
      <c r="B13" s="431">
        <v>3.1</v>
      </c>
      <c r="C13" s="499" t="s">
        <v>1050</v>
      </c>
      <c r="D13" s="569"/>
      <c r="E13" s="422"/>
      <c r="F13" s="568"/>
      <c r="G13" s="568"/>
      <c r="H13" s="568"/>
    </row>
    <row r="14" spans="2:10" ht="30" x14ac:dyDescent="0.25">
      <c r="B14" s="431">
        <v>3.2</v>
      </c>
      <c r="C14" s="499" t="s">
        <v>1051</v>
      </c>
      <c r="D14" s="569"/>
      <c r="E14" s="422"/>
      <c r="F14" s="568"/>
      <c r="G14" s="568"/>
      <c r="H14" s="568"/>
    </row>
    <row r="15" spans="2:10" x14ac:dyDescent="0.25">
      <c r="B15" s="431">
        <v>4</v>
      </c>
      <c r="C15" s="431" t="s">
        <v>993</v>
      </c>
      <c r="D15" s="422"/>
      <c r="E15" s="422">
        <v>20</v>
      </c>
      <c r="F15" s="568">
        <v>0</v>
      </c>
      <c r="G15" s="568">
        <v>1</v>
      </c>
      <c r="H15" s="568">
        <v>0</v>
      </c>
    </row>
    <row r="16" spans="2:10" ht="30" x14ac:dyDescent="0.25">
      <c r="B16" s="431">
        <v>4.0999999999999996</v>
      </c>
      <c r="C16" s="62" t="s">
        <v>1052</v>
      </c>
      <c r="D16" s="570"/>
      <c r="E16" s="422">
        <v>1</v>
      </c>
      <c r="F16" s="568">
        <v>0</v>
      </c>
      <c r="G16" s="568">
        <v>1</v>
      </c>
      <c r="H16" s="568">
        <v>0</v>
      </c>
    </row>
    <row r="17" spans="2:8" ht="30" x14ac:dyDescent="0.25">
      <c r="B17" s="431">
        <v>4.2</v>
      </c>
      <c r="C17" s="62" t="s">
        <v>1053</v>
      </c>
      <c r="D17" s="570"/>
      <c r="E17" s="422"/>
      <c r="F17" s="568"/>
      <c r="G17" s="568"/>
      <c r="H17" s="568"/>
    </row>
    <row r="18" spans="2:8" x14ac:dyDescent="0.25">
      <c r="B18" s="431">
        <v>4.3</v>
      </c>
      <c r="C18" s="62" t="s">
        <v>1054</v>
      </c>
      <c r="D18" s="570"/>
      <c r="E18" s="422"/>
      <c r="F18" s="568"/>
      <c r="G18" s="568"/>
      <c r="H18" s="568"/>
    </row>
    <row r="19" spans="2:8" x14ac:dyDescent="0.25">
      <c r="B19" s="431">
        <v>4.4000000000000004</v>
      </c>
      <c r="C19" s="62" t="s">
        <v>1055</v>
      </c>
      <c r="D19" s="570"/>
      <c r="E19" s="422"/>
      <c r="F19" s="568"/>
      <c r="G19" s="568"/>
      <c r="H19" s="568"/>
    </row>
    <row r="20" spans="2:8" x14ac:dyDescent="0.25">
      <c r="B20" s="431">
        <v>4.5</v>
      </c>
      <c r="C20" s="62" t="s">
        <v>1056</v>
      </c>
      <c r="D20" s="570"/>
      <c r="E20" s="422"/>
      <c r="F20" s="568"/>
      <c r="G20" s="568"/>
      <c r="H20" s="568"/>
    </row>
    <row r="21" spans="2:8" x14ac:dyDescent="0.25">
      <c r="B21" s="431">
        <v>5</v>
      </c>
      <c r="C21" s="431" t="s">
        <v>268</v>
      </c>
      <c r="D21" s="422"/>
      <c r="E21" s="422">
        <v>46</v>
      </c>
      <c r="F21" s="568">
        <v>1</v>
      </c>
      <c r="G21" s="568">
        <v>0</v>
      </c>
      <c r="H21" s="568">
        <v>0</v>
      </c>
    </row>
    <row r="22" spans="2:8" x14ac:dyDescent="0.25">
      <c r="B22" s="431">
        <v>6</v>
      </c>
      <c r="C22" s="431" t="s">
        <v>1057</v>
      </c>
      <c r="D22" s="422"/>
      <c r="E22" s="422">
        <v>11270</v>
      </c>
      <c r="F22" s="568">
        <v>1</v>
      </c>
      <c r="G22" s="568">
        <v>0</v>
      </c>
      <c r="H22" s="568">
        <v>0</v>
      </c>
    </row>
    <row r="23" spans="2:8" x14ac:dyDescent="0.25">
      <c r="B23" s="431">
        <v>7</v>
      </c>
      <c r="C23" s="53" t="s">
        <v>1058</v>
      </c>
      <c r="D23" s="422">
        <v>76608</v>
      </c>
      <c r="E23" s="422">
        <v>197634</v>
      </c>
      <c r="F23" s="568">
        <v>0.14599999999999999</v>
      </c>
      <c r="G23" s="568">
        <v>0.46700000000000003</v>
      </c>
      <c r="H23" s="568">
        <v>0.38800000000000001</v>
      </c>
    </row>
    <row r="26" spans="2:8" x14ac:dyDescent="0.25">
      <c r="C26"/>
    </row>
    <row r="27" spans="2:8" x14ac:dyDescent="0.25">
      <c r="G27" s="482"/>
      <c r="H27" s="483"/>
    </row>
  </sheetData>
  <pageMargins left="0.70866141732283472" right="0.70866141732283472" top="0.74803149606299213" bottom="0.74803149606299213" header="0.31496062992125984" footer="0.31496062992125984"/>
  <pageSetup paperSize="9" scale="69"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339E-30D5-42F3-B9A6-363B356984E9}">
  <sheetPr>
    <tabColor theme="5" tint="-0.249977111117893"/>
    <pageSetUpPr autoPageBreaks="0" fitToPage="1"/>
  </sheetPr>
  <dimension ref="B1:G26"/>
  <sheetViews>
    <sheetView showGridLines="0" zoomScaleNormal="100" zoomScaleSheetLayoutView="100" workbookViewId="0"/>
  </sheetViews>
  <sheetFormatPr defaultColWidth="9.140625" defaultRowHeight="15" x14ac:dyDescent="0.25"/>
  <cols>
    <col min="1" max="1" width="9.140625" style="459"/>
    <col min="2" max="2" width="11.140625" style="459" customWidth="1"/>
    <col min="3" max="3" width="51.5703125" style="459" customWidth="1"/>
    <col min="4" max="4" width="31.5703125" style="459" customWidth="1"/>
    <col min="5" max="5" width="30.42578125" style="459" bestFit="1" customWidth="1"/>
    <col min="6" max="16384" width="9.140625" style="459"/>
  </cols>
  <sheetData>
    <row r="1" spans="2:7" x14ac:dyDescent="0.25">
      <c r="B1" s="459" t="s">
        <v>145</v>
      </c>
      <c r="C1" t="s">
        <v>6</v>
      </c>
    </row>
    <row r="2" spans="2:7" ht="18.75" x14ac:dyDescent="0.3">
      <c r="B2" s="769" t="s">
        <v>48</v>
      </c>
      <c r="C2" s="769"/>
      <c r="D2" s="769"/>
      <c r="E2" s="769"/>
      <c r="F2" s="769"/>
      <c r="G2" s="769"/>
    </row>
    <row r="4" spans="2:7" x14ac:dyDescent="0.25">
      <c r="B4" s="476"/>
      <c r="C4" s="476"/>
      <c r="D4" s="476"/>
      <c r="E4" s="476"/>
    </row>
    <row r="5" spans="2:7" x14ac:dyDescent="0.25">
      <c r="B5" s="477"/>
      <c r="C5" s="477"/>
      <c r="D5" s="478"/>
      <c r="E5" s="478"/>
    </row>
    <row r="6" spans="2:7" ht="30" x14ac:dyDescent="0.25">
      <c r="B6" s="465"/>
      <c r="C6" s="465"/>
      <c r="D6" s="51" t="s">
        <v>1059</v>
      </c>
      <c r="E6" s="51" t="s">
        <v>1060</v>
      </c>
    </row>
    <row r="7" spans="2:7" x14ac:dyDescent="0.25">
      <c r="B7" s="1264"/>
      <c r="C7" s="1264"/>
      <c r="D7" s="472" t="s">
        <v>148</v>
      </c>
      <c r="E7" s="472" t="s">
        <v>149</v>
      </c>
    </row>
    <row r="8" spans="2:7" x14ac:dyDescent="0.25">
      <c r="B8" s="479">
        <v>1</v>
      </c>
      <c r="C8" s="40" t="s">
        <v>1061</v>
      </c>
      <c r="D8" s="40"/>
      <c r="E8" s="40"/>
    </row>
    <row r="9" spans="2:7" x14ac:dyDescent="0.25">
      <c r="B9" s="479">
        <v>2</v>
      </c>
      <c r="C9" s="479" t="s">
        <v>1062</v>
      </c>
      <c r="D9" s="479"/>
      <c r="E9" s="479"/>
    </row>
    <row r="10" spans="2:7" x14ac:dyDescent="0.25">
      <c r="B10" s="479">
        <v>3</v>
      </c>
      <c r="C10" s="479" t="s">
        <v>717</v>
      </c>
      <c r="D10" s="479"/>
      <c r="E10" s="479"/>
    </row>
    <row r="11" spans="2:7" x14ac:dyDescent="0.25">
      <c r="B11" s="479">
        <v>4</v>
      </c>
      <c r="C11" s="479" t="s">
        <v>1063</v>
      </c>
      <c r="D11" s="479"/>
      <c r="E11" s="479"/>
    </row>
    <row r="12" spans="2:7" x14ac:dyDescent="0.25">
      <c r="B12" s="480">
        <v>4.0999999999999996</v>
      </c>
      <c r="C12" s="480" t="s">
        <v>1064</v>
      </c>
      <c r="D12" s="479"/>
      <c r="E12" s="479"/>
    </row>
    <row r="13" spans="2:7" x14ac:dyDescent="0.25">
      <c r="B13" s="480">
        <v>4.2</v>
      </c>
      <c r="C13" s="480" t="s">
        <v>1065</v>
      </c>
      <c r="D13" s="479"/>
      <c r="E13" s="479"/>
    </row>
    <row r="14" spans="2:7" x14ac:dyDescent="0.25">
      <c r="B14" s="479">
        <v>5</v>
      </c>
      <c r="C14" s="40" t="s">
        <v>1066</v>
      </c>
      <c r="D14" s="40"/>
      <c r="E14" s="410">
        <v>14816</v>
      </c>
    </row>
    <row r="15" spans="2:7" x14ac:dyDescent="0.25">
      <c r="B15" s="479">
        <v>6</v>
      </c>
      <c r="C15" s="479" t="s">
        <v>1062</v>
      </c>
      <c r="D15" s="479"/>
      <c r="E15" s="436"/>
    </row>
    <row r="16" spans="2:7" x14ac:dyDescent="0.25">
      <c r="B16" s="479">
        <v>7</v>
      </c>
      <c r="C16" s="479" t="s">
        <v>717</v>
      </c>
      <c r="D16" s="479"/>
      <c r="E16" s="436"/>
    </row>
    <row r="17" spans="2:5" x14ac:dyDescent="0.25">
      <c r="B17" s="479">
        <v>8</v>
      </c>
      <c r="C17" s="479" t="s">
        <v>1063</v>
      </c>
      <c r="D17" s="479"/>
      <c r="E17" s="408">
        <v>14816</v>
      </c>
    </row>
    <row r="18" spans="2:5" ht="15.75" x14ac:dyDescent="0.25">
      <c r="B18" s="481">
        <v>8.1</v>
      </c>
      <c r="C18" s="480" t="s">
        <v>1064</v>
      </c>
      <c r="D18" s="479"/>
      <c r="E18" s="408">
        <v>13339</v>
      </c>
    </row>
    <row r="19" spans="2:5" ht="15.75" x14ac:dyDescent="0.25">
      <c r="B19" s="481">
        <v>8.1999999999999993</v>
      </c>
      <c r="C19" s="480" t="s">
        <v>1065</v>
      </c>
      <c r="D19" s="479"/>
      <c r="E19" s="436"/>
    </row>
    <row r="20" spans="2:5" ht="15.75" x14ac:dyDescent="0.25">
      <c r="B20" s="481">
        <v>9</v>
      </c>
      <c r="C20" s="479" t="s">
        <v>993</v>
      </c>
      <c r="D20" s="479"/>
      <c r="E20" s="436"/>
    </row>
    <row r="21" spans="2:5" ht="15.75" x14ac:dyDescent="0.25">
      <c r="B21" s="481">
        <v>9.1</v>
      </c>
      <c r="C21" s="480" t="s">
        <v>1067</v>
      </c>
      <c r="D21" s="479"/>
      <c r="E21" s="436"/>
    </row>
    <row r="22" spans="2:5" ht="30" x14ac:dyDescent="0.25">
      <c r="B22" s="481">
        <v>9.1999999999999993</v>
      </c>
      <c r="C22" s="480" t="s">
        <v>1068</v>
      </c>
      <c r="D22" s="479"/>
      <c r="E22" s="436"/>
    </row>
    <row r="23" spans="2:5" ht="15.75" x14ac:dyDescent="0.25">
      <c r="B23" s="481">
        <v>9.3000000000000007</v>
      </c>
      <c r="C23" s="480" t="s">
        <v>1054</v>
      </c>
      <c r="D23" s="479"/>
      <c r="E23" s="436"/>
    </row>
    <row r="24" spans="2:5" ht="15.75" x14ac:dyDescent="0.25">
      <c r="B24" s="481">
        <v>9.4</v>
      </c>
      <c r="C24" s="480" t="s">
        <v>1069</v>
      </c>
      <c r="D24" s="479"/>
      <c r="E24" s="436"/>
    </row>
    <row r="25" spans="2:5" ht="15.75" x14ac:dyDescent="0.25">
      <c r="B25" s="481">
        <v>9.5</v>
      </c>
      <c r="C25" s="480" t="s">
        <v>1070</v>
      </c>
      <c r="D25" s="479"/>
      <c r="E25" s="436"/>
    </row>
    <row r="26" spans="2:5" s="23" customFormat="1" ht="39.75" customHeight="1" x14ac:dyDescent="0.25">
      <c r="B26" s="479">
        <v>10</v>
      </c>
      <c r="C26" s="40" t="s">
        <v>1071</v>
      </c>
      <c r="D26" s="40"/>
      <c r="E26" s="409">
        <v>14816</v>
      </c>
    </row>
  </sheetData>
  <mergeCells count="1">
    <mergeCell ref="B7:C7"/>
  </mergeCell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C461-267B-4B5D-A697-C8D1D487B9EB}">
  <sheetPr>
    <tabColor theme="5" tint="-0.249977111117893"/>
    <pageSetUpPr fitToPage="1"/>
  </sheetPr>
  <dimension ref="B1:Q25"/>
  <sheetViews>
    <sheetView showGridLines="0" zoomScaleNormal="100" workbookViewId="0"/>
  </sheetViews>
  <sheetFormatPr defaultColWidth="9.140625" defaultRowHeight="15" x14ac:dyDescent="0.25"/>
  <cols>
    <col min="1" max="1" width="9.140625" style="459"/>
    <col min="2" max="2" width="9.5703125" style="459" customWidth="1"/>
    <col min="3" max="3" width="39.140625" style="459" customWidth="1"/>
    <col min="4" max="4" width="24.5703125" style="459" customWidth="1"/>
    <col min="5" max="14" width="14.5703125" style="459" customWidth="1"/>
    <col min="15" max="15" width="14.140625" style="459" customWidth="1"/>
    <col min="16" max="17" width="35.5703125" style="459" customWidth="1"/>
    <col min="18" max="16384" width="9.140625" style="459"/>
  </cols>
  <sheetData>
    <row r="1" spans="2:17" x14ac:dyDescent="0.25">
      <c r="B1" s="459" t="s">
        <v>145</v>
      </c>
      <c r="C1" t="s">
        <v>6</v>
      </c>
    </row>
    <row r="2" spans="2:17" ht="18.75" x14ac:dyDescent="0.3">
      <c r="B2" s="769" t="s">
        <v>49</v>
      </c>
      <c r="C2" s="769"/>
      <c r="D2" s="769"/>
      <c r="E2" s="769"/>
      <c r="F2" s="769"/>
      <c r="G2" s="769"/>
      <c r="H2" s="769"/>
      <c r="I2" s="769"/>
      <c r="J2" s="769"/>
      <c r="K2" s="769"/>
      <c r="L2" s="769"/>
      <c r="M2" s="769"/>
      <c r="N2" s="769"/>
      <c r="O2" s="769"/>
      <c r="P2" s="769"/>
      <c r="Q2" s="769"/>
    </row>
    <row r="5" spans="2:17" x14ac:dyDescent="0.25">
      <c r="C5" s="475"/>
    </row>
    <row r="6" spans="2:17" ht="30" customHeight="1" x14ac:dyDescent="0.25">
      <c r="B6" s="1265" t="s">
        <v>1008</v>
      </c>
      <c r="C6" s="1266"/>
      <c r="D6" s="1271" t="s">
        <v>1072</v>
      </c>
      <c r="E6" s="1262" t="s">
        <v>1073</v>
      </c>
      <c r="F6" s="1273"/>
      <c r="G6" s="1273"/>
      <c r="H6" s="1273"/>
      <c r="I6" s="1273"/>
      <c r="J6" s="1273"/>
      <c r="K6" s="1273"/>
      <c r="L6" s="1273"/>
      <c r="M6" s="1273"/>
      <c r="N6" s="1273"/>
      <c r="O6" s="1263"/>
      <c r="P6" s="1262" t="s">
        <v>1074</v>
      </c>
      <c r="Q6" s="1263"/>
    </row>
    <row r="7" spans="2:17" ht="28.5" customHeight="1" x14ac:dyDescent="0.25">
      <c r="B7" s="1267"/>
      <c r="C7" s="1268"/>
      <c r="D7" s="1272"/>
      <c r="E7" s="1274" t="s">
        <v>1075</v>
      </c>
      <c r="F7" s="1275"/>
      <c r="G7" s="1275"/>
      <c r="H7" s="1275"/>
      <c r="I7" s="1275"/>
      <c r="J7" s="1275"/>
      <c r="K7" s="1275"/>
      <c r="L7" s="1275"/>
      <c r="M7" s="1276"/>
      <c r="N7" s="1274" t="s">
        <v>1076</v>
      </c>
      <c r="O7" s="1276"/>
      <c r="P7" s="1271" t="s">
        <v>1077</v>
      </c>
      <c r="Q7" s="1278" t="s">
        <v>1078</v>
      </c>
    </row>
    <row r="8" spans="2:17" x14ac:dyDescent="0.25">
      <c r="B8" s="1267"/>
      <c r="C8" s="1268"/>
      <c r="D8" s="1272"/>
      <c r="E8" s="1271" t="s">
        <v>1079</v>
      </c>
      <c r="F8" s="1281" t="s">
        <v>1080</v>
      </c>
      <c r="G8" s="558"/>
      <c r="H8" s="558"/>
      <c r="I8" s="558"/>
      <c r="J8" s="1281" t="s">
        <v>1081</v>
      </c>
      <c r="K8" s="558"/>
      <c r="L8" s="558"/>
      <c r="M8" s="558"/>
      <c r="N8" s="1271" t="s">
        <v>1082</v>
      </c>
      <c r="O8" s="1271" t="s">
        <v>1083</v>
      </c>
      <c r="P8" s="1272"/>
      <c r="Q8" s="1279"/>
    </row>
    <row r="9" spans="2:17" ht="108.75" customHeight="1" x14ac:dyDescent="0.25">
      <c r="B9" s="1267"/>
      <c r="C9" s="1268"/>
      <c r="D9" s="559"/>
      <c r="E9" s="1277"/>
      <c r="F9" s="1277"/>
      <c r="G9" s="560" t="s">
        <v>1084</v>
      </c>
      <c r="H9" s="560" t="s">
        <v>1085</v>
      </c>
      <c r="I9" s="560" t="s">
        <v>1086</v>
      </c>
      <c r="J9" s="1277"/>
      <c r="K9" s="560" t="s">
        <v>1087</v>
      </c>
      <c r="L9" s="560" t="s">
        <v>1088</v>
      </c>
      <c r="M9" s="560" t="s">
        <v>1089</v>
      </c>
      <c r="N9" s="1277"/>
      <c r="O9" s="1277"/>
      <c r="P9" s="1277"/>
      <c r="Q9" s="1280"/>
    </row>
    <row r="10" spans="2:17" x14ac:dyDescent="0.25">
      <c r="B10" s="1269"/>
      <c r="C10" s="1270"/>
      <c r="D10" s="18" t="s">
        <v>148</v>
      </c>
      <c r="E10" s="18" t="s">
        <v>149</v>
      </c>
      <c r="F10" s="18" t="s">
        <v>150</v>
      </c>
      <c r="G10" s="18" t="s">
        <v>249</v>
      </c>
      <c r="H10" s="18" t="s">
        <v>250</v>
      </c>
      <c r="I10" s="18" t="s">
        <v>251</v>
      </c>
      <c r="J10" s="18" t="s">
        <v>252</v>
      </c>
      <c r="K10" s="18" t="s">
        <v>332</v>
      </c>
      <c r="L10" s="18" t="s">
        <v>573</v>
      </c>
      <c r="M10" s="18" t="s">
        <v>574</v>
      </c>
      <c r="N10" s="18" t="s">
        <v>575</v>
      </c>
      <c r="O10" s="18" t="s">
        <v>576</v>
      </c>
      <c r="P10" s="18" t="s">
        <v>577</v>
      </c>
      <c r="Q10" s="18" t="s">
        <v>813</v>
      </c>
    </row>
    <row r="11" spans="2:17" x14ac:dyDescent="0.25">
      <c r="B11" s="12">
        <v>1</v>
      </c>
      <c r="C11" s="27" t="s">
        <v>1062</v>
      </c>
      <c r="D11" s="12"/>
      <c r="E11" s="561"/>
      <c r="F11" s="561"/>
      <c r="G11" s="561"/>
      <c r="H11" s="561"/>
      <c r="I11" s="561"/>
      <c r="J11" s="561"/>
      <c r="K11" s="561"/>
      <c r="L11" s="561"/>
      <c r="M11" s="561"/>
      <c r="N11" s="561"/>
      <c r="O11" s="562"/>
      <c r="P11" s="12"/>
      <c r="Q11" s="12"/>
    </row>
    <row r="12" spans="2:17" x14ac:dyDescent="0.25">
      <c r="B12" s="12">
        <v>2</v>
      </c>
      <c r="C12" s="27" t="s">
        <v>717</v>
      </c>
      <c r="D12" s="12"/>
      <c r="E12" s="12"/>
      <c r="F12" s="12"/>
      <c r="G12" s="12"/>
      <c r="H12" s="12"/>
      <c r="I12" s="12"/>
      <c r="J12" s="12"/>
      <c r="K12" s="12"/>
      <c r="L12" s="12"/>
      <c r="M12" s="12"/>
      <c r="N12" s="12"/>
      <c r="O12" s="563"/>
      <c r="P12" s="12"/>
      <c r="Q12" s="12"/>
    </row>
    <row r="13" spans="2:17" x14ac:dyDescent="0.25">
      <c r="B13" s="12">
        <v>3</v>
      </c>
      <c r="C13" s="27" t="s">
        <v>723</v>
      </c>
      <c r="D13" s="564">
        <v>77097</v>
      </c>
      <c r="E13" s="565"/>
      <c r="F13" s="564">
        <v>155883</v>
      </c>
      <c r="G13" s="564">
        <v>155883</v>
      </c>
      <c r="H13" s="565"/>
      <c r="I13" s="565"/>
      <c r="J13" s="565"/>
      <c r="K13" s="565"/>
      <c r="L13" s="565"/>
      <c r="M13" s="565"/>
      <c r="N13" s="565"/>
      <c r="O13" s="566"/>
      <c r="P13" s="564">
        <v>-166</v>
      </c>
      <c r="Q13" s="564">
        <v>14816</v>
      </c>
    </row>
    <row r="14" spans="2:17" x14ac:dyDescent="0.25">
      <c r="B14" s="170">
        <v>3.1</v>
      </c>
      <c r="C14" s="480" t="s">
        <v>1064</v>
      </c>
      <c r="D14" s="564">
        <v>75990</v>
      </c>
      <c r="E14" s="565"/>
      <c r="F14" s="564">
        <v>153215</v>
      </c>
      <c r="G14" s="564">
        <v>153215</v>
      </c>
      <c r="H14" s="565"/>
      <c r="I14" s="565"/>
      <c r="J14" s="565"/>
      <c r="K14" s="565"/>
      <c r="L14" s="565"/>
      <c r="M14" s="565"/>
      <c r="N14" s="565"/>
      <c r="O14" s="566"/>
      <c r="P14" s="564">
        <v>-145</v>
      </c>
      <c r="Q14" s="564">
        <v>13339</v>
      </c>
    </row>
    <row r="15" spans="2:17" x14ac:dyDescent="0.25">
      <c r="B15" s="170">
        <v>3.2</v>
      </c>
      <c r="C15" s="480" t="s">
        <v>1065</v>
      </c>
      <c r="D15" s="564"/>
      <c r="E15" s="565"/>
      <c r="F15" s="564"/>
      <c r="G15" s="564"/>
      <c r="H15" s="565"/>
      <c r="I15" s="565"/>
      <c r="J15" s="565"/>
      <c r="K15" s="565"/>
      <c r="L15" s="565"/>
      <c r="M15" s="565"/>
      <c r="N15" s="565"/>
      <c r="O15" s="566"/>
      <c r="P15" s="564"/>
      <c r="Q15" s="564"/>
    </row>
    <row r="16" spans="2:17" x14ac:dyDescent="0.25">
      <c r="B16" s="170">
        <v>3.3</v>
      </c>
      <c r="C16" s="480" t="s">
        <v>1090</v>
      </c>
      <c r="D16" s="564">
        <v>1107</v>
      </c>
      <c r="E16" s="565"/>
      <c r="F16" s="564">
        <v>2668</v>
      </c>
      <c r="G16" s="564">
        <v>2668</v>
      </c>
      <c r="H16" s="565"/>
      <c r="I16" s="565"/>
      <c r="J16" s="565"/>
      <c r="K16" s="565"/>
      <c r="L16" s="565"/>
      <c r="M16" s="565"/>
      <c r="N16" s="565"/>
      <c r="O16" s="566"/>
      <c r="P16" s="564">
        <v>-21</v>
      </c>
      <c r="Q16" s="564">
        <v>1477</v>
      </c>
    </row>
    <row r="17" spans="2:17" x14ac:dyDescent="0.25">
      <c r="B17" s="12">
        <v>4</v>
      </c>
      <c r="C17" s="27" t="s">
        <v>993</v>
      </c>
      <c r="D17" s="564"/>
      <c r="E17" s="565"/>
      <c r="F17" s="564"/>
      <c r="G17" s="564"/>
      <c r="H17" s="565"/>
      <c r="I17" s="565"/>
      <c r="J17" s="565"/>
      <c r="K17" s="565"/>
      <c r="L17" s="565"/>
      <c r="M17" s="565"/>
      <c r="N17" s="565"/>
      <c r="O17" s="566"/>
      <c r="P17" s="564"/>
      <c r="Q17" s="564"/>
    </row>
    <row r="18" spans="2:17" x14ac:dyDescent="0.25">
      <c r="B18" s="170">
        <v>4.0999999999999996</v>
      </c>
      <c r="C18" s="480" t="s">
        <v>1091</v>
      </c>
      <c r="D18" s="564"/>
      <c r="E18" s="565"/>
      <c r="F18" s="564"/>
      <c r="G18" s="564"/>
      <c r="H18" s="565"/>
      <c r="I18" s="565"/>
      <c r="J18" s="565"/>
      <c r="K18" s="565"/>
      <c r="L18" s="565"/>
      <c r="M18" s="565"/>
      <c r="N18" s="565"/>
      <c r="O18" s="566"/>
      <c r="P18" s="564"/>
      <c r="Q18" s="564"/>
    </row>
    <row r="19" spans="2:17" x14ac:dyDescent="0.25">
      <c r="B19" s="170">
        <v>4.2</v>
      </c>
      <c r="C19" s="480" t="s">
        <v>1092</v>
      </c>
      <c r="D19" s="564"/>
      <c r="E19" s="565"/>
      <c r="F19" s="564"/>
      <c r="G19" s="564"/>
      <c r="H19" s="565"/>
      <c r="I19" s="565"/>
      <c r="J19" s="565"/>
      <c r="K19" s="565"/>
      <c r="L19" s="565"/>
      <c r="M19" s="565"/>
      <c r="N19" s="565"/>
      <c r="O19" s="566"/>
      <c r="P19" s="564"/>
      <c r="Q19" s="564"/>
    </row>
    <row r="20" spans="2:17" x14ac:dyDescent="0.25">
      <c r="B20" s="170">
        <v>4.3</v>
      </c>
      <c r="C20" s="480" t="s">
        <v>1054</v>
      </c>
      <c r="D20" s="564"/>
      <c r="E20" s="565"/>
      <c r="F20" s="564"/>
      <c r="G20" s="564"/>
      <c r="H20" s="565"/>
      <c r="I20" s="565"/>
      <c r="J20" s="565"/>
      <c r="K20" s="565"/>
      <c r="L20" s="565"/>
      <c r="M20" s="565"/>
      <c r="N20" s="565"/>
      <c r="O20" s="566"/>
      <c r="P20" s="564"/>
      <c r="Q20" s="564"/>
    </row>
    <row r="21" spans="2:17" x14ac:dyDescent="0.25">
      <c r="B21" s="170">
        <v>4.4000000000000004</v>
      </c>
      <c r="C21" s="480" t="s">
        <v>1055</v>
      </c>
      <c r="D21" s="564"/>
      <c r="E21" s="565"/>
      <c r="F21" s="564"/>
      <c r="G21" s="564"/>
      <c r="H21" s="565"/>
      <c r="I21" s="565"/>
      <c r="J21" s="565"/>
      <c r="K21" s="565"/>
      <c r="L21" s="565"/>
      <c r="M21" s="565"/>
      <c r="N21" s="565"/>
      <c r="O21" s="566"/>
      <c r="P21" s="564"/>
      <c r="Q21" s="564"/>
    </row>
    <row r="22" spans="2:17" x14ac:dyDescent="0.25">
      <c r="B22" s="170">
        <v>4.5</v>
      </c>
      <c r="C22" s="480" t="s">
        <v>1056</v>
      </c>
      <c r="D22" s="564"/>
      <c r="E22" s="565"/>
      <c r="F22" s="564"/>
      <c r="G22" s="564"/>
      <c r="H22" s="565"/>
      <c r="I22" s="565"/>
      <c r="J22" s="565"/>
      <c r="K22" s="565"/>
      <c r="L22" s="565"/>
      <c r="M22" s="565"/>
      <c r="N22" s="565"/>
      <c r="O22" s="566"/>
      <c r="P22" s="564"/>
      <c r="Q22" s="564"/>
    </row>
    <row r="23" spans="2:17" x14ac:dyDescent="0.25">
      <c r="B23" s="12">
        <v>5</v>
      </c>
      <c r="C23" s="27" t="s">
        <v>186</v>
      </c>
      <c r="D23" s="564">
        <v>77097</v>
      </c>
      <c r="E23" s="565"/>
      <c r="F23" s="564">
        <v>155883</v>
      </c>
      <c r="G23" s="564">
        <v>155883</v>
      </c>
      <c r="H23" s="565"/>
      <c r="I23" s="565"/>
      <c r="J23" s="565"/>
      <c r="K23" s="565"/>
      <c r="L23" s="565"/>
      <c r="M23" s="565"/>
      <c r="N23" s="565"/>
      <c r="O23" s="566"/>
      <c r="P23" s="564">
        <v>-166</v>
      </c>
      <c r="Q23" s="564">
        <v>14816</v>
      </c>
    </row>
    <row r="25" spans="2:17" x14ac:dyDescent="0.25">
      <c r="D25"/>
    </row>
  </sheetData>
  <mergeCells count="13">
    <mergeCell ref="B6:C10"/>
    <mergeCell ref="D6:D8"/>
    <mergeCell ref="E6:O6"/>
    <mergeCell ref="P6:Q6"/>
    <mergeCell ref="E7:M7"/>
    <mergeCell ref="N7:O7"/>
    <mergeCell ref="P7:P9"/>
    <mergeCell ref="Q7:Q9"/>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1" fitToHeight="0" orientation="landscape" r:id="rId1"/>
  <headerFooter>
    <oddHeader>&amp;CDA
Bilag XXI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4BD-3C42-480B-81AD-68F7CD2B92E1}">
  <sheetPr>
    <tabColor theme="5" tint="-0.249977111117893"/>
    <pageSetUpPr fitToPage="1"/>
  </sheetPr>
  <dimension ref="B1:D16"/>
  <sheetViews>
    <sheetView showGridLines="0" zoomScaleNormal="100" workbookViewId="0"/>
  </sheetViews>
  <sheetFormatPr defaultColWidth="9.140625" defaultRowHeight="15" x14ac:dyDescent="0.25"/>
  <cols>
    <col min="1" max="1" width="9.140625" style="459"/>
    <col min="2" max="2" width="10.5703125" style="459" customWidth="1"/>
    <col min="3" max="3" width="74.42578125" style="459" customWidth="1"/>
    <col min="4" max="4" width="43.42578125" style="459" customWidth="1"/>
    <col min="5" max="16384" width="9.140625" style="459"/>
  </cols>
  <sheetData>
    <row r="1" spans="2:4" x14ac:dyDescent="0.25">
      <c r="B1" s="459" t="s">
        <v>145</v>
      </c>
      <c r="C1" t="s">
        <v>6</v>
      </c>
    </row>
    <row r="2" spans="2:4" ht="18.75" x14ac:dyDescent="0.3">
      <c r="B2" s="769" t="s">
        <v>50</v>
      </c>
      <c r="C2" s="769"/>
      <c r="D2" s="769"/>
    </row>
    <row r="6" spans="2:4" x14ac:dyDescent="0.25">
      <c r="B6" s="171"/>
      <c r="C6" s="171"/>
      <c r="D6" s="36" t="s">
        <v>1093</v>
      </c>
    </row>
    <row r="7" spans="2:4" x14ac:dyDescent="0.25">
      <c r="B7"/>
      <c r="C7" s="171"/>
      <c r="D7" s="24" t="s">
        <v>148</v>
      </c>
    </row>
    <row r="8" spans="2:4" x14ac:dyDescent="0.25">
      <c r="B8" s="36">
        <v>1</v>
      </c>
      <c r="C8" s="172" t="s">
        <v>1094</v>
      </c>
      <c r="D8" s="556">
        <v>13990</v>
      </c>
    </row>
    <row r="9" spans="2:4" x14ac:dyDescent="0.25">
      <c r="B9" s="24">
        <v>2</v>
      </c>
      <c r="C9" s="557" t="s">
        <v>1095</v>
      </c>
      <c r="D9" s="556">
        <v>580</v>
      </c>
    </row>
    <row r="10" spans="2:4" x14ac:dyDescent="0.25">
      <c r="B10" s="24">
        <v>3</v>
      </c>
      <c r="C10" s="557" t="s">
        <v>1096</v>
      </c>
      <c r="D10" s="556">
        <v>282</v>
      </c>
    </row>
    <row r="11" spans="2:4" x14ac:dyDescent="0.25">
      <c r="B11" s="24">
        <v>4</v>
      </c>
      <c r="C11" s="557" t="s">
        <v>1097</v>
      </c>
      <c r="D11" s="556"/>
    </row>
    <row r="12" spans="2:4" x14ac:dyDescent="0.25">
      <c r="B12" s="24">
        <v>5</v>
      </c>
      <c r="C12" s="557" t="s">
        <v>1098</v>
      </c>
      <c r="D12" s="556"/>
    </row>
    <row r="13" spans="2:4" x14ac:dyDescent="0.25">
      <c r="B13" s="24">
        <v>6</v>
      </c>
      <c r="C13" s="557" t="s">
        <v>1099</v>
      </c>
      <c r="D13" s="556"/>
    </row>
    <row r="14" spans="2:4" x14ac:dyDescent="0.25">
      <c r="B14" s="24">
        <v>7</v>
      </c>
      <c r="C14" s="557" t="s">
        <v>1100</v>
      </c>
      <c r="D14" s="556"/>
    </row>
    <row r="15" spans="2:4" x14ac:dyDescent="0.25">
      <c r="B15" s="24">
        <v>8</v>
      </c>
      <c r="C15" s="557" t="s">
        <v>1101</v>
      </c>
      <c r="D15" s="556">
        <v>-35</v>
      </c>
    </row>
    <row r="16" spans="2:4" x14ac:dyDescent="0.25">
      <c r="B16" s="36">
        <v>9</v>
      </c>
      <c r="C16" s="172" t="s">
        <v>1102</v>
      </c>
      <c r="D16" s="556">
        <v>14817</v>
      </c>
    </row>
  </sheetData>
  <pageMargins left="0.70866141732283472" right="0.70866141732283472" top="0.74803149606299213" bottom="0.74803149606299213" header="0.31496062992125984" footer="0.31496062992125984"/>
  <pageSetup paperSize="9" scale="95" fitToHeight="0" orientation="landscape" r:id="rId1"/>
  <headerFooter>
    <oddHeader>&amp;CDA
Bilag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8EC8-CA45-41AD-B2D0-19BEC3FBEDB8}">
  <sheetPr>
    <tabColor theme="4" tint="0.79998168889431442"/>
  </sheetPr>
  <dimension ref="A1:J134"/>
  <sheetViews>
    <sheetView showGridLines="0" zoomScale="130" zoomScaleNormal="130" zoomScalePageLayoutView="80" workbookViewId="0"/>
  </sheetViews>
  <sheetFormatPr defaultColWidth="9.140625" defaultRowHeight="15" x14ac:dyDescent="0.25"/>
  <cols>
    <col min="1" max="1" width="9.140625" style="459" customWidth="1"/>
    <col min="2" max="2" width="10.7109375" style="459" customWidth="1"/>
    <col min="3" max="3" width="60.140625" style="459" customWidth="1"/>
    <col min="4" max="4" width="10.85546875" style="459" customWidth="1"/>
    <col min="5" max="5" width="12.28515625" style="459" customWidth="1"/>
    <col min="6" max="6" width="11.42578125" style="459" customWidth="1"/>
    <col min="7" max="7" width="11" style="459" customWidth="1"/>
    <col min="8" max="8" width="10.5703125" style="459" customWidth="1"/>
    <col min="9" max="16384" width="9.140625" style="459"/>
  </cols>
  <sheetData>
    <row r="1" spans="1:8" x14ac:dyDescent="0.25">
      <c r="A1" s="10"/>
      <c r="B1" s="3" t="s">
        <v>145</v>
      </c>
      <c r="C1" s="3" t="s">
        <v>9</v>
      </c>
      <c r="D1" s="3"/>
      <c r="E1" s="3"/>
    </row>
    <row r="2" spans="1:8" ht="18.75" x14ac:dyDescent="0.3">
      <c r="A2" s="10"/>
      <c r="B2" s="763" t="s">
        <v>7</v>
      </c>
      <c r="C2" s="517"/>
      <c r="D2" s="517"/>
      <c r="E2" s="517"/>
      <c r="F2" s="517"/>
      <c r="G2" s="517"/>
      <c r="H2" s="517"/>
    </row>
    <row r="3" spans="1:8" x14ac:dyDescent="0.25">
      <c r="A3" s="10"/>
      <c r="B3" s="23"/>
    </row>
    <row r="4" spans="1:8" x14ac:dyDescent="0.25">
      <c r="A4" s="10"/>
    </row>
    <row r="5" spans="1:8" x14ac:dyDescent="0.25">
      <c r="A5" s="10"/>
      <c r="B5" s="22"/>
      <c r="C5" s="21"/>
      <c r="D5" s="18" t="s">
        <v>148</v>
      </c>
      <c r="E5" s="18" t="s">
        <v>149</v>
      </c>
      <c r="F5" s="18" t="s">
        <v>150</v>
      </c>
      <c r="G5" s="18" t="s">
        <v>249</v>
      </c>
      <c r="H5" s="18" t="s">
        <v>250</v>
      </c>
    </row>
    <row r="6" spans="1:8" x14ac:dyDescent="0.25">
      <c r="A6" s="10"/>
      <c r="B6" s="20"/>
      <c r="C6" s="19"/>
      <c r="D6" s="18" t="s">
        <v>187</v>
      </c>
      <c r="E6" s="18" t="s">
        <v>188</v>
      </c>
      <c r="F6" s="18" t="s">
        <v>151</v>
      </c>
      <c r="G6" s="18" t="s">
        <v>152</v>
      </c>
      <c r="H6" s="18" t="s">
        <v>189</v>
      </c>
    </row>
    <row r="7" spans="1:8" x14ac:dyDescent="0.25">
      <c r="A7" s="10"/>
      <c r="B7" s="17"/>
      <c r="C7" s="1070" t="s">
        <v>190</v>
      </c>
      <c r="D7" s="1071"/>
      <c r="E7" s="1071"/>
      <c r="F7" s="1071"/>
      <c r="G7" s="1071"/>
      <c r="H7" s="1071"/>
    </row>
    <row r="8" spans="1:8" x14ac:dyDescent="0.25">
      <c r="A8" s="10"/>
      <c r="B8" s="432">
        <v>1</v>
      </c>
      <c r="C8" s="431" t="s">
        <v>191</v>
      </c>
      <c r="D8" s="422">
        <v>16034</v>
      </c>
      <c r="E8" s="422">
        <v>16054</v>
      </c>
      <c r="F8" s="1006">
        <v>16044</v>
      </c>
      <c r="G8" s="1007">
        <v>14922</v>
      </c>
      <c r="H8" s="1007">
        <v>14992</v>
      </c>
    </row>
    <row r="9" spans="1:8" x14ac:dyDescent="0.25">
      <c r="A9" s="10"/>
      <c r="B9" s="432">
        <v>2</v>
      </c>
      <c r="C9" s="431" t="s">
        <v>192</v>
      </c>
      <c r="D9" s="422">
        <v>16034</v>
      </c>
      <c r="E9" s="422">
        <v>16054</v>
      </c>
      <c r="F9" s="1008">
        <v>16044</v>
      </c>
      <c r="G9" s="1009">
        <v>14922</v>
      </c>
      <c r="H9" s="1009">
        <v>14992</v>
      </c>
    </row>
    <row r="10" spans="1:8" x14ac:dyDescent="0.25">
      <c r="A10" s="10"/>
      <c r="B10" s="432">
        <v>3</v>
      </c>
      <c r="C10" s="431" t="s">
        <v>193</v>
      </c>
      <c r="D10" s="422">
        <v>17333</v>
      </c>
      <c r="E10" s="422">
        <v>17353</v>
      </c>
      <c r="F10" s="1008">
        <v>17342</v>
      </c>
      <c r="G10" s="1009">
        <v>16220</v>
      </c>
      <c r="H10" s="1009">
        <v>16291</v>
      </c>
    </row>
    <row r="11" spans="1:8" x14ac:dyDescent="0.25">
      <c r="A11" s="10"/>
      <c r="B11" s="13"/>
      <c r="C11" s="1068" t="s">
        <v>194</v>
      </c>
      <c r="D11" s="1069"/>
      <c r="E11" s="1069"/>
      <c r="F11" s="1069"/>
      <c r="G11" s="1069"/>
      <c r="H11" s="1069"/>
    </row>
    <row r="12" spans="1:8" x14ac:dyDescent="0.25">
      <c r="A12" s="10"/>
      <c r="B12" s="432">
        <v>4</v>
      </c>
      <c r="C12" s="431" t="s">
        <v>195</v>
      </c>
      <c r="D12" s="422">
        <v>73166</v>
      </c>
      <c r="E12" s="422">
        <v>72250</v>
      </c>
      <c r="F12" s="378">
        <v>72158</v>
      </c>
      <c r="G12" s="378">
        <v>68636</v>
      </c>
      <c r="H12" s="378">
        <v>69178</v>
      </c>
    </row>
    <row r="13" spans="1:8" ht="15" customHeight="1" x14ac:dyDescent="0.25">
      <c r="A13" s="10"/>
      <c r="B13" s="13"/>
      <c r="C13" s="1072" t="s">
        <v>196</v>
      </c>
      <c r="D13" s="1073"/>
      <c r="E13" s="1073"/>
      <c r="F13" s="1073"/>
      <c r="G13" s="1073"/>
      <c r="H13" s="1073"/>
    </row>
    <row r="14" spans="1:8" x14ac:dyDescent="0.25">
      <c r="A14" s="10"/>
      <c r="B14" s="432">
        <v>5</v>
      </c>
      <c r="C14" s="431" t="s">
        <v>197</v>
      </c>
      <c r="D14" s="379">
        <v>0.21914424985224412</v>
      </c>
      <c r="E14" s="379">
        <v>0.22220069204152249</v>
      </c>
      <c r="F14" s="379">
        <v>0.222</v>
      </c>
      <c r="G14" s="379">
        <v>0.217</v>
      </c>
      <c r="H14" s="379">
        <v>0.217</v>
      </c>
    </row>
    <row r="15" spans="1:8" x14ac:dyDescent="0.25">
      <c r="A15" s="10"/>
      <c r="B15" s="432">
        <v>6</v>
      </c>
      <c r="C15" s="431" t="s">
        <v>198</v>
      </c>
      <c r="D15" s="379">
        <v>0.21914424985224412</v>
      </c>
      <c r="E15" s="379">
        <v>0.22220069204152249</v>
      </c>
      <c r="F15" s="379">
        <v>0.222</v>
      </c>
      <c r="G15" s="379">
        <v>0.217</v>
      </c>
      <c r="H15" s="379">
        <v>0.217</v>
      </c>
    </row>
    <row r="16" spans="1:8" x14ac:dyDescent="0.25">
      <c r="A16" s="10"/>
      <c r="B16" s="432">
        <v>7</v>
      </c>
      <c r="C16" s="431" t="s">
        <v>199</v>
      </c>
      <c r="D16" s="379">
        <v>0.23689433729916368</v>
      </c>
      <c r="E16" s="379">
        <v>0.24017993079584776</v>
      </c>
      <c r="F16" s="379">
        <v>0.24</v>
      </c>
      <c r="G16" s="379">
        <v>0.23599999999999999</v>
      </c>
      <c r="H16" s="379">
        <v>0.23499999999999999</v>
      </c>
    </row>
    <row r="17" spans="1:9" ht="29.1" customHeight="1" x14ac:dyDescent="0.25">
      <c r="A17" s="10"/>
      <c r="B17" s="13"/>
      <c r="C17" s="1066" t="s">
        <v>200</v>
      </c>
      <c r="D17" s="1067"/>
      <c r="E17" s="1067"/>
      <c r="F17" s="1067"/>
      <c r="G17" s="1067"/>
      <c r="H17" s="1067"/>
    </row>
    <row r="18" spans="1:9" ht="30" x14ac:dyDescent="0.25">
      <c r="A18" s="10"/>
      <c r="B18" s="432" t="s">
        <v>201</v>
      </c>
      <c r="C18" s="6" t="s">
        <v>202</v>
      </c>
      <c r="D18" s="1048">
        <v>1.32E-2</v>
      </c>
      <c r="E18" s="781">
        <v>1.2999999999999999E-2</v>
      </c>
      <c r="F18" s="781">
        <v>1.2999999999999999E-2</v>
      </c>
      <c r="G18" s="781">
        <v>1.2E-2</v>
      </c>
      <c r="H18" s="1049">
        <v>1.2E-2</v>
      </c>
      <c r="I18" s="822"/>
    </row>
    <row r="19" spans="1:9" x14ac:dyDescent="0.25">
      <c r="A19" s="10"/>
      <c r="B19" s="432" t="s">
        <v>203</v>
      </c>
      <c r="C19" s="6" t="s">
        <v>204</v>
      </c>
      <c r="D19" s="1050">
        <v>7.4250000000000002E-3</v>
      </c>
      <c r="E19" s="1050">
        <v>7.3124999999999996E-3</v>
      </c>
      <c r="F19" s="797">
        <v>7.0000000000000001E-3</v>
      </c>
      <c r="G19" s="797">
        <v>7.0000000000000001E-3</v>
      </c>
      <c r="H19" s="379">
        <v>7.0000000000000001E-3</v>
      </c>
      <c r="I19"/>
    </row>
    <row r="20" spans="1:9" x14ac:dyDescent="0.25">
      <c r="A20" s="10"/>
      <c r="B20" s="432" t="s">
        <v>205</v>
      </c>
      <c r="C20" s="6" t="s">
        <v>206</v>
      </c>
      <c r="D20" s="1050">
        <v>9.8999999999999991E-3</v>
      </c>
      <c r="E20" s="1050">
        <v>9.75E-3</v>
      </c>
      <c r="F20" s="797">
        <v>0.01</v>
      </c>
      <c r="G20" s="797">
        <v>8.9999999999999993E-3</v>
      </c>
      <c r="H20" s="379">
        <v>8.9999999999999993E-3</v>
      </c>
      <c r="I20"/>
    </row>
    <row r="21" spans="1:9" x14ac:dyDescent="0.25">
      <c r="A21" s="10"/>
      <c r="B21" s="432" t="s">
        <v>207</v>
      </c>
      <c r="C21" s="6" t="s">
        <v>208</v>
      </c>
      <c r="D21" s="797">
        <v>9.3181111010674222E-2</v>
      </c>
      <c r="E21" s="797">
        <v>9.2999999999999999E-2</v>
      </c>
      <c r="F21" s="797">
        <v>9.2999999999999999E-2</v>
      </c>
      <c r="G21" s="797">
        <v>9.1999999999999998E-2</v>
      </c>
      <c r="H21" s="379">
        <v>9.2999999999999999E-2</v>
      </c>
    </row>
    <row r="22" spans="1:9" ht="15.75" customHeight="1" x14ac:dyDescent="0.25">
      <c r="A22" s="10"/>
      <c r="B22" s="13"/>
      <c r="C22" s="1066" t="s">
        <v>209</v>
      </c>
      <c r="D22" s="1067"/>
      <c r="E22" s="1067"/>
      <c r="F22" s="1067"/>
      <c r="G22" s="1067"/>
      <c r="H22" s="1067"/>
    </row>
    <row r="23" spans="1:9" x14ac:dyDescent="0.25">
      <c r="A23" s="10"/>
      <c r="B23" s="432">
        <v>8</v>
      </c>
      <c r="C23" s="431" t="s">
        <v>210</v>
      </c>
      <c r="D23" s="379">
        <v>2.5000000000000001E-2</v>
      </c>
      <c r="E23" s="379">
        <v>2.5000000000000001E-2</v>
      </c>
      <c r="F23" s="379">
        <v>2.5000000000000001E-2</v>
      </c>
      <c r="G23" s="379">
        <v>2.5000000000000001E-2</v>
      </c>
      <c r="H23" s="379">
        <v>2.5000000000000001E-2</v>
      </c>
    </row>
    <row r="24" spans="1:9" ht="30" x14ac:dyDescent="0.25">
      <c r="A24" s="10"/>
      <c r="B24" s="432" t="s">
        <v>162</v>
      </c>
      <c r="C24" s="431" t="s">
        <v>211</v>
      </c>
      <c r="D24" s="379">
        <v>1.2101914528597506E-2</v>
      </c>
      <c r="E24" s="431"/>
      <c r="F24" s="379"/>
      <c r="G24" s="379"/>
      <c r="H24" s="379"/>
    </row>
    <row r="25" spans="1:9" x14ac:dyDescent="0.25">
      <c r="A25" s="10"/>
      <c r="B25" s="432">
        <v>9</v>
      </c>
      <c r="C25" s="431" t="s">
        <v>212</v>
      </c>
      <c r="D25" s="379">
        <v>2.5000000000000001E-2</v>
      </c>
      <c r="E25" s="379">
        <v>2.5000000000000001E-2</v>
      </c>
      <c r="F25" s="379">
        <v>2.5000000000000001E-2</v>
      </c>
      <c r="G25" s="379">
        <v>2.5000000000000001E-2</v>
      </c>
      <c r="H25" s="379">
        <v>2.5000000000000001E-2</v>
      </c>
    </row>
    <row r="26" spans="1:9" x14ac:dyDescent="0.25">
      <c r="A26" s="10"/>
      <c r="B26" s="432" t="s">
        <v>213</v>
      </c>
      <c r="C26" s="431" t="s">
        <v>214</v>
      </c>
      <c r="D26" s="1051">
        <v>0.01</v>
      </c>
      <c r="E26" s="1051">
        <v>0.01</v>
      </c>
      <c r="F26" s="379">
        <v>0.01</v>
      </c>
      <c r="G26" s="379">
        <v>0.01</v>
      </c>
      <c r="H26" s="379">
        <v>0.01</v>
      </c>
    </row>
    <row r="27" spans="1:9" x14ac:dyDescent="0.25">
      <c r="A27" s="10"/>
      <c r="B27" s="432">
        <v>10</v>
      </c>
      <c r="C27" s="431" t="s">
        <v>215</v>
      </c>
      <c r="D27" s="431"/>
      <c r="E27" s="431"/>
      <c r="F27" s="379"/>
      <c r="G27" s="379"/>
      <c r="H27" s="379"/>
    </row>
    <row r="28" spans="1:9" x14ac:dyDescent="0.25">
      <c r="A28" s="10"/>
      <c r="B28" s="432" t="s">
        <v>216</v>
      </c>
      <c r="C28" s="6" t="s">
        <v>217</v>
      </c>
      <c r="D28" s="6"/>
      <c r="E28" s="6"/>
      <c r="F28" s="379"/>
      <c r="G28" s="379"/>
      <c r="H28" s="379"/>
    </row>
    <row r="29" spans="1:9" x14ac:dyDescent="0.25">
      <c r="A29" s="10"/>
      <c r="B29" s="432">
        <v>11</v>
      </c>
      <c r="C29" s="431" t="s">
        <v>218</v>
      </c>
      <c r="D29" s="797">
        <v>7.1999999999999995E-2</v>
      </c>
      <c r="E29" s="379">
        <v>0.06</v>
      </c>
      <c r="F29" s="379">
        <v>0.06</v>
      </c>
      <c r="G29" s="379">
        <v>0.06</v>
      </c>
      <c r="H29" s="379">
        <v>0.06</v>
      </c>
      <c r="I29" s="1052"/>
    </row>
    <row r="30" spans="1:9" x14ac:dyDescent="0.25">
      <c r="A30" s="10"/>
      <c r="B30" s="432" t="s">
        <v>219</v>
      </c>
      <c r="C30" s="431" t="s">
        <v>220</v>
      </c>
      <c r="D30" s="379">
        <v>0.16543782022836426</v>
      </c>
      <c r="E30" s="379">
        <v>0.153</v>
      </c>
      <c r="F30" s="379">
        <v>0.153</v>
      </c>
      <c r="G30" s="379">
        <v>0.153</v>
      </c>
      <c r="H30" s="379">
        <v>0.152</v>
      </c>
    </row>
    <row r="31" spans="1:9" ht="14.45" customHeight="1" x14ac:dyDescent="0.25">
      <c r="A31" s="10"/>
      <c r="B31" s="432">
        <v>12</v>
      </c>
      <c r="C31" s="431" t="s">
        <v>221</v>
      </c>
      <c r="D31" s="1053">
        <v>0.16671924985224415</v>
      </c>
      <c r="E31" s="1053">
        <v>0.1698881920415225</v>
      </c>
      <c r="F31" s="797">
        <v>0.17</v>
      </c>
      <c r="G31" s="797">
        <v>0.16500000000000001</v>
      </c>
      <c r="H31" s="379">
        <v>0.16500000000000001</v>
      </c>
    </row>
    <row r="32" spans="1:9" x14ac:dyDescent="0.25">
      <c r="A32" s="10"/>
      <c r="B32" s="13"/>
      <c r="C32" s="1068" t="s">
        <v>222</v>
      </c>
      <c r="D32" s="1069"/>
      <c r="E32" s="1069"/>
      <c r="F32" s="1069"/>
      <c r="G32" s="1069"/>
      <c r="H32" s="1069"/>
    </row>
    <row r="33" spans="1:10" x14ac:dyDescent="0.25">
      <c r="A33" s="10"/>
      <c r="B33" s="432">
        <v>13</v>
      </c>
      <c r="C33" s="11" t="s">
        <v>223</v>
      </c>
      <c r="D33" s="378">
        <v>200469</v>
      </c>
      <c r="E33" s="378">
        <v>198766</v>
      </c>
      <c r="F33" s="378">
        <v>195240</v>
      </c>
      <c r="G33" s="378">
        <v>188827</v>
      </c>
      <c r="H33" s="378">
        <v>188561</v>
      </c>
    </row>
    <row r="34" spans="1:10" x14ac:dyDescent="0.25">
      <c r="A34" s="10"/>
      <c r="B34" s="5">
        <v>14</v>
      </c>
      <c r="C34" s="14" t="s">
        <v>224</v>
      </c>
      <c r="D34" s="379">
        <v>7.9981655924042855E-2</v>
      </c>
      <c r="E34" s="379">
        <v>8.0799999999999997E-2</v>
      </c>
      <c r="F34" s="379">
        <v>8.2000000000000003E-2</v>
      </c>
      <c r="G34" s="379">
        <v>7.9000000000000001E-2</v>
      </c>
      <c r="H34" s="379">
        <v>0.08</v>
      </c>
    </row>
    <row r="35" spans="1:10" ht="34.5" customHeight="1" x14ac:dyDescent="0.25">
      <c r="B35" s="13"/>
      <c r="C35" s="1066" t="s">
        <v>225</v>
      </c>
      <c r="D35" s="1067"/>
      <c r="E35" s="1067"/>
      <c r="F35" s="1067"/>
      <c r="G35" s="1067"/>
      <c r="H35" s="1067"/>
    </row>
    <row r="36" spans="1:10" s="15" customFormat="1" ht="30" x14ac:dyDescent="0.25">
      <c r="B36" s="5" t="s">
        <v>226</v>
      </c>
      <c r="C36" s="6" t="s">
        <v>227</v>
      </c>
      <c r="D36" s="6"/>
      <c r="E36" s="6"/>
      <c r="F36" s="380"/>
      <c r="G36" s="380"/>
      <c r="H36" s="380"/>
    </row>
    <row r="37" spans="1:10" s="15" customFormat="1" x14ac:dyDescent="0.25">
      <c r="B37" s="5" t="s">
        <v>228</v>
      </c>
      <c r="C37" s="6" t="s">
        <v>204</v>
      </c>
      <c r="D37" s="6"/>
      <c r="E37" s="6"/>
      <c r="F37" s="380"/>
      <c r="G37" s="380"/>
      <c r="H37" s="380"/>
    </row>
    <row r="38" spans="1:10" s="15" customFormat="1" x14ac:dyDescent="0.25">
      <c r="B38" s="5" t="s">
        <v>229</v>
      </c>
      <c r="C38" s="6" t="s">
        <v>230</v>
      </c>
      <c r="D38" s="6"/>
      <c r="E38" s="6"/>
      <c r="F38" s="380"/>
      <c r="G38" s="380"/>
      <c r="H38" s="380"/>
    </row>
    <row r="39" spans="1:10" s="15" customFormat="1" x14ac:dyDescent="0.25">
      <c r="B39" s="13"/>
      <c r="C39" s="1066" t="s">
        <v>231</v>
      </c>
      <c r="D39" s="1067"/>
      <c r="E39" s="1067"/>
      <c r="F39" s="1067"/>
      <c r="G39" s="1067"/>
      <c r="H39" s="1067"/>
    </row>
    <row r="40" spans="1:10" s="15" customFormat="1" x14ac:dyDescent="0.25">
      <c r="B40" s="5" t="s">
        <v>232</v>
      </c>
      <c r="C40" s="16" t="s">
        <v>233</v>
      </c>
      <c r="D40" s="380">
        <v>0.03</v>
      </c>
      <c r="E40" s="380">
        <v>0.03</v>
      </c>
      <c r="F40" s="380">
        <v>0.03</v>
      </c>
      <c r="G40" s="380">
        <v>0.03</v>
      </c>
      <c r="H40" s="380">
        <v>0.03</v>
      </c>
      <c r="I40" s="1054"/>
    </row>
    <row r="41" spans="1:10" s="15" customFormat="1" x14ac:dyDescent="0.25">
      <c r="B41" s="5" t="s">
        <v>234</v>
      </c>
      <c r="C41" s="16" t="s">
        <v>235</v>
      </c>
      <c r="D41" s="16"/>
      <c r="E41" s="16"/>
      <c r="F41" s="380"/>
      <c r="G41" s="380"/>
      <c r="H41" s="380"/>
    </row>
    <row r="42" spans="1:10" x14ac:dyDescent="0.25">
      <c r="A42" s="10"/>
      <c r="B42" s="13"/>
      <c r="C42" s="1068" t="s">
        <v>236</v>
      </c>
      <c r="D42" s="1069"/>
      <c r="E42" s="1069"/>
      <c r="F42" s="1069"/>
      <c r="G42" s="1069"/>
      <c r="H42" s="1069"/>
    </row>
    <row r="43" spans="1:10" ht="30" x14ac:dyDescent="0.25">
      <c r="A43" s="10"/>
      <c r="B43" s="432">
        <v>15</v>
      </c>
      <c r="C43" s="11" t="s">
        <v>237</v>
      </c>
      <c r="D43" s="378">
        <v>1026</v>
      </c>
      <c r="E43" s="378">
        <v>1902</v>
      </c>
      <c r="F43" s="378">
        <v>1378</v>
      </c>
      <c r="G43" s="378">
        <v>2230</v>
      </c>
      <c r="H43" s="378">
        <v>1832</v>
      </c>
    </row>
    <row r="44" spans="1:10" x14ac:dyDescent="0.25">
      <c r="A44" s="10"/>
      <c r="B44" s="5" t="s">
        <v>238</v>
      </c>
      <c r="C44" s="14" t="s">
        <v>239</v>
      </c>
      <c r="D44" s="378">
        <v>2201</v>
      </c>
      <c r="E44" s="378">
        <v>1807</v>
      </c>
      <c r="F44" s="378">
        <v>1334</v>
      </c>
      <c r="G44" s="378">
        <v>2111</v>
      </c>
      <c r="H44" s="378">
        <v>1743</v>
      </c>
      <c r="J44" s="503"/>
    </row>
    <row r="45" spans="1:10" x14ac:dyDescent="0.25">
      <c r="A45" s="10"/>
      <c r="B45" s="5" t="s">
        <v>240</v>
      </c>
      <c r="C45" s="14" t="s">
        <v>241</v>
      </c>
      <c r="D45" s="378">
        <v>1268</v>
      </c>
      <c r="E45" s="378">
        <v>78</v>
      </c>
      <c r="F45" s="378">
        <v>81</v>
      </c>
      <c r="G45" s="378">
        <v>84</v>
      </c>
      <c r="H45" s="378">
        <v>80</v>
      </c>
      <c r="J45" s="503"/>
    </row>
    <row r="46" spans="1:10" x14ac:dyDescent="0.25">
      <c r="A46" s="10"/>
      <c r="B46" s="432">
        <v>16</v>
      </c>
      <c r="C46" s="11" t="s">
        <v>242</v>
      </c>
      <c r="D46" s="378">
        <v>933</v>
      </c>
      <c r="E46" s="378">
        <v>1729</v>
      </c>
      <c r="F46" s="378">
        <v>1253</v>
      </c>
      <c r="G46" s="378">
        <v>2028</v>
      </c>
      <c r="H46" s="378">
        <v>1662</v>
      </c>
    </row>
    <row r="47" spans="1:10" x14ac:dyDescent="0.25">
      <c r="A47" s="10"/>
      <c r="B47" s="432">
        <v>17</v>
      </c>
      <c r="C47" s="11" t="s">
        <v>243</v>
      </c>
      <c r="D47" s="379">
        <v>1.1000000000000001</v>
      </c>
      <c r="E47" s="379">
        <v>1.1000000000000001</v>
      </c>
      <c r="F47" s="379">
        <v>1.1000000000000001</v>
      </c>
      <c r="G47" s="379">
        <v>1.1000000000000001</v>
      </c>
      <c r="H47" s="379">
        <v>1.1020000000000001</v>
      </c>
    </row>
    <row r="48" spans="1:10" x14ac:dyDescent="0.25">
      <c r="A48" s="10"/>
      <c r="B48" s="13"/>
      <c r="C48" s="1068" t="s">
        <v>244</v>
      </c>
      <c r="D48" s="1069"/>
      <c r="E48" s="1069"/>
      <c r="F48" s="1069"/>
      <c r="G48" s="1069"/>
      <c r="H48" s="1069"/>
      <c r="I48"/>
    </row>
    <row r="49" spans="1:9" x14ac:dyDescent="0.25">
      <c r="A49" s="10"/>
      <c r="B49" s="432">
        <v>18</v>
      </c>
      <c r="C49" s="11" t="s">
        <v>245</v>
      </c>
      <c r="D49" s="378">
        <v>21314</v>
      </c>
      <c r="E49" s="378">
        <v>21753</v>
      </c>
      <c r="F49" s="378">
        <v>21967</v>
      </c>
      <c r="G49" s="378">
        <v>21034</v>
      </c>
      <c r="H49" s="378">
        <v>20685</v>
      </c>
      <c r="I49"/>
    </row>
    <row r="50" spans="1:9" x14ac:dyDescent="0.25">
      <c r="A50" s="10"/>
      <c r="B50" s="432">
        <v>19</v>
      </c>
      <c r="C50" s="12" t="s">
        <v>246</v>
      </c>
      <c r="D50" s="378">
        <v>12017</v>
      </c>
      <c r="E50" s="378">
        <v>13257</v>
      </c>
      <c r="F50" s="378">
        <v>13361</v>
      </c>
      <c r="G50" s="378">
        <v>13409</v>
      </c>
      <c r="H50" s="378">
        <v>10353</v>
      </c>
      <c r="I50"/>
    </row>
    <row r="51" spans="1:9" x14ac:dyDescent="0.25">
      <c r="A51" s="10"/>
      <c r="B51" s="432">
        <v>20</v>
      </c>
      <c r="C51" s="11" t="s">
        <v>247</v>
      </c>
      <c r="D51" s="379">
        <v>1.774</v>
      </c>
      <c r="E51" s="379">
        <v>1.641</v>
      </c>
      <c r="F51" s="379">
        <v>1.6439999999999999</v>
      </c>
      <c r="G51" s="379">
        <v>1.569</v>
      </c>
      <c r="H51" s="379">
        <v>1.998</v>
      </c>
      <c r="I51"/>
    </row>
    <row r="52" spans="1:9" x14ac:dyDescent="0.25">
      <c r="A52" s="10"/>
    </row>
    <row r="53" spans="1:9" x14ac:dyDescent="0.25">
      <c r="A53" s="10"/>
    </row>
    <row r="54" spans="1:9" x14ac:dyDescent="0.25">
      <c r="A54" s="10"/>
    </row>
    <row r="55" spans="1:9" x14ac:dyDescent="0.25">
      <c r="A55" s="10"/>
    </row>
    <row r="56" spans="1:9" x14ac:dyDescent="0.25">
      <c r="A56" s="10"/>
    </row>
    <row r="57" spans="1:9" x14ac:dyDescent="0.25">
      <c r="A57" s="10"/>
    </row>
    <row r="58" spans="1:9" x14ac:dyDescent="0.25">
      <c r="A58" s="10"/>
    </row>
    <row r="59" spans="1:9" x14ac:dyDescent="0.25">
      <c r="A59" s="10"/>
    </row>
    <row r="60" spans="1:9" x14ac:dyDescent="0.25">
      <c r="A60" s="10"/>
    </row>
    <row r="61" spans="1:9" x14ac:dyDescent="0.25">
      <c r="A61" s="10"/>
    </row>
    <row r="62" spans="1:9" x14ac:dyDescent="0.25">
      <c r="A62" s="10"/>
    </row>
    <row r="63" spans="1:9" x14ac:dyDescent="0.25">
      <c r="A63" s="10"/>
    </row>
    <row r="64" spans="1:9"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0" x14ac:dyDescent="0.25">
      <c r="A97" s="10"/>
    </row>
    <row r="98" spans="1:10" x14ac:dyDescent="0.25">
      <c r="A98" s="10"/>
    </row>
    <row r="99" spans="1:10" x14ac:dyDescent="0.25">
      <c r="A99" s="10"/>
    </row>
    <row r="100" spans="1:10" x14ac:dyDescent="0.25">
      <c r="A100" s="10"/>
    </row>
    <row r="101" spans="1:10" x14ac:dyDescent="0.25">
      <c r="A101" s="10"/>
    </row>
    <row r="102" spans="1:10" x14ac:dyDescent="0.25">
      <c r="A102" s="10"/>
    </row>
    <row r="103" spans="1:10" x14ac:dyDescent="0.25">
      <c r="A103" s="10"/>
    </row>
    <row r="104" spans="1:10" x14ac:dyDescent="0.25">
      <c r="A104" s="10"/>
    </row>
    <row r="105" spans="1:10" x14ac:dyDescent="0.25">
      <c r="A105" s="10"/>
      <c r="B105" s="10"/>
      <c r="C105" s="10"/>
      <c r="D105" s="10"/>
      <c r="E105" s="10"/>
      <c r="F105" s="10"/>
      <c r="G105" s="10"/>
      <c r="H105" s="10"/>
      <c r="I105" s="10"/>
      <c r="J105" s="10"/>
    </row>
    <row r="106" spans="1:10" x14ac:dyDescent="0.25">
      <c r="A106" s="10"/>
      <c r="B106" s="10"/>
      <c r="C106" s="10"/>
      <c r="D106" s="10"/>
      <c r="E106" s="10"/>
      <c r="F106" s="10"/>
      <c r="G106" s="10"/>
      <c r="H106" s="10"/>
      <c r="I106" s="10"/>
      <c r="J106" s="10"/>
    </row>
    <row r="107" spans="1:10" x14ac:dyDescent="0.25">
      <c r="A107" s="10"/>
      <c r="B107" s="10"/>
      <c r="C107" s="10"/>
      <c r="D107" s="10"/>
      <c r="E107" s="10"/>
      <c r="F107" s="10"/>
      <c r="G107" s="10"/>
      <c r="H107" s="10"/>
      <c r="I107" s="10"/>
      <c r="J107" s="10"/>
    </row>
    <row r="108" spans="1:10" x14ac:dyDescent="0.25">
      <c r="A108" s="10"/>
      <c r="B108" s="10"/>
      <c r="C108" s="10"/>
      <c r="D108" s="10"/>
      <c r="E108" s="10"/>
      <c r="F108" s="10"/>
      <c r="G108" s="10"/>
      <c r="H108" s="10"/>
      <c r="I108" s="10"/>
      <c r="J108" s="10"/>
    </row>
    <row r="109" spans="1:10" x14ac:dyDescent="0.25">
      <c r="A109" s="10"/>
      <c r="B109" s="10"/>
      <c r="C109" s="10"/>
      <c r="D109" s="10"/>
      <c r="E109" s="10"/>
      <c r="F109" s="10"/>
      <c r="G109" s="10"/>
      <c r="H109" s="10"/>
      <c r="I109" s="10"/>
      <c r="J109" s="10"/>
    </row>
    <row r="110" spans="1:10" x14ac:dyDescent="0.25">
      <c r="A110" s="10"/>
      <c r="B110" s="10"/>
      <c r="C110" s="10"/>
      <c r="D110" s="10"/>
      <c r="E110" s="10"/>
      <c r="F110" s="10"/>
      <c r="G110" s="10"/>
      <c r="H110" s="10"/>
      <c r="I110" s="10"/>
      <c r="J110" s="10"/>
    </row>
    <row r="111" spans="1:10" x14ac:dyDescent="0.25">
      <c r="A111" s="10"/>
      <c r="B111" s="10"/>
      <c r="C111" s="10"/>
      <c r="D111" s="10"/>
      <c r="E111" s="10"/>
      <c r="F111" s="10"/>
      <c r="G111" s="10"/>
      <c r="H111" s="10"/>
      <c r="I111" s="10"/>
      <c r="J111" s="10"/>
    </row>
    <row r="112" spans="1:10" x14ac:dyDescent="0.25">
      <c r="A112" s="10"/>
      <c r="B112" s="10"/>
      <c r="C112" s="10"/>
      <c r="D112" s="10"/>
      <c r="E112" s="10"/>
      <c r="F112" s="10"/>
      <c r="G112" s="10"/>
      <c r="H112" s="10"/>
      <c r="I112" s="10"/>
      <c r="J112" s="10"/>
    </row>
    <row r="113" spans="1:10" x14ac:dyDescent="0.25">
      <c r="A113" s="10"/>
      <c r="B113" s="10"/>
      <c r="C113" s="10"/>
      <c r="D113" s="10"/>
      <c r="E113" s="10"/>
      <c r="F113" s="10"/>
      <c r="G113" s="10"/>
      <c r="H113" s="10"/>
      <c r="I113" s="10"/>
      <c r="J113" s="10"/>
    </row>
    <row r="114" spans="1:10" x14ac:dyDescent="0.25">
      <c r="A114" s="10"/>
      <c r="B114" s="10"/>
      <c r="C114" s="10"/>
      <c r="D114" s="10"/>
      <c r="E114" s="10"/>
      <c r="F114" s="10"/>
      <c r="G114" s="10"/>
      <c r="H114" s="10"/>
      <c r="I114" s="10"/>
      <c r="J114" s="10"/>
    </row>
    <row r="115" spans="1:10" x14ac:dyDescent="0.25">
      <c r="A115" s="10"/>
      <c r="B115" s="10"/>
      <c r="C115" s="10"/>
      <c r="D115" s="10"/>
      <c r="E115" s="10"/>
      <c r="F115" s="10"/>
      <c r="G115" s="10"/>
      <c r="H115" s="10"/>
      <c r="I115" s="10"/>
      <c r="J115" s="10"/>
    </row>
    <row r="116" spans="1:10" x14ac:dyDescent="0.25">
      <c r="A116" s="10"/>
      <c r="B116" s="10"/>
      <c r="C116" s="10"/>
      <c r="D116" s="10"/>
      <c r="E116" s="10"/>
      <c r="F116" s="10"/>
      <c r="G116" s="10"/>
      <c r="H116" s="10"/>
      <c r="I116" s="10"/>
      <c r="J116" s="10"/>
    </row>
    <row r="117" spans="1:10" x14ac:dyDescent="0.25">
      <c r="A117" s="10"/>
      <c r="B117" s="10"/>
      <c r="C117" s="10"/>
      <c r="D117" s="10"/>
      <c r="E117" s="10"/>
      <c r="F117" s="10"/>
      <c r="G117" s="10"/>
      <c r="H117" s="10"/>
      <c r="I117" s="10"/>
      <c r="J117" s="10"/>
    </row>
    <row r="118" spans="1:10" x14ac:dyDescent="0.25">
      <c r="A118" s="10"/>
      <c r="B118" s="10"/>
      <c r="C118" s="10"/>
      <c r="D118" s="10"/>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0"/>
      <c r="B120" s="10"/>
      <c r="C120" s="10"/>
      <c r="D120" s="10"/>
      <c r="E120" s="10"/>
      <c r="F120" s="10"/>
      <c r="G120" s="10"/>
      <c r="H120" s="10"/>
      <c r="I120" s="10"/>
      <c r="J120" s="10"/>
    </row>
    <row r="121" spans="1:10" x14ac:dyDescent="0.25">
      <c r="A121" s="10"/>
      <c r="B121" s="10"/>
      <c r="C121" s="10"/>
      <c r="D121" s="10"/>
      <c r="E121" s="10"/>
      <c r="F121" s="10"/>
      <c r="G121" s="10"/>
      <c r="H121" s="10"/>
      <c r="I121" s="10"/>
      <c r="J121" s="10"/>
    </row>
    <row r="122" spans="1:10" x14ac:dyDescent="0.25">
      <c r="A122" s="10"/>
      <c r="B122" s="10"/>
      <c r="C122" s="10"/>
      <c r="D122" s="10"/>
      <c r="E122" s="10"/>
      <c r="F122" s="10"/>
      <c r="G122" s="10"/>
      <c r="H122" s="10"/>
      <c r="I122" s="10"/>
      <c r="J122" s="10"/>
    </row>
    <row r="123" spans="1:10" x14ac:dyDescent="0.25">
      <c r="A123" s="10"/>
      <c r="B123" s="10"/>
      <c r="C123" s="10"/>
      <c r="D123" s="10"/>
      <c r="E123" s="10"/>
      <c r="F123" s="10"/>
      <c r="G123" s="10"/>
      <c r="H123" s="10"/>
      <c r="I123" s="10"/>
      <c r="J123" s="10"/>
    </row>
    <row r="124" spans="1:10" x14ac:dyDescent="0.25">
      <c r="A124" s="10"/>
      <c r="B124" s="10"/>
      <c r="C124" s="10"/>
      <c r="D124" s="10"/>
      <c r="E124" s="10"/>
      <c r="F124" s="10"/>
      <c r="G124" s="10"/>
      <c r="H124" s="10"/>
      <c r="I124" s="10"/>
      <c r="J124" s="10"/>
    </row>
    <row r="125" spans="1:10" x14ac:dyDescent="0.25">
      <c r="A125" s="10"/>
      <c r="B125" s="10"/>
      <c r="C125" s="10"/>
      <c r="D125" s="10"/>
      <c r="E125" s="10"/>
      <c r="F125" s="10"/>
      <c r="G125" s="10"/>
      <c r="H125" s="10"/>
      <c r="I125" s="10"/>
      <c r="J125" s="10"/>
    </row>
    <row r="126" spans="1:10" x14ac:dyDescent="0.25">
      <c r="A126" s="10"/>
      <c r="B126" s="10"/>
      <c r="C126" s="10"/>
      <c r="D126" s="10"/>
      <c r="E126" s="10"/>
      <c r="F126" s="10"/>
      <c r="G126" s="10"/>
      <c r="H126" s="10"/>
      <c r="I126" s="10"/>
      <c r="J126" s="10"/>
    </row>
    <row r="127" spans="1:10" x14ac:dyDescent="0.25">
      <c r="A127" s="10"/>
      <c r="B127" s="10"/>
      <c r="C127" s="10"/>
      <c r="D127" s="10"/>
      <c r="E127" s="10"/>
      <c r="F127" s="10"/>
      <c r="G127" s="10"/>
      <c r="H127" s="10"/>
      <c r="I127" s="10"/>
      <c r="J127" s="10"/>
    </row>
    <row r="128" spans="1:10" x14ac:dyDescent="0.25">
      <c r="A128" s="10"/>
      <c r="B128" s="10"/>
      <c r="C128" s="10"/>
      <c r="D128" s="10"/>
      <c r="E128" s="10"/>
      <c r="F128" s="10"/>
      <c r="G128" s="10"/>
      <c r="H128" s="10"/>
      <c r="I128" s="10"/>
      <c r="J128" s="10"/>
    </row>
    <row r="129" spans="1:10" x14ac:dyDescent="0.25">
      <c r="A129" s="10"/>
      <c r="B129" s="10"/>
      <c r="C129" s="10"/>
      <c r="D129" s="10"/>
      <c r="E129" s="10"/>
      <c r="F129" s="10"/>
      <c r="G129" s="10"/>
      <c r="H129" s="10"/>
      <c r="I129" s="10"/>
      <c r="J129" s="10"/>
    </row>
    <row r="130" spans="1:10" x14ac:dyDescent="0.25">
      <c r="A130" s="10"/>
      <c r="B130" s="10"/>
      <c r="C130" s="10"/>
      <c r="D130" s="10"/>
      <c r="E130" s="10"/>
      <c r="F130" s="10"/>
      <c r="G130" s="10"/>
      <c r="H130" s="10"/>
      <c r="I130" s="10"/>
      <c r="J130" s="10"/>
    </row>
    <row r="131" spans="1:10" x14ac:dyDescent="0.25">
      <c r="A131" s="10"/>
      <c r="B131" s="10"/>
      <c r="C131" s="10"/>
      <c r="D131" s="10"/>
      <c r="E131" s="10"/>
      <c r="F131" s="10"/>
      <c r="G131" s="10"/>
      <c r="H131" s="10"/>
      <c r="I131" s="10"/>
      <c r="J131" s="10"/>
    </row>
    <row r="132" spans="1:10" x14ac:dyDescent="0.25">
      <c r="A132" s="10"/>
      <c r="B132" s="10"/>
      <c r="C132" s="10"/>
      <c r="D132" s="10"/>
      <c r="E132" s="10"/>
      <c r="F132" s="10"/>
      <c r="G132" s="10"/>
      <c r="H132" s="10"/>
      <c r="I132" s="10"/>
      <c r="J132" s="10"/>
    </row>
    <row r="133" spans="1:10" x14ac:dyDescent="0.25">
      <c r="A133" s="10"/>
      <c r="B133" s="10"/>
      <c r="C133" s="10"/>
      <c r="D133" s="10"/>
      <c r="E133" s="10"/>
      <c r="F133" s="10"/>
      <c r="G133" s="10"/>
      <c r="H133" s="10"/>
      <c r="I133" s="10"/>
      <c r="J133" s="10"/>
    </row>
    <row r="134" spans="1:10" x14ac:dyDescent="0.25">
      <c r="A134" s="10"/>
      <c r="B134" s="10"/>
      <c r="C134" s="10"/>
      <c r="D134" s="10"/>
      <c r="E134" s="10"/>
      <c r="F134" s="10"/>
      <c r="G134" s="10"/>
      <c r="H134" s="10"/>
      <c r="I134" s="10"/>
      <c r="J134" s="10"/>
    </row>
  </sheetData>
  <mergeCells count="10">
    <mergeCell ref="C35:H35"/>
    <mergeCell ref="C39:H39"/>
    <mergeCell ref="C42:H42"/>
    <mergeCell ref="C48:H48"/>
    <mergeCell ref="C7:H7"/>
    <mergeCell ref="C11:H11"/>
    <mergeCell ref="C13:H13"/>
    <mergeCell ref="C17:H17"/>
    <mergeCell ref="C22:H22"/>
    <mergeCell ref="C32:H32"/>
  </mergeCells>
  <pageMargins left="0.70866141732283472" right="0.70866141732283472" top="0.74803149606299213" bottom="0.74803149606299213" header="0.31496062992125984" footer="0.31496062992125984"/>
  <pageSetup paperSize="9" scale="58"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0EC4-1B42-44C9-9209-7CF3FFF4CEFA}">
  <sheetPr>
    <tabColor theme="5" tint="-0.249977111117893"/>
    <pageSetUpPr fitToPage="1"/>
  </sheetPr>
  <dimension ref="A1:I72"/>
  <sheetViews>
    <sheetView showGridLines="0" zoomScaleNormal="100" zoomScaleSheetLayoutView="100" workbookViewId="0"/>
  </sheetViews>
  <sheetFormatPr defaultColWidth="11.5703125" defaultRowHeight="15" x14ac:dyDescent="0.25"/>
  <cols>
    <col min="1" max="1" width="9.140625" style="459" customWidth="1"/>
    <col min="2" max="2" width="26" style="459" customWidth="1"/>
    <col min="3" max="3" width="31.42578125" style="459" customWidth="1"/>
    <col min="4" max="4" width="20.5703125" style="459" customWidth="1"/>
    <col min="5" max="5" width="24.28515625" style="459" customWidth="1"/>
    <col min="6" max="6" width="26.42578125" style="459" customWidth="1"/>
    <col min="7" max="7" width="32" style="459" customWidth="1"/>
    <col min="8" max="8" width="26.85546875" style="459" customWidth="1"/>
    <col min="9" max="9" width="18.42578125" style="459" customWidth="1"/>
    <col min="10" max="16384" width="11.5703125" style="459"/>
  </cols>
  <sheetData>
    <row r="1" spans="1:9" x14ac:dyDescent="0.25">
      <c r="B1" s="459" t="s">
        <v>145</v>
      </c>
      <c r="C1" t="s">
        <v>6</v>
      </c>
    </row>
    <row r="2" spans="1:9" ht="18.75" customHeight="1" x14ac:dyDescent="0.3">
      <c r="B2" s="769" t="s">
        <v>51</v>
      </c>
      <c r="C2" s="769"/>
      <c r="D2" s="769"/>
      <c r="E2" s="769"/>
      <c r="F2" s="769"/>
      <c r="G2" s="769"/>
      <c r="H2" s="769"/>
      <c r="I2" s="769"/>
    </row>
    <row r="3" spans="1:9" ht="18.75" x14ac:dyDescent="0.3">
      <c r="B3" s="471"/>
      <c r="C3" s="37"/>
      <c r="D3" s="37"/>
      <c r="E3" s="37"/>
      <c r="F3" s="37"/>
      <c r="G3" s="37"/>
      <c r="H3" s="37"/>
    </row>
    <row r="4" spans="1:9" x14ac:dyDescent="0.25">
      <c r="B4" s="552" t="s">
        <v>1008</v>
      </c>
      <c r="C4"/>
      <c r="D4"/>
      <c r="E4"/>
      <c r="F4"/>
      <c r="G4"/>
      <c r="H4"/>
      <c r="I4"/>
    </row>
    <row r="5" spans="1:9" s="174" customFormat="1" ht="15" customHeight="1" x14ac:dyDescent="0.25">
      <c r="A5" s="459"/>
      <c r="B5" s="1282" t="s">
        <v>1103</v>
      </c>
      <c r="C5" s="1282" t="s">
        <v>1009</v>
      </c>
      <c r="D5" s="1288" t="s">
        <v>1104</v>
      </c>
      <c r="E5" s="1254"/>
      <c r="F5" s="1282" t="s">
        <v>1105</v>
      </c>
      <c r="G5" s="1283" t="s">
        <v>1012</v>
      </c>
      <c r="H5" s="1282" t="s">
        <v>1106</v>
      </c>
      <c r="I5" s="1283" t="s">
        <v>1107</v>
      </c>
    </row>
    <row r="6" spans="1:9" s="174" customFormat="1" ht="30" x14ac:dyDescent="0.25">
      <c r="A6" s="459"/>
      <c r="B6" s="1087"/>
      <c r="C6" s="1087"/>
      <c r="D6" s="440"/>
      <c r="E6" s="553" t="s">
        <v>1108</v>
      </c>
      <c r="F6" s="1087"/>
      <c r="G6" s="1284" t="s">
        <v>1109</v>
      </c>
      <c r="H6" s="1087"/>
      <c r="I6" s="1284"/>
    </row>
    <row r="7" spans="1:9" x14ac:dyDescent="0.25">
      <c r="B7" s="18" t="s">
        <v>148</v>
      </c>
      <c r="C7" s="18" t="s">
        <v>149</v>
      </c>
      <c r="D7" s="1" t="s">
        <v>150</v>
      </c>
      <c r="E7" s="1" t="s">
        <v>249</v>
      </c>
      <c r="F7" s="1" t="s">
        <v>250</v>
      </c>
      <c r="G7" s="1" t="s">
        <v>251</v>
      </c>
      <c r="H7" s="1" t="s">
        <v>252</v>
      </c>
      <c r="I7" s="1" t="s">
        <v>332</v>
      </c>
    </row>
    <row r="8" spans="1:9" x14ac:dyDescent="0.25">
      <c r="B8" s="1289" t="s">
        <v>1020</v>
      </c>
      <c r="C8" s="443" t="s">
        <v>1021</v>
      </c>
      <c r="D8" s="1026">
        <v>1551</v>
      </c>
      <c r="E8" s="779"/>
      <c r="F8" s="780"/>
      <c r="G8" s="780">
        <v>2E-3</v>
      </c>
      <c r="H8" s="780">
        <v>2E-3</v>
      </c>
      <c r="I8" s="780">
        <v>2E-3</v>
      </c>
    </row>
    <row r="9" spans="1:9" x14ac:dyDescent="0.25">
      <c r="B9" s="1290"/>
      <c r="C9" s="554" t="s">
        <v>1022</v>
      </c>
      <c r="D9" s="1026">
        <v>1022</v>
      </c>
      <c r="E9" s="779"/>
      <c r="F9" s="780"/>
      <c r="G9" s="780">
        <v>2E-3</v>
      </c>
      <c r="H9" s="780">
        <v>2E-3</v>
      </c>
      <c r="I9" s="780">
        <v>1E-3</v>
      </c>
    </row>
    <row r="10" spans="1:9" x14ac:dyDescent="0.25">
      <c r="B10" s="1290"/>
      <c r="C10" s="554" t="s">
        <v>1023</v>
      </c>
      <c r="D10" s="577">
        <v>529</v>
      </c>
      <c r="E10" s="779"/>
      <c r="F10" s="780"/>
      <c r="G10" s="780">
        <v>3.0000000000000001E-3</v>
      </c>
      <c r="H10" s="780">
        <v>3.0000000000000001E-3</v>
      </c>
      <c r="I10" s="780">
        <v>4.0000000000000001E-3</v>
      </c>
    </row>
    <row r="11" spans="1:9" x14ac:dyDescent="0.25">
      <c r="B11" s="1290"/>
      <c r="C11" s="443" t="s">
        <v>1024</v>
      </c>
      <c r="D11" s="577">
        <v>893</v>
      </c>
      <c r="E11" s="779"/>
      <c r="F11" s="780"/>
      <c r="G11" s="780">
        <v>5.0000000000000001E-3</v>
      </c>
      <c r="H11" s="780">
        <v>5.0000000000000001E-3</v>
      </c>
      <c r="I11" s="780">
        <v>2E-3</v>
      </c>
    </row>
    <row r="12" spans="1:9" x14ac:dyDescent="0.25">
      <c r="B12" s="1290"/>
      <c r="C12" s="443" t="s">
        <v>1025</v>
      </c>
      <c r="D12" s="577">
        <v>2083</v>
      </c>
      <c r="E12" s="779">
        <v>2</v>
      </c>
      <c r="F12" s="780">
        <v>1E-3</v>
      </c>
      <c r="G12" s="780">
        <v>8.9999999999999993E-3</v>
      </c>
      <c r="H12" s="780">
        <v>8.9999999999999993E-3</v>
      </c>
      <c r="I12" s="780">
        <v>2E-3</v>
      </c>
    </row>
    <row r="13" spans="1:9" x14ac:dyDescent="0.25">
      <c r="B13" s="1290"/>
      <c r="C13" s="443" t="s">
        <v>1026</v>
      </c>
      <c r="D13" s="779">
        <v>992</v>
      </c>
      <c r="E13" s="779"/>
      <c r="F13" s="780"/>
      <c r="G13" s="780">
        <v>1.6E-2</v>
      </c>
      <c r="H13" s="780">
        <v>1.6E-2</v>
      </c>
      <c r="I13" s="780">
        <v>2E-3</v>
      </c>
    </row>
    <row r="14" spans="1:9" x14ac:dyDescent="0.25">
      <c r="B14" s="1290"/>
      <c r="C14" s="443" t="s">
        <v>1027</v>
      </c>
      <c r="D14" s="779">
        <v>811</v>
      </c>
      <c r="E14" s="779">
        <v>2</v>
      </c>
      <c r="F14" s="780">
        <v>2E-3</v>
      </c>
      <c r="G14" s="780">
        <v>0.03</v>
      </c>
      <c r="H14" s="780">
        <v>0.03</v>
      </c>
      <c r="I14" s="780">
        <v>3.0000000000000001E-3</v>
      </c>
    </row>
    <row r="15" spans="1:9" x14ac:dyDescent="0.25">
      <c r="B15" s="1290"/>
      <c r="C15" s="554" t="s">
        <v>1028</v>
      </c>
      <c r="D15" s="779">
        <v>732</v>
      </c>
      <c r="E15" s="779">
        <v>2</v>
      </c>
      <c r="F15" s="780">
        <v>3.0000000000000001E-3</v>
      </c>
      <c r="G15" s="780">
        <v>2.7E-2</v>
      </c>
      <c r="H15" s="780">
        <v>2.7E-2</v>
      </c>
      <c r="I15" s="780">
        <v>3.0000000000000001E-3</v>
      </c>
    </row>
    <row r="16" spans="1:9" x14ac:dyDescent="0.25">
      <c r="B16" s="1290"/>
      <c r="C16" s="554" t="s">
        <v>1029</v>
      </c>
      <c r="D16" s="779">
        <v>79</v>
      </c>
      <c r="E16" s="779"/>
      <c r="F16" s="780"/>
      <c r="G16" s="780">
        <v>5.3999999999999999E-2</v>
      </c>
      <c r="H16" s="780">
        <v>5.5E-2</v>
      </c>
      <c r="I16" s="780">
        <v>3.0000000000000001E-3</v>
      </c>
    </row>
    <row r="17" spans="1:9" x14ac:dyDescent="0.25">
      <c r="B17" s="1290"/>
      <c r="C17" s="443" t="s">
        <v>1030</v>
      </c>
      <c r="D17" s="779">
        <v>171</v>
      </c>
      <c r="E17" s="779"/>
      <c r="F17" s="780"/>
      <c r="G17" s="780">
        <v>0.122</v>
      </c>
      <c r="H17" s="780">
        <v>0.12</v>
      </c>
      <c r="I17" s="780">
        <v>4.0000000000000001E-3</v>
      </c>
    </row>
    <row r="18" spans="1:9" x14ac:dyDescent="0.25">
      <c r="B18" s="1290"/>
      <c r="C18" s="554" t="s">
        <v>1031</v>
      </c>
      <c r="D18" s="779">
        <v>119</v>
      </c>
      <c r="E18" s="779"/>
      <c r="F18" s="780"/>
      <c r="G18" s="780">
        <v>0.09</v>
      </c>
      <c r="H18" s="780">
        <v>9.1999999999999998E-2</v>
      </c>
      <c r="I18" s="780">
        <v>3.0000000000000001E-3</v>
      </c>
    </row>
    <row r="19" spans="1:9" x14ac:dyDescent="0.25">
      <c r="B19" s="1290"/>
      <c r="C19" s="554" t="s">
        <v>1032</v>
      </c>
      <c r="D19" s="779">
        <v>52</v>
      </c>
      <c r="E19" s="779"/>
      <c r="F19" s="780"/>
      <c r="G19" s="780">
        <v>0.182</v>
      </c>
      <c r="H19" s="780">
        <v>0.187</v>
      </c>
      <c r="I19" s="780">
        <v>4.0000000000000001E-3</v>
      </c>
    </row>
    <row r="20" spans="1:9" x14ac:dyDescent="0.25">
      <c r="B20" s="1290"/>
      <c r="C20" s="443" t="s">
        <v>1033</v>
      </c>
      <c r="D20" s="779">
        <v>274</v>
      </c>
      <c r="E20" s="779">
        <v>21</v>
      </c>
      <c r="F20" s="780">
        <v>7.6999999999999999E-2</v>
      </c>
      <c r="G20" s="780">
        <v>0.152</v>
      </c>
      <c r="H20" s="780">
        <v>0.16900000000000001</v>
      </c>
      <c r="I20" s="780">
        <v>4.2999999999999997E-2</v>
      </c>
    </row>
    <row r="21" spans="1:9" x14ac:dyDescent="0.25">
      <c r="B21" s="1290"/>
      <c r="C21" s="554" t="s">
        <v>1034</v>
      </c>
      <c r="D21" s="779">
        <v>263</v>
      </c>
      <c r="E21" s="779">
        <v>18</v>
      </c>
      <c r="F21" s="780">
        <v>6.8000000000000005E-2</v>
      </c>
      <c r="G21" s="780">
        <v>0.14000000000000001</v>
      </c>
      <c r="H21" s="780">
        <v>0.14000000000000001</v>
      </c>
      <c r="I21" s="780">
        <v>1.7999999999999999E-2</v>
      </c>
    </row>
    <row r="22" spans="1:9" x14ac:dyDescent="0.25">
      <c r="B22" s="1290"/>
      <c r="C22" s="555" t="s">
        <v>1035</v>
      </c>
      <c r="D22" s="779">
        <v>4</v>
      </c>
      <c r="E22" s="779">
        <v>1</v>
      </c>
      <c r="F22" s="780">
        <v>0.25</v>
      </c>
      <c r="G22" s="780">
        <v>0.70899999999999996</v>
      </c>
      <c r="H22" s="780">
        <v>0.70099999999999996</v>
      </c>
      <c r="I22" s="780">
        <v>3.7999999999999999E-2</v>
      </c>
    </row>
    <row r="23" spans="1:9" x14ac:dyDescent="0.25">
      <c r="B23" s="1290"/>
      <c r="C23" s="554" t="s">
        <v>1036</v>
      </c>
      <c r="D23" s="779">
        <v>7</v>
      </c>
      <c r="E23" s="779">
        <v>2</v>
      </c>
      <c r="F23" s="780">
        <v>0.28599999999999998</v>
      </c>
      <c r="G23" s="780">
        <v>0.94699999999999995</v>
      </c>
      <c r="H23" s="780">
        <v>0.92400000000000004</v>
      </c>
      <c r="I23" s="780">
        <v>0.17</v>
      </c>
    </row>
    <row r="24" spans="1:9" x14ac:dyDescent="0.25">
      <c r="B24" s="1291"/>
      <c r="C24" s="443" t="s">
        <v>1037</v>
      </c>
      <c r="D24" s="779">
        <v>44</v>
      </c>
      <c r="E24" s="779"/>
      <c r="F24" s="780"/>
      <c r="G24" s="780">
        <v>1</v>
      </c>
      <c r="H24" s="780">
        <v>1</v>
      </c>
      <c r="I24" s="779"/>
    </row>
    <row r="25" spans="1:9" x14ac:dyDescent="0.25">
      <c r="B25"/>
      <c r="C25"/>
      <c r="D25"/>
      <c r="E25"/>
      <c r="F25"/>
      <c r="G25"/>
      <c r="H25"/>
      <c r="I25"/>
    </row>
    <row r="26" spans="1:9" x14ac:dyDescent="0.25">
      <c r="B26"/>
      <c r="C26"/>
      <c r="D26"/>
      <c r="E26"/>
      <c r="F26"/>
      <c r="G26"/>
      <c r="H26"/>
      <c r="I26"/>
    </row>
    <row r="27" spans="1:9" x14ac:dyDescent="0.25">
      <c r="B27"/>
      <c r="C27"/>
      <c r="D27"/>
      <c r="E27"/>
      <c r="F27"/>
      <c r="G27"/>
      <c r="H27"/>
      <c r="I27"/>
    </row>
    <row r="28" spans="1:9" x14ac:dyDescent="0.25">
      <c r="B28" s="552" t="s">
        <v>1008</v>
      </c>
      <c r="C28"/>
      <c r="D28"/>
      <c r="E28"/>
      <c r="F28"/>
      <c r="G28"/>
      <c r="H28"/>
      <c r="I28"/>
    </row>
    <row r="29" spans="1:9" s="174" customFormat="1" ht="15" customHeight="1" x14ac:dyDescent="0.25">
      <c r="A29" s="459"/>
      <c r="B29" s="1282" t="s">
        <v>1103</v>
      </c>
      <c r="C29" s="1282" t="s">
        <v>1009</v>
      </c>
      <c r="D29" s="1288" t="s">
        <v>1104</v>
      </c>
      <c r="E29" s="1254"/>
      <c r="F29" s="1282" t="s">
        <v>1105</v>
      </c>
      <c r="G29" s="1283" t="s">
        <v>1012</v>
      </c>
      <c r="H29" s="1282" t="s">
        <v>1106</v>
      </c>
      <c r="I29" s="1283" t="s">
        <v>1107</v>
      </c>
    </row>
    <row r="30" spans="1:9" s="174" customFormat="1" ht="30" x14ac:dyDescent="0.25">
      <c r="A30" s="459"/>
      <c r="B30" s="1087"/>
      <c r="C30" s="1087"/>
      <c r="D30" s="440"/>
      <c r="E30" s="553" t="s">
        <v>1108</v>
      </c>
      <c r="F30" s="1087"/>
      <c r="G30" s="1284" t="s">
        <v>1109</v>
      </c>
      <c r="H30" s="1087"/>
      <c r="I30" s="1284"/>
    </row>
    <row r="31" spans="1:9" x14ac:dyDescent="0.25">
      <c r="B31" s="18" t="s">
        <v>148</v>
      </c>
      <c r="C31" s="18" t="s">
        <v>149</v>
      </c>
      <c r="D31" s="1" t="s">
        <v>150</v>
      </c>
      <c r="E31" s="1" t="s">
        <v>249</v>
      </c>
      <c r="F31" s="1" t="s">
        <v>250</v>
      </c>
      <c r="G31" s="1" t="s">
        <v>251</v>
      </c>
      <c r="H31" s="1" t="s">
        <v>252</v>
      </c>
      <c r="I31" s="1" t="s">
        <v>332</v>
      </c>
    </row>
    <row r="32" spans="1:9" x14ac:dyDescent="0.25">
      <c r="B32" s="1285" t="s">
        <v>1040</v>
      </c>
      <c r="C32" s="443" t="s">
        <v>1021</v>
      </c>
      <c r="D32" s="1026">
        <v>1542</v>
      </c>
      <c r="E32" s="779"/>
      <c r="F32" s="779"/>
      <c r="G32" s="780">
        <v>2E-3</v>
      </c>
      <c r="H32" s="780">
        <v>2E-3</v>
      </c>
      <c r="I32" s="780"/>
    </row>
    <row r="33" spans="2:9" x14ac:dyDescent="0.25">
      <c r="B33" s="1286"/>
      <c r="C33" s="554" t="s">
        <v>1022</v>
      </c>
      <c r="D33" s="1026">
        <v>1018</v>
      </c>
      <c r="E33" s="779"/>
      <c r="F33" s="779"/>
      <c r="G33" s="780">
        <v>2E-3</v>
      </c>
      <c r="H33" s="780">
        <v>2E-3</v>
      </c>
      <c r="I33" s="780"/>
    </row>
    <row r="34" spans="2:9" x14ac:dyDescent="0.25">
      <c r="B34" s="1286"/>
      <c r="C34" s="554" t="s">
        <v>1023</v>
      </c>
      <c r="D34" s="577">
        <v>524</v>
      </c>
      <c r="E34" s="779"/>
      <c r="F34" s="779"/>
      <c r="G34" s="780">
        <v>3.0000000000000001E-3</v>
      </c>
      <c r="H34" s="780">
        <v>3.0000000000000001E-3</v>
      </c>
      <c r="I34" s="780"/>
    </row>
    <row r="35" spans="2:9" x14ac:dyDescent="0.25">
      <c r="B35" s="1286"/>
      <c r="C35" s="443" t="s">
        <v>1024</v>
      </c>
      <c r="D35" s="577">
        <v>883</v>
      </c>
      <c r="E35" s="779"/>
      <c r="F35" s="779"/>
      <c r="G35" s="780">
        <v>5.0000000000000001E-3</v>
      </c>
      <c r="H35" s="780">
        <v>5.0000000000000001E-3</v>
      </c>
      <c r="I35" s="780"/>
    </row>
    <row r="36" spans="2:9" x14ac:dyDescent="0.25">
      <c r="B36" s="1286"/>
      <c r="C36" s="443" t="s">
        <v>1025</v>
      </c>
      <c r="D36" s="1026">
        <v>2066</v>
      </c>
      <c r="E36" s="779">
        <v>2</v>
      </c>
      <c r="F36" s="1032">
        <v>9.6805421103581804E-4</v>
      </c>
      <c r="G36" s="780">
        <v>8.9999999999999993E-3</v>
      </c>
      <c r="H36" s="780">
        <v>8.9999999999999993E-3</v>
      </c>
      <c r="I36" s="780">
        <v>1E-3</v>
      </c>
    </row>
    <row r="37" spans="2:9" x14ac:dyDescent="0.25">
      <c r="B37" s="1286"/>
      <c r="C37" s="443" t="s">
        <v>1026</v>
      </c>
      <c r="D37" s="779">
        <v>980</v>
      </c>
      <c r="E37" s="779"/>
      <c r="F37" s="1032"/>
      <c r="G37" s="780">
        <v>1.6E-2</v>
      </c>
      <c r="H37" s="780">
        <v>1.6E-2</v>
      </c>
      <c r="I37" s="780"/>
    </row>
    <row r="38" spans="2:9" x14ac:dyDescent="0.25">
      <c r="B38" s="1286"/>
      <c r="C38" s="443" t="s">
        <v>1027</v>
      </c>
      <c r="D38" s="779">
        <v>808</v>
      </c>
      <c r="E38" s="779">
        <v>2</v>
      </c>
      <c r="F38" s="1032">
        <v>2.4752475247524753E-3</v>
      </c>
      <c r="G38" s="780">
        <v>0.03</v>
      </c>
      <c r="H38" s="780">
        <v>0.03</v>
      </c>
      <c r="I38" s="780">
        <v>1E-3</v>
      </c>
    </row>
    <row r="39" spans="2:9" x14ac:dyDescent="0.25">
      <c r="B39" s="1286"/>
      <c r="C39" s="554" t="s">
        <v>1028</v>
      </c>
      <c r="D39" s="779">
        <v>729</v>
      </c>
      <c r="E39" s="779">
        <v>2</v>
      </c>
      <c r="F39" s="1032">
        <v>2.7434842249657062E-3</v>
      </c>
      <c r="G39" s="780">
        <v>2.7E-2</v>
      </c>
      <c r="H39" s="780">
        <v>2.7E-2</v>
      </c>
      <c r="I39" s="780">
        <v>2E-3</v>
      </c>
    </row>
    <row r="40" spans="2:9" x14ac:dyDescent="0.25">
      <c r="B40" s="1286"/>
      <c r="C40" s="554" t="s">
        <v>1029</v>
      </c>
      <c r="D40" s="779">
        <v>79</v>
      </c>
      <c r="E40" s="779"/>
      <c r="F40" s="780"/>
      <c r="G40" s="780">
        <v>5.3999999999999999E-2</v>
      </c>
      <c r="H40" s="780">
        <v>5.5E-2</v>
      </c>
      <c r="I40" s="780"/>
    </row>
    <row r="41" spans="2:9" x14ac:dyDescent="0.25">
      <c r="B41" s="1286"/>
      <c r="C41" s="443" t="s">
        <v>1030</v>
      </c>
      <c r="D41" s="779">
        <v>169</v>
      </c>
      <c r="E41" s="779"/>
      <c r="F41" s="780"/>
      <c r="G41" s="780">
        <v>0.122</v>
      </c>
      <c r="H41" s="780">
        <v>0.12</v>
      </c>
      <c r="I41" s="780">
        <v>3.0000000000000001E-3</v>
      </c>
    </row>
    <row r="42" spans="2:9" x14ac:dyDescent="0.25">
      <c r="B42" s="1286"/>
      <c r="C42" s="554" t="s">
        <v>1031</v>
      </c>
      <c r="D42" s="779">
        <v>118</v>
      </c>
      <c r="E42" s="779"/>
      <c r="F42" s="780"/>
      <c r="G42" s="780">
        <v>0.09</v>
      </c>
      <c r="H42" s="780">
        <v>9.1999999999999998E-2</v>
      </c>
      <c r="I42" s="780">
        <v>6.0000000000000001E-3</v>
      </c>
    </row>
    <row r="43" spans="2:9" x14ac:dyDescent="0.25">
      <c r="B43" s="1286"/>
      <c r="C43" s="554" t="s">
        <v>1032</v>
      </c>
      <c r="D43" s="779">
        <v>51</v>
      </c>
      <c r="E43" s="779"/>
      <c r="F43" s="780"/>
      <c r="G43" s="780">
        <v>0.182</v>
      </c>
      <c r="H43" s="780">
        <v>0.187</v>
      </c>
      <c r="I43" s="780">
        <v>3.0000000000000001E-3</v>
      </c>
    </row>
    <row r="44" spans="2:9" x14ac:dyDescent="0.25">
      <c r="B44" s="1286"/>
      <c r="C44" s="443" t="s">
        <v>1033</v>
      </c>
      <c r="D44" s="779">
        <v>273</v>
      </c>
      <c r="E44" s="779">
        <v>21</v>
      </c>
      <c r="F44" s="1032">
        <v>7.6923076923076927E-2</v>
      </c>
      <c r="G44" s="780">
        <v>0.152</v>
      </c>
      <c r="H44" s="780">
        <v>0.17</v>
      </c>
      <c r="I44" s="780">
        <v>2.5000000000000001E-2</v>
      </c>
    </row>
    <row r="45" spans="2:9" x14ac:dyDescent="0.25">
      <c r="B45" s="1286"/>
      <c r="C45" s="554" t="s">
        <v>1034</v>
      </c>
      <c r="D45" s="779">
        <v>262</v>
      </c>
      <c r="E45" s="779">
        <v>18</v>
      </c>
      <c r="F45" s="1032">
        <v>6.8702290076335881E-2</v>
      </c>
      <c r="G45" s="780">
        <v>0.14000000000000001</v>
      </c>
      <c r="H45" s="780">
        <v>0.14000000000000001</v>
      </c>
      <c r="I45" s="780">
        <v>1.6E-2</v>
      </c>
    </row>
    <row r="46" spans="2:9" x14ac:dyDescent="0.25">
      <c r="B46" s="1286"/>
      <c r="C46" s="555" t="s">
        <v>1035</v>
      </c>
      <c r="D46" s="779">
        <v>4</v>
      </c>
      <c r="E46" s="779">
        <v>1</v>
      </c>
      <c r="F46" s="1032">
        <v>0.25</v>
      </c>
      <c r="G46" s="780">
        <v>0.70899999999999996</v>
      </c>
      <c r="H46" s="780">
        <v>0.70099999999999996</v>
      </c>
      <c r="I46" s="780">
        <v>1.7999999999999999E-2</v>
      </c>
    </row>
    <row r="47" spans="2:9" x14ac:dyDescent="0.25">
      <c r="B47" s="1286"/>
      <c r="C47" s="554" t="s">
        <v>1036</v>
      </c>
      <c r="D47" s="779">
        <v>7</v>
      </c>
      <c r="E47" s="779">
        <v>2</v>
      </c>
      <c r="F47" s="1032">
        <v>0.2857142857142857</v>
      </c>
      <c r="G47" s="780">
        <v>0.94699999999999995</v>
      </c>
      <c r="H47" s="780">
        <v>0.92400000000000004</v>
      </c>
      <c r="I47" s="780">
        <v>0.11600000000000001</v>
      </c>
    </row>
    <row r="48" spans="2:9" x14ac:dyDescent="0.25">
      <c r="B48" s="1287"/>
      <c r="C48" s="443" t="s">
        <v>1037</v>
      </c>
      <c r="D48" s="779">
        <v>44</v>
      </c>
      <c r="E48" s="779"/>
      <c r="F48" s="779"/>
      <c r="G48" s="780">
        <v>1</v>
      </c>
      <c r="H48" s="780">
        <v>1</v>
      </c>
      <c r="I48" s="780"/>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2" spans="2:9" x14ac:dyDescent="0.25">
      <c r="B52" s="552" t="s">
        <v>1008</v>
      </c>
      <c r="C52"/>
      <c r="D52"/>
      <c r="E52"/>
      <c r="F52"/>
      <c r="G52"/>
      <c r="H52"/>
      <c r="I52"/>
    </row>
    <row r="53" spans="2:9" x14ac:dyDescent="0.25">
      <c r="B53" s="1282" t="s">
        <v>1103</v>
      </c>
      <c r="C53" s="1282" t="s">
        <v>1009</v>
      </c>
      <c r="D53" s="1288" t="s">
        <v>1104</v>
      </c>
      <c r="E53" s="1254"/>
      <c r="F53" s="1282" t="s">
        <v>1105</v>
      </c>
      <c r="G53" s="1283" t="s">
        <v>1012</v>
      </c>
      <c r="H53" s="1282" t="s">
        <v>1106</v>
      </c>
      <c r="I53" s="1283" t="s">
        <v>1107</v>
      </c>
    </row>
    <row r="54" spans="2:9" ht="30" x14ac:dyDescent="0.25">
      <c r="B54" s="1087"/>
      <c r="C54" s="1087"/>
      <c r="D54" s="440"/>
      <c r="E54" s="553" t="s">
        <v>1108</v>
      </c>
      <c r="F54" s="1087"/>
      <c r="G54" s="1284" t="s">
        <v>1109</v>
      </c>
      <c r="H54" s="1087"/>
      <c r="I54" s="1284"/>
    </row>
    <row r="55" spans="2:9" x14ac:dyDescent="0.25">
      <c r="B55" s="18" t="s">
        <v>148</v>
      </c>
      <c r="C55" s="18" t="s">
        <v>149</v>
      </c>
      <c r="D55" s="1" t="s">
        <v>150</v>
      </c>
      <c r="E55" s="1" t="s">
        <v>249</v>
      </c>
      <c r="F55" s="1" t="s">
        <v>250</v>
      </c>
      <c r="G55" s="1" t="s">
        <v>251</v>
      </c>
      <c r="H55" s="1" t="s">
        <v>252</v>
      </c>
      <c r="I55" s="1" t="s">
        <v>332</v>
      </c>
    </row>
    <row r="56" spans="2:9" x14ac:dyDescent="0.25">
      <c r="B56" s="1285" t="s">
        <v>1041</v>
      </c>
      <c r="C56" s="443" t="s">
        <v>1021</v>
      </c>
      <c r="D56" s="411">
        <v>9</v>
      </c>
      <c r="E56" s="411"/>
      <c r="F56" s="412"/>
      <c r="G56" s="413">
        <v>2E-3</v>
      </c>
      <c r="H56" s="413">
        <v>2E-3</v>
      </c>
      <c r="I56" s="412"/>
    </row>
    <row r="57" spans="2:9" x14ac:dyDescent="0.25">
      <c r="B57" s="1286"/>
      <c r="C57" s="554" t="s">
        <v>1022</v>
      </c>
      <c r="D57" s="411">
        <v>4</v>
      </c>
      <c r="E57" s="411"/>
      <c r="F57" s="412"/>
      <c r="G57" s="413">
        <v>2E-3</v>
      </c>
      <c r="H57" s="413">
        <v>2E-3</v>
      </c>
      <c r="I57" s="412"/>
    </row>
    <row r="58" spans="2:9" x14ac:dyDescent="0.25">
      <c r="B58" s="1286"/>
      <c r="C58" s="554" t="s">
        <v>1023</v>
      </c>
      <c r="D58" s="411">
        <v>5</v>
      </c>
      <c r="E58" s="411"/>
      <c r="F58" s="412"/>
      <c r="G58" s="413">
        <v>3.0000000000000001E-3</v>
      </c>
      <c r="H58" s="413">
        <v>3.0000000000000001E-3</v>
      </c>
      <c r="I58" s="412"/>
    </row>
    <row r="59" spans="2:9" x14ac:dyDescent="0.25">
      <c r="B59" s="1286"/>
      <c r="C59" s="443" t="s">
        <v>1024</v>
      </c>
      <c r="D59" s="411">
        <v>10</v>
      </c>
      <c r="E59" s="411"/>
      <c r="F59" s="412"/>
      <c r="G59" s="413">
        <v>4.0000000000000001E-3</v>
      </c>
      <c r="H59" s="413">
        <v>5.0000000000000001E-3</v>
      </c>
      <c r="I59" s="412"/>
    </row>
    <row r="60" spans="2:9" x14ac:dyDescent="0.25">
      <c r="B60" s="1286"/>
      <c r="C60" s="443" t="s">
        <v>1025</v>
      </c>
      <c r="D60" s="411">
        <v>17</v>
      </c>
      <c r="E60" s="411"/>
      <c r="F60" s="412"/>
      <c r="G60" s="413">
        <v>7.0000000000000001E-3</v>
      </c>
      <c r="H60" s="413">
        <v>8.9999999999999993E-3</v>
      </c>
      <c r="I60" s="413"/>
    </row>
    <row r="61" spans="2:9" x14ac:dyDescent="0.25">
      <c r="B61" s="1286"/>
      <c r="C61" s="443" t="s">
        <v>1026</v>
      </c>
      <c r="D61" s="411">
        <v>12</v>
      </c>
      <c r="E61" s="411"/>
      <c r="F61" s="412"/>
      <c r="G61" s="413">
        <v>1.4E-2</v>
      </c>
      <c r="H61" s="413">
        <v>1.4999999999999999E-2</v>
      </c>
      <c r="I61" s="413">
        <v>4.0000000000000001E-3</v>
      </c>
    </row>
    <row r="62" spans="2:9" x14ac:dyDescent="0.25">
      <c r="B62" s="1286"/>
      <c r="C62" s="443" t="s">
        <v>1027</v>
      </c>
      <c r="D62" s="411">
        <v>3</v>
      </c>
      <c r="E62" s="411"/>
      <c r="F62" s="412"/>
      <c r="G62" s="413">
        <v>2.1999999999999999E-2</v>
      </c>
      <c r="H62" s="413">
        <v>2.1999999999999999E-2</v>
      </c>
      <c r="I62" s="413">
        <v>4.0000000000000001E-3</v>
      </c>
    </row>
    <row r="63" spans="2:9" x14ac:dyDescent="0.25">
      <c r="B63" s="1286"/>
      <c r="C63" s="554" t="s">
        <v>1028</v>
      </c>
      <c r="D63" s="411">
        <v>3</v>
      </c>
      <c r="E63" s="411"/>
      <c r="F63" s="412"/>
      <c r="G63" s="413">
        <v>2.1999999999999999E-2</v>
      </c>
      <c r="H63" s="413">
        <v>2.1999999999999999E-2</v>
      </c>
      <c r="I63" s="413">
        <v>5.0000000000000001E-3</v>
      </c>
    </row>
    <row r="64" spans="2:9" x14ac:dyDescent="0.25">
      <c r="B64" s="1286"/>
      <c r="C64" s="554" t="s">
        <v>1029</v>
      </c>
      <c r="D64" s="411"/>
      <c r="E64" s="411"/>
      <c r="F64" s="412"/>
      <c r="G64" s="413"/>
      <c r="H64" s="413"/>
      <c r="I64" s="413"/>
    </row>
    <row r="65" spans="2:9" x14ac:dyDescent="0.25">
      <c r="B65" s="1286"/>
      <c r="C65" s="443" t="s">
        <v>1030</v>
      </c>
      <c r="D65" s="411">
        <v>2</v>
      </c>
      <c r="E65" s="411"/>
      <c r="F65" s="413"/>
      <c r="G65" s="413">
        <v>0.13100000000000001</v>
      </c>
      <c r="H65" s="413">
        <v>0.126</v>
      </c>
      <c r="I65" s="413">
        <v>1.4E-2</v>
      </c>
    </row>
    <row r="66" spans="2:9" x14ac:dyDescent="0.25">
      <c r="B66" s="1286"/>
      <c r="C66" s="554" t="s">
        <v>1031</v>
      </c>
      <c r="D66" s="411">
        <v>1</v>
      </c>
      <c r="E66" s="411"/>
      <c r="F66" s="413"/>
      <c r="G66" s="413">
        <v>0.11600000000000001</v>
      </c>
      <c r="H66" s="413">
        <v>0.11600000000000001</v>
      </c>
      <c r="I66" s="413">
        <v>2.1999999999999999E-2</v>
      </c>
    </row>
    <row r="67" spans="2:9" x14ac:dyDescent="0.25">
      <c r="B67" s="1286"/>
      <c r="C67" s="554" t="s">
        <v>1032</v>
      </c>
      <c r="D67" s="411">
        <v>1</v>
      </c>
      <c r="E67" s="411"/>
      <c r="F67" s="778"/>
      <c r="G67" s="413">
        <v>0.13700000000000001</v>
      </c>
      <c r="H67" s="413">
        <v>0.13700000000000001</v>
      </c>
      <c r="I67" s="413">
        <v>6.0000000000000001E-3</v>
      </c>
    </row>
    <row r="68" spans="2:9" x14ac:dyDescent="0.25">
      <c r="B68" s="1286"/>
      <c r="C68" s="443" t="s">
        <v>1033</v>
      </c>
      <c r="D68" s="411">
        <v>1</v>
      </c>
      <c r="E68" s="411"/>
      <c r="F68" s="413"/>
      <c r="G68" s="413">
        <v>0.1</v>
      </c>
      <c r="H68" s="413">
        <v>0.1</v>
      </c>
      <c r="I68" s="413">
        <v>7.3999999999999996E-2</v>
      </c>
    </row>
    <row r="69" spans="2:9" x14ac:dyDescent="0.25">
      <c r="B69" s="1286"/>
      <c r="C69" s="554" t="s">
        <v>1034</v>
      </c>
      <c r="D69" s="411">
        <v>1</v>
      </c>
      <c r="E69" s="411"/>
      <c r="F69" s="778"/>
      <c r="G69" s="413">
        <v>0.1</v>
      </c>
      <c r="H69" s="413">
        <v>0.1</v>
      </c>
      <c r="I69" s="413">
        <v>1.7999999999999999E-2</v>
      </c>
    </row>
    <row r="70" spans="2:9" x14ac:dyDescent="0.25">
      <c r="B70" s="1286"/>
      <c r="C70" s="555" t="s">
        <v>1035</v>
      </c>
      <c r="D70" s="411"/>
      <c r="E70" s="411"/>
      <c r="F70" s="778"/>
      <c r="G70" s="413"/>
      <c r="H70" s="413"/>
      <c r="I70" s="413"/>
    </row>
    <row r="71" spans="2:9" x14ac:dyDescent="0.25">
      <c r="B71" s="1286"/>
      <c r="C71" s="554" t="s">
        <v>1036</v>
      </c>
      <c r="D71" s="411"/>
      <c r="E71" s="411"/>
      <c r="F71" s="778"/>
      <c r="G71" s="413"/>
      <c r="H71" s="413"/>
      <c r="I71" s="413"/>
    </row>
    <row r="72" spans="2:9" x14ac:dyDescent="0.25">
      <c r="B72" s="1287"/>
      <c r="C72" s="443" t="s">
        <v>1037</v>
      </c>
      <c r="D72" s="411"/>
      <c r="E72" s="411"/>
      <c r="F72" s="778"/>
      <c r="G72" s="413"/>
      <c r="H72" s="413"/>
      <c r="I72" s="413"/>
    </row>
  </sheetData>
  <mergeCells count="24">
    <mergeCell ref="B32:B48"/>
    <mergeCell ref="I5:I6"/>
    <mergeCell ref="B8:B24"/>
    <mergeCell ref="B29:B30"/>
    <mergeCell ref="C29:C30"/>
    <mergeCell ref="D29:E29"/>
    <mergeCell ref="F29:F30"/>
    <mergeCell ref="G29:G30"/>
    <mergeCell ref="H29:H30"/>
    <mergeCell ref="I29:I30"/>
    <mergeCell ref="B5:B6"/>
    <mergeCell ref="C5:C6"/>
    <mergeCell ref="D5:E5"/>
    <mergeCell ref="F5:F6"/>
    <mergeCell ref="G5:G6"/>
    <mergeCell ref="H5:H6"/>
    <mergeCell ref="H53:H54"/>
    <mergeCell ref="I53:I54"/>
    <mergeCell ref="B56:B72"/>
    <mergeCell ref="B53:B54"/>
    <mergeCell ref="C53:C54"/>
    <mergeCell ref="D53:E53"/>
    <mergeCell ref="F53:F54"/>
    <mergeCell ref="G53:G54"/>
  </mergeCells>
  <pageMargins left="0.70866141732283472" right="0.70866141732283472" top="0.78740157480314965" bottom="0.78740157480314965" header="0.31496062992125984" footer="0.31496062992125984"/>
  <pageSetup paperSize="9" scale="61" orientation="landscape" cellComments="asDisplayed" r:id="rId1"/>
  <headerFooter>
    <oddHeader>&amp;CDA
Bilag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C90A-013E-4CED-B4D8-C68A228CE54D}">
  <sheetPr>
    <tabColor theme="6" tint="0.79998168889431442"/>
    <pageSetUpPr fitToPage="1"/>
  </sheetPr>
  <dimension ref="A1:I29"/>
  <sheetViews>
    <sheetView showGridLines="0" zoomScaleNormal="100" zoomScaleSheetLayoutView="100" workbookViewId="0"/>
  </sheetViews>
  <sheetFormatPr defaultColWidth="11.5703125" defaultRowHeight="15" x14ac:dyDescent="0.25"/>
  <cols>
    <col min="1" max="1" width="9.140625" customWidth="1"/>
    <col min="2" max="2" width="25.5703125" customWidth="1"/>
    <col min="3" max="3" width="31.42578125" customWidth="1"/>
    <col min="4" max="4" width="21.42578125" customWidth="1"/>
    <col min="5" max="5" width="20.42578125" customWidth="1"/>
    <col min="6" max="6" width="26.42578125" customWidth="1"/>
    <col min="7" max="7" width="32" customWidth="1"/>
    <col min="8" max="8" width="17.85546875" customWidth="1"/>
    <col min="9" max="9" width="18.5703125" customWidth="1"/>
  </cols>
  <sheetData>
    <row r="1" spans="1:9" x14ac:dyDescent="0.25">
      <c r="B1" t="s">
        <v>145</v>
      </c>
      <c r="C1" t="s">
        <v>307</v>
      </c>
    </row>
    <row r="2" spans="1:9" ht="18.75" x14ac:dyDescent="0.3">
      <c r="B2" s="766" t="s">
        <v>1110</v>
      </c>
      <c r="C2" s="352"/>
      <c r="D2" s="352"/>
      <c r="E2" s="352"/>
      <c r="F2" s="352"/>
      <c r="G2" s="352"/>
      <c r="H2" s="349"/>
      <c r="I2" s="349"/>
    </row>
    <row r="3" spans="1:9" ht="21" x14ac:dyDescent="0.35">
      <c r="B3" s="173" t="s">
        <v>1008</v>
      </c>
      <c r="C3" s="174"/>
      <c r="D3" s="159"/>
      <c r="E3" s="159"/>
      <c r="F3" s="159"/>
      <c r="G3" s="159"/>
    </row>
    <row r="4" spans="1:9" s="174" customFormat="1" ht="15" customHeight="1" x14ac:dyDescent="0.25">
      <c r="A4"/>
      <c r="B4" s="1297" t="s">
        <v>1103</v>
      </c>
      <c r="C4" s="1297" t="s">
        <v>1009</v>
      </c>
      <c r="D4" s="1297" t="s">
        <v>1111</v>
      </c>
      <c r="E4" s="1299" t="s">
        <v>1104</v>
      </c>
      <c r="F4" s="1300"/>
      <c r="G4" s="1297" t="s">
        <v>1105</v>
      </c>
      <c r="H4" s="1297" t="s">
        <v>1106</v>
      </c>
      <c r="I4" s="1295" t="s">
        <v>1107</v>
      </c>
    </row>
    <row r="5" spans="1:9" s="174" customFormat="1" ht="53.25" customHeight="1" x14ac:dyDescent="0.25">
      <c r="A5"/>
      <c r="B5" s="1298"/>
      <c r="C5" s="1298"/>
      <c r="D5" s="1298"/>
      <c r="E5" s="175"/>
      <c r="F5" s="176" t="s">
        <v>1108</v>
      </c>
      <c r="G5" s="1298"/>
      <c r="H5" s="1298"/>
      <c r="I5" s="1296"/>
    </row>
    <row r="6" spans="1:9" x14ac:dyDescent="0.25">
      <c r="B6" s="18" t="s">
        <v>148</v>
      </c>
      <c r="C6" s="18" t="s">
        <v>149</v>
      </c>
      <c r="D6" s="18" t="s">
        <v>150</v>
      </c>
      <c r="E6" s="1" t="s">
        <v>249</v>
      </c>
      <c r="F6" s="1" t="s">
        <v>250</v>
      </c>
      <c r="G6" s="1" t="s">
        <v>251</v>
      </c>
      <c r="H6" s="1" t="s">
        <v>252</v>
      </c>
      <c r="I6" s="1" t="s">
        <v>332</v>
      </c>
    </row>
    <row r="7" spans="1:9" x14ac:dyDescent="0.25">
      <c r="B7" s="1292"/>
      <c r="C7" s="177"/>
      <c r="D7" s="177"/>
      <c r="E7" s="162"/>
      <c r="F7" s="12"/>
      <c r="G7" s="12"/>
      <c r="H7" s="12"/>
      <c r="I7" s="12"/>
    </row>
    <row r="8" spans="1:9" x14ac:dyDescent="0.25">
      <c r="B8" s="1293"/>
      <c r="C8" s="178"/>
      <c r="D8" s="178"/>
      <c r="E8" s="162"/>
      <c r="F8" s="12"/>
      <c r="G8" s="12"/>
      <c r="H8" s="12"/>
      <c r="I8" s="12"/>
    </row>
    <row r="9" spans="1:9" x14ac:dyDescent="0.25">
      <c r="B9" s="1293"/>
      <c r="C9" s="178"/>
      <c r="D9" s="178"/>
      <c r="E9" s="162"/>
      <c r="F9" s="12"/>
      <c r="G9" s="12"/>
      <c r="H9" s="12"/>
      <c r="I9" s="12"/>
    </row>
    <row r="10" spans="1:9" x14ac:dyDescent="0.25">
      <c r="B10" s="1293"/>
      <c r="C10" s="177"/>
      <c r="D10" s="177"/>
      <c r="E10" s="162"/>
      <c r="F10" s="12"/>
      <c r="G10" s="12"/>
      <c r="H10" s="12"/>
      <c r="I10" s="12"/>
    </row>
    <row r="11" spans="1:9" x14ac:dyDescent="0.25">
      <c r="B11" s="1293"/>
      <c r="C11" s="177"/>
      <c r="D11" s="177"/>
      <c r="E11" s="162"/>
      <c r="F11" s="12"/>
      <c r="G11" s="12"/>
      <c r="H11" s="12"/>
      <c r="I11" s="12"/>
    </row>
    <row r="12" spans="1:9" x14ac:dyDescent="0.25">
      <c r="B12" s="1293"/>
      <c r="C12" s="177"/>
      <c r="D12" s="177"/>
      <c r="E12" s="12"/>
      <c r="F12" s="12"/>
      <c r="G12" s="12"/>
      <c r="H12" s="12"/>
      <c r="I12" s="12"/>
    </row>
    <row r="13" spans="1:9" x14ac:dyDescent="0.25">
      <c r="B13" s="1293"/>
      <c r="C13" s="177"/>
      <c r="D13" s="177"/>
      <c r="E13" s="12"/>
      <c r="F13" s="12"/>
      <c r="G13" s="12"/>
      <c r="H13" s="12"/>
      <c r="I13" s="12"/>
    </row>
    <row r="14" spans="1:9" x14ac:dyDescent="0.25">
      <c r="B14" s="1294"/>
      <c r="C14" s="178"/>
      <c r="D14" s="178"/>
      <c r="E14" s="12"/>
      <c r="F14" s="12"/>
      <c r="G14" s="12"/>
      <c r="H14" s="12"/>
      <c r="I14" s="12"/>
    </row>
    <row r="18" spans="1:9" x14ac:dyDescent="0.25">
      <c r="B18" s="173" t="s">
        <v>1112</v>
      </c>
    </row>
    <row r="19" spans="1:9" s="174" customFormat="1" ht="15" customHeight="1" x14ac:dyDescent="0.25">
      <c r="A19"/>
      <c r="B19" s="1297" t="s">
        <v>1103</v>
      </c>
      <c r="C19" s="1297" t="s">
        <v>1009</v>
      </c>
      <c r="D19" s="1297" t="s">
        <v>1111</v>
      </c>
      <c r="E19" s="1299" t="s">
        <v>1104</v>
      </c>
      <c r="F19" s="1300"/>
      <c r="G19" s="1297" t="s">
        <v>1105</v>
      </c>
      <c r="H19" s="1297" t="s">
        <v>1106</v>
      </c>
      <c r="I19" s="1295" t="s">
        <v>1107</v>
      </c>
    </row>
    <row r="20" spans="1:9" s="174" customFormat="1" ht="57" customHeight="1" x14ac:dyDescent="0.25">
      <c r="A20"/>
      <c r="B20" s="1298"/>
      <c r="C20" s="1298"/>
      <c r="D20" s="1298"/>
      <c r="E20" s="175"/>
      <c r="F20" s="176" t="s">
        <v>1108</v>
      </c>
      <c r="G20" s="1298"/>
      <c r="H20" s="1298"/>
      <c r="I20" s="1296"/>
    </row>
    <row r="21" spans="1:9" x14ac:dyDescent="0.25">
      <c r="B21" s="18" t="s">
        <v>148</v>
      </c>
      <c r="C21" s="18" t="s">
        <v>149</v>
      </c>
      <c r="D21" s="18" t="s">
        <v>150</v>
      </c>
      <c r="E21" s="1" t="s">
        <v>249</v>
      </c>
      <c r="F21" s="1" t="s">
        <v>250</v>
      </c>
      <c r="G21" s="1" t="s">
        <v>251</v>
      </c>
      <c r="H21" s="1" t="s">
        <v>252</v>
      </c>
      <c r="I21" s="1" t="s">
        <v>332</v>
      </c>
    </row>
    <row r="22" spans="1:9" x14ac:dyDescent="0.25">
      <c r="B22" s="1292"/>
      <c r="C22" s="177"/>
      <c r="D22" s="177"/>
      <c r="E22" s="162"/>
      <c r="F22" s="12"/>
      <c r="G22" s="12"/>
      <c r="H22" s="12"/>
      <c r="I22" s="12"/>
    </row>
    <row r="23" spans="1:9" x14ac:dyDescent="0.25">
      <c r="B23" s="1293"/>
      <c r="C23" s="178"/>
      <c r="D23" s="178"/>
      <c r="E23" s="162"/>
      <c r="F23" s="12"/>
      <c r="G23" s="12"/>
      <c r="H23" s="12"/>
      <c r="I23" s="12"/>
    </row>
    <row r="24" spans="1:9" x14ac:dyDescent="0.25">
      <c r="B24" s="1293"/>
      <c r="C24" s="178"/>
      <c r="D24" s="178"/>
      <c r="E24" s="162"/>
      <c r="F24" s="12"/>
      <c r="G24" s="12"/>
      <c r="H24" s="12"/>
      <c r="I24" s="12"/>
    </row>
    <row r="25" spans="1:9" x14ac:dyDescent="0.25">
      <c r="B25" s="1293"/>
      <c r="C25" s="177"/>
      <c r="D25" s="177"/>
      <c r="E25" s="162"/>
      <c r="F25" s="12"/>
      <c r="G25" s="12"/>
      <c r="H25" s="12"/>
      <c r="I25" s="12"/>
    </row>
    <row r="26" spans="1:9" x14ac:dyDescent="0.25">
      <c r="B26" s="1293"/>
      <c r="C26" s="177"/>
      <c r="D26" s="177"/>
      <c r="E26" s="162"/>
      <c r="F26" s="12"/>
      <c r="G26" s="12"/>
      <c r="H26" s="12"/>
      <c r="I26" s="12"/>
    </row>
    <row r="27" spans="1:9" x14ac:dyDescent="0.25">
      <c r="B27" s="1293"/>
      <c r="C27" s="177"/>
      <c r="D27" s="177"/>
      <c r="E27" s="12"/>
      <c r="F27" s="12"/>
      <c r="G27" s="12"/>
      <c r="H27" s="12"/>
      <c r="I27" s="12"/>
    </row>
    <row r="28" spans="1:9" x14ac:dyDescent="0.25">
      <c r="B28" s="1293"/>
      <c r="C28" s="177"/>
      <c r="D28" s="177"/>
      <c r="E28" s="12"/>
      <c r="F28" s="12"/>
      <c r="G28" s="12"/>
      <c r="H28" s="12"/>
      <c r="I28" s="12"/>
    </row>
    <row r="29" spans="1:9" x14ac:dyDescent="0.25">
      <c r="B29" s="1294"/>
      <c r="C29" s="178"/>
      <c r="D29" s="178"/>
      <c r="E29" s="12"/>
      <c r="F29" s="12"/>
      <c r="G29" s="12"/>
      <c r="H29" s="12"/>
      <c r="I29" s="1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56C5-4F77-4B04-BDA0-477C756B4262}">
  <sheetPr>
    <tabColor theme="6" tint="0.59999389629810485"/>
    <pageSetUpPr fitToPage="1"/>
  </sheetPr>
  <dimension ref="B1:I12"/>
  <sheetViews>
    <sheetView showGridLines="0" zoomScaleNormal="100" workbookViewId="0"/>
  </sheetViews>
  <sheetFormatPr defaultColWidth="9.140625" defaultRowHeight="15" x14ac:dyDescent="0.25"/>
  <cols>
    <col min="1" max="1" width="9.140625" style="459"/>
    <col min="2" max="2" width="18.42578125" style="459" customWidth="1"/>
    <col min="3" max="3" width="16.5703125" style="459" customWidth="1"/>
    <col min="4" max="4" width="16.85546875" style="459" customWidth="1"/>
    <col min="5" max="5" width="17.5703125" style="459" customWidth="1"/>
    <col min="6" max="6" width="18.28515625" style="459" customWidth="1"/>
    <col min="7" max="7" width="23.5703125" style="459" customWidth="1"/>
    <col min="8" max="8" width="17.140625" style="459" customWidth="1"/>
    <col min="9" max="9" width="18.42578125" style="459" customWidth="1"/>
    <col min="10" max="16384" width="9.140625" style="459"/>
  </cols>
  <sheetData>
    <row r="1" spans="2:9" x14ac:dyDescent="0.25">
      <c r="B1" s="459" t="s">
        <v>145</v>
      </c>
      <c r="C1" t="s">
        <v>6</v>
      </c>
    </row>
    <row r="2" spans="2:9" ht="21" x14ac:dyDescent="0.35">
      <c r="B2" s="469" t="s">
        <v>53</v>
      </c>
      <c r="C2" s="470"/>
      <c r="D2" s="470"/>
      <c r="E2" s="470"/>
      <c r="F2" s="470"/>
      <c r="G2" s="470"/>
      <c r="H2" s="353"/>
      <c r="I2" s="353"/>
    </row>
    <row r="5" spans="2:9" x14ac:dyDescent="0.25">
      <c r="B5" s="23" t="s">
        <v>1113</v>
      </c>
      <c r="C5"/>
      <c r="D5"/>
      <c r="E5"/>
      <c r="F5"/>
      <c r="G5"/>
      <c r="H5"/>
    </row>
    <row r="6" spans="2:9" x14ac:dyDescent="0.25">
      <c r="B6" s="1184" t="s">
        <v>1114</v>
      </c>
      <c r="C6" s="1184"/>
      <c r="D6" s="1184"/>
      <c r="E6" s="1184"/>
      <c r="F6" s="1184"/>
      <c r="G6" s="1184"/>
      <c r="H6" s="1184"/>
    </row>
    <row r="7" spans="2:9" ht="30" x14ac:dyDescent="0.25">
      <c r="B7" s="1301" t="s">
        <v>1115</v>
      </c>
      <c r="C7" s="439" t="s">
        <v>1116</v>
      </c>
      <c r="D7" s="439" t="s">
        <v>1117</v>
      </c>
      <c r="E7" s="161" t="s">
        <v>999</v>
      </c>
      <c r="F7" s="161" t="s">
        <v>1118</v>
      </c>
      <c r="G7" s="161" t="s">
        <v>1093</v>
      </c>
      <c r="H7" s="161" t="s">
        <v>1018</v>
      </c>
    </row>
    <row r="8" spans="2:9" x14ac:dyDescent="0.25">
      <c r="B8" s="1302"/>
      <c r="C8" s="548" t="s">
        <v>148</v>
      </c>
      <c r="D8" s="548" t="s">
        <v>149</v>
      </c>
      <c r="E8" s="548" t="s">
        <v>150</v>
      </c>
      <c r="F8" s="548" t="s">
        <v>249</v>
      </c>
      <c r="G8" s="548" t="s">
        <v>250</v>
      </c>
      <c r="H8" s="548" t="s">
        <v>251</v>
      </c>
    </row>
    <row r="9" spans="2:9" ht="30" x14ac:dyDescent="0.25">
      <c r="B9" s="162" t="s">
        <v>1119</v>
      </c>
      <c r="C9" s="162"/>
      <c r="D9" s="162"/>
      <c r="E9" s="551">
        <v>1.9</v>
      </c>
      <c r="F9" s="162"/>
      <c r="G9" s="162"/>
      <c r="H9" s="162"/>
    </row>
    <row r="10" spans="2:9" ht="30" x14ac:dyDescent="0.25">
      <c r="B10" s="162" t="s">
        <v>1120</v>
      </c>
      <c r="C10" s="162"/>
      <c r="D10" s="162"/>
      <c r="E10" s="551">
        <v>2.9</v>
      </c>
      <c r="F10" s="162"/>
      <c r="G10" s="162"/>
      <c r="H10" s="162"/>
    </row>
    <row r="11" spans="2:9" ht="31.5" customHeight="1" x14ac:dyDescent="0.25">
      <c r="B11" s="162" t="s">
        <v>1121</v>
      </c>
      <c r="C11" s="162"/>
      <c r="D11" s="162"/>
      <c r="E11" s="551">
        <v>3.7</v>
      </c>
      <c r="F11" s="162"/>
      <c r="G11" s="162"/>
      <c r="H11" s="162"/>
    </row>
    <row r="12" spans="2:9" x14ac:dyDescent="0.25">
      <c r="B12" s="162" t="s">
        <v>186</v>
      </c>
      <c r="C12" s="162"/>
      <c r="D12" s="162"/>
      <c r="E12" s="162"/>
      <c r="F12" s="162"/>
      <c r="G12" s="162"/>
      <c r="H12" s="162"/>
    </row>
  </sheetData>
  <mergeCells count="2">
    <mergeCell ref="B6:H6"/>
    <mergeCell ref="B7:B8"/>
  </mergeCells>
  <pageMargins left="0.70866141732283472" right="0.70866141732283472" top="0.74803149606299213" bottom="0.74803149606299213" header="0.31496062992125984" footer="0.31496062992125984"/>
  <pageSetup paperSize="9" scale="83" fitToHeight="0" orientation="landscape" r:id="rId1"/>
  <headerFooter>
    <oddHeader>&amp;CDA
Bilag XXIII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16B-5993-4FE4-9067-DB44C1E7E15D}">
  <sheetPr>
    <tabColor theme="6" tint="0.39997558519241921"/>
    <pageSetUpPr fitToPage="1"/>
  </sheetPr>
  <dimension ref="B2:D9"/>
  <sheetViews>
    <sheetView showGridLines="0" zoomScaleNormal="100" workbookViewId="0">
      <selection activeCell="C1" sqref="C1"/>
    </sheetView>
  </sheetViews>
  <sheetFormatPr defaultColWidth="11.5703125" defaultRowHeight="15" x14ac:dyDescent="0.25"/>
  <cols>
    <col min="3" max="3" width="93.42578125" customWidth="1"/>
    <col min="4" max="4" width="26.85546875" customWidth="1"/>
  </cols>
  <sheetData>
    <row r="2" spans="2:4" ht="20.25" x14ac:dyDescent="0.25">
      <c r="B2" s="354" t="s">
        <v>1122</v>
      </c>
      <c r="C2" s="355"/>
      <c r="D2" s="356"/>
    </row>
    <row r="3" spans="2:4" x14ac:dyDescent="0.25">
      <c r="D3" s="180" t="s">
        <v>1123</v>
      </c>
    </row>
    <row r="4" spans="2:4" ht="73.5" customHeight="1" x14ac:dyDescent="0.25">
      <c r="B4" s="181" t="s">
        <v>314</v>
      </c>
      <c r="C4" s="182" t="s">
        <v>1124</v>
      </c>
      <c r="D4" s="12"/>
    </row>
    <row r="5" spans="2:4" ht="74.25" customHeight="1" x14ac:dyDescent="0.25">
      <c r="B5" s="181" t="s">
        <v>317</v>
      </c>
      <c r="C5" s="183" t="s">
        <v>1125</v>
      </c>
      <c r="D5" s="12"/>
    </row>
    <row r="6" spans="2:4" ht="60.75" customHeight="1" x14ac:dyDescent="0.25">
      <c r="B6" s="181" t="s">
        <v>325</v>
      </c>
      <c r="C6" s="182" t="s">
        <v>1126</v>
      </c>
      <c r="D6" s="12"/>
    </row>
    <row r="7" spans="2:4" ht="68.25" customHeight="1" x14ac:dyDescent="0.25">
      <c r="B7" s="184" t="s">
        <v>327</v>
      </c>
      <c r="C7" s="182" t="s">
        <v>1127</v>
      </c>
      <c r="D7" s="12"/>
    </row>
    <row r="8" spans="2:4" ht="52.5" customHeight="1" x14ac:dyDescent="0.25">
      <c r="B8" s="184" t="s">
        <v>1128</v>
      </c>
      <c r="C8" s="183" t="s">
        <v>1129</v>
      </c>
      <c r="D8" s="12"/>
    </row>
    <row r="9" spans="2:4" x14ac:dyDescent="0.25">
      <c r="B9" s="185"/>
      <c r="C9" s="186"/>
    </row>
  </sheetData>
  <pageMargins left="0.70866141732283472" right="0.70866141732283472" top="0.74803149606299213" bottom="0.74803149606299213" header="0.31496062992125984" footer="0.31496062992125984"/>
  <pageSetup paperSize="9" scale="99" orientation="landscape" r:id="rId1"/>
  <headerFooter>
    <oddHeader>&amp;L
&amp;CDA 
Bilag XXV</oddHeader>
    <oddFooter>&amp;C&amp;P</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8815-454A-4EC1-8267-51C5A650B364}">
  <sheetPr>
    <tabColor theme="6" tint="0.39997558519241921"/>
    <pageSetUpPr fitToPage="1"/>
  </sheetPr>
  <dimension ref="B1:L39"/>
  <sheetViews>
    <sheetView showGridLines="0" zoomScaleNormal="100" zoomScalePageLayoutView="80" workbookViewId="0"/>
  </sheetViews>
  <sheetFormatPr defaultColWidth="9.140625" defaultRowHeight="15" x14ac:dyDescent="0.25"/>
  <cols>
    <col min="2" max="2" width="12.5703125" style="28" customWidth="1"/>
    <col min="3" max="3" width="64.42578125" customWidth="1"/>
    <col min="4" max="4" width="18.5703125" customWidth="1"/>
    <col min="5" max="5" width="14.5703125" customWidth="1"/>
    <col min="7" max="7" width="16.7109375" customWidth="1"/>
    <col min="8" max="8" width="14.140625" customWidth="1"/>
    <col min="9" max="9" width="19.5703125" customWidth="1"/>
    <col min="10" max="11" width="16.5703125" customWidth="1"/>
  </cols>
  <sheetData>
    <row r="1" spans="2:12" x14ac:dyDescent="0.25">
      <c r="B1" s="288" t="s">
        <v>145</v>
      </c>
      <c r="C1" s="288" t="s">
        <v>307</v>
      </c>
    </row>
    <row r="2" spans="2:12" ht="20.25" x14ac:dyDescent="0.25">
      <c r="B2" s="354" t="s">
        <v>1130</v>
      </c>
      <c r="C2" s="357"/>
      <c r="D2" s="355"/>
      <c r="E2" s="355"/>
      <c r="F2" s="355"/>
      <c r="G2" s="355"/>
      <c r="H2" s="355"/>
      <c r="I2" s="355"/>
      <c r="J2" s="355"/>
      <c r="K2" s="355"/>
    </row>
    <row r="3" spans="2:12" ht="15.75" x14ac:dyDescent="0.25">
      <c r="B3" s="187" t="s">
        <v>1131</v>
      </c>
    </row>
    <row r="4" spans="2:12" x14ac:dyDescent="0.25">
      <c r="B4" s="168"/>
      <c r="C4" s="155"/>
      <c r="D4" s="188"/>
      <c r="E4" s="188"/>
      <c r="F4" s="188"/>
      <c r="G4" s="188"/>
      <c r="H4" s="188"/>
      <c r="I4" s="188"/>
      <c r="J4" s="188"/>
      <c r="K4" s="188"/>
      <c r="L4" s="158"/>
    </row>
    <row r="5" spans="2:12" x14ac:dyDescent="0.25">
      <c r="B5" s="189"/>
      <c r="C5" s="32"/>
      <c r="D5" s="190" t="s">
        <v>148</v>
      </c>
      <c r="E5" s="190" t="s">
        <v>149</v>
      </c>
      <c r="F5" s="190" t="s">
        <v>150</v>
      </c>
      <c r="G5" s="190" t="s">
        <v>249</v>
      </c>
      <c r="H5" s="190" t="s">
        <v>250</v>
      </c>
      <c r="I5" s="190" t="s">
        <v>251</v>
      </c>
      <c r="J5" s="190" t="s">
        <v>252</v>
      </c>
      <c r="K5" s="190" t="s">
        <v>332</v>
      </c>
      <c r="L5" s="191"/>
    </row>
    <row r="6" spans="2:12" ht="76.5" customHeight="1" x14ac:dyDescent="0.25">
      <c r="B6" s="189"/>
      <c r="C6" s="32"/>
      <c r="D6" s="190" t="s">
        <v>1132</v>
      </c>
      <c r="E6" s="190" t="s">
        <v>1133</v>
      </c>
      <c r="F6" s="190" t="s">
        <v>1134</v>
      </c>
      <c r="G6" s="190" t="s">
        <v>1135</v>
      </c>
      <c r="H6" s="190" t="s">
        <v>1136</v>
      </c>
      <c r="I6" s="190" t="s">
        <v>1137</v>
      </c>
      <c r="J6" s="190" t="s">
        <v>1118</v>
      </c>
      <c r="K6" s="190" t="s">
        <v>194</v>
      </c>
      <c r="L6" s="191"/>
    </row>
    <row r="7" spans="2:12" ht="32.25" customHeight="1" x14ac:dyDescent="0.25">
      <c r="B7" s="190" t="s">
        <v>1138</v>
      </c>
      <c r="C7" s="192" t="s">
        <v>1139</v>
      </c>
      <c r="D7" s="33"/>
      <c r="E7" s="33"/>
      <c r="F7" s="31"/>
      <c r="G7" s="193"/>
      <c r="H7" s="193"/>
      <c r="I7" s="32"/>
      <c r="J7" s="32"/>
      <c r="K7" s="32"/>
      <c r="L7" s="191"/>
    </row>
    <row r="8" spans="2:12" ht="25.5" customHeight="1" x14ac:dyDescent="0.25">
      <c r="B8" s="190" t="s">
        <v>1140</v>
      </c>
      <c r="C8" s="192" t="s">
        <v>1141</v>
      </c>
      <c r="D8" s="194"/>
      <c r="E8" s="194"/>
      <c r="F8" s="195"/>
      <c r="G8" s="190"/>
      <c r="H8" s="190"/>
      <c r="I8" s="194"/>
      <c r="J8" s="194"/>
      <c r="K8" s="194"/>
      <c r="L8" s="191"/>
    </row>
    <row r="9" spans="2:12" ht="33" customHeight="1" x14ac:dyDescent="0.25">
      <c r="B9" s="190">
        <v>1</v>
      </c>
      <c r="C9" s="192" t="s">
        <v>1142</v>
      </c>
      <c r="D9" s="32"/>
      <c r="E9" s="32"/>
      <c r="F9" s="31"/>
      <c r="G9" s="190"/>
      <c r="H9" s="190"/>
      <c r="I9" s="32"/>
      <c r="J9" s="32"/>
      <c r="K9" s="32"/>
      <c r="L9" s="191"/>
    </row>
    <row r="10" spans="2:12" ht="24.75" customHeight="1" x14ac:dyDescent="0.25">
      <c r="B10" s="190">
        <v>2</v>
      </c>
      <c r="C10" s="32" t="s">
        <v>1143</v>
      </c>
      <c r="D10" s="31"/>
      <c r="E10" s="31"/>
      <c r="F10" s="32"/>
      <c r="G10" s="32"/>
      <c r="H10" s="32"/>
      <c r="I10" s="32"/>
      <c r="J10" s="32"/>
      <c r="K10" s="32"/>
      <c r="L10" s="191"/>
    </row>
    <row r="11" spans="2:12" ht="24" customHeight="1" x14ac:dyDescent="0.25">
      <c r="B11" s="190" t="s">
        <v>495</v>
      </c>
      <c r="C11" s="196" t="s">
        <v>1144</v>
      </c>
      <c r="D11" s="31"/>
      <c r="E11" s="31"/>
      <c r="F11" s="32"/>
      <c r="G11" s="31"/>
      <c r="H11" s="32"/>
      <c r="I11" s="32"/>
      <c r="J11" s="32"/>
      <c r="K11" s="32"/>
      <c r="L11" s="191"/>
    </row>
    <row r="12" spans="2:12" ht="27" customHeight="1" x14ac:dyDescent="0.25">
      <c r="B12" s="190" t="s">
        <v>1145</v>
      </c>
      <c r="C12" s="196" t="s">
        <v>1146</v>
      </c>
      <c r="D12" s="31"/>
      <c r="E12" s="31"/>
      <c r="F12" s="32"/>
      <c r="G12" s="31"/>
      <c r="H12" s="32"/>
      <c r="I12" s="32"/>
      <c r="J12" s="32"/>
      <c r="K12" s="32"/>
      <c r="L12" s="191"/>
    </row>
    <row r="13" spans="2:12" ht="25.5" customHeight="1" x14ac:dyDescent="0.25">
      <c r="B13" s="190" t="s">
        <v>1147</v>
      </c>
      <c r="C13" s="196" t="s">
        <v>1148</v>
      </c>
      <c r="D13" s="31"/>
      <c r="E13" s="31"/>
      <c r="F13" s="32"/>
      <c r="G13" s="31"/>
      <c r="H13" s="32"/>
      <c r="I13" s="32"/>
      <c r="J13" s="32"/>
      <c r="K13" s="32"/>
      <c r="L13" s="191"/>
    </row>
    <row r="14" spans="2:12" ht="28.5" customHeight="1" x14ac:dyDescent="0.25">
      <c r="B14" s="190">
        <v>3</v>
      </c>
      <c r="C14" s="32" t="s">
        <v>1149</v>
      </c>
      <c r="D14" s="31"/>
      <c r="E14" s="31"/>
      <c r="F14" s="31"/>
      <c r="G14" s="31"/>
      <c r="H14" s="32"/>
      <c r="I14" s="32"/>
      <c r="J14" s="32"/>
      <c r="K14" s="32"/>
      <c r="L14" s="191"/>
    </row>
    <row r="15" spans="2:12" ht="27.75" customHeight="1" x14ac:dyDescent="0.25">
      <c r="B15" s="190">
        <v>4</v>
      </c>
      <c r="C15" s="32" t="s">
        <v>1150</v>
      </c>
      <c r="D15" s="31"/>
      <c r="E15" s="31"/>
      <c r="F15" s="31"/>
      <c r="G15" s="31"/>
      <c r="H15" s="32"/>
      <c r="I15" s="32"/>
      <c r="J15" s="32"/>
      <c r="K15" s="32"/>
      <c r="L15" s="191"/>
    </row>
    <row r="16" spans="2:12" ht="27.75" customHeight="1" x14ac:dyDescent="0.25">
      <c r="B16" s="190">
        <v>5</v>
      </c>
      <c r="C16" s="32" t="s">
        <v>1151</v>
      </c>
      <c r="D16" s="31"/>
      <c r="E16" s="31"/>
      <c r="F16" s="31"/>
      <c r="G16" s="31"/>
      <c r="H16" s="32"/>
      <c r="I16" s="32"/>
      <c r="J16" s="32"/>
      <c r="K16" s="32"/>
      <c r="L16" s="191"/>
    </row>
    <row r="17" spans="2:12" x14ac:dyDescent="0.25">
      <c r="B17" s="190">
        <v>6</v>
      </c>
      <c r="C17" s="197" t="s">
        <v>186</v>
      </c>
      <c r="D17" s="31"/>
      <c r="E17" s="31"/>
      <c r="F17" s="31"/>
      <c r="G17" s="31"/>
      <c r="H17" s="32"/>
      <c r="I17" s="32"/>
      <c r="J17" s="32"/>
      <c r="K17" s="32"/>
      <c r="L17" s="191"/>
    </row>
    <row r="38" spans="12:12" ht="23.25" x14ac:dyDescent="0.35">
      <c r="L38" s="198"/>
    </row>
    <row r="39" spans="12:12" x14ac:dyDescent="0.25">
      <c r="L39" s="86"/>
    </row>
  </sheetData>
  <pageMargins left="0.70866141732283472" right="0.70866141732283472" top="0.74803149606299213" bottom="0.74803149606299213" header="0.31496062992125984" footer="0.31496062992125984"/>
  <pageSetup paperSize="9" scale="65" orientation="landscape" r:id="rId1"/>
  <headerFooter>
    <oddHeader>&amp;CDA
Bilag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3A1-DCA9-4FE0-A29D-33B8B366381C}">
  <sheetPr>
    <tabColor theme="6" tint="0.39997558519241921"/>
    <pageSetUpPr fitToPage="1"/>
  </sheetPr>
  <dimension ref="B2:F15"/>
  <sheetViews>
    <sheetView showGridLines="0" zoomScaleNormal="100" workbookViewId="0">
      <selection sqref="A1:XFD1"/>
    </sheetView>
  </sheetViews>
  <sheetFormatPr defaultColWidth="9.140625" defaultRowHeight="15" x14ac:dyDescent="0.25"/>
  <cols>
    <col min="3" max="3" width="79.42578125" customWidth="1"/>
    <col min="4" max="4" width="15.5703125" customWidth="1"/>
    <col min="5" max="5" width="18.5703125" customWidth="1"/>
  </cols>
  <sheetData>
    <row r="2" spans="2:6" ht="20.25" x14ac:dyDescent="0.25">
      <c r="B2" s="358" t="s">
        <v>1152</v>
      </c>
      <c r="C2" s="355"/>
      <c r="D2" s="355"/>
      <c r="E2" s="355"/>
      <c r="F2" s="355"/>
    </row>
    <row r="3" spans="2:6" x14ac:dyDescent="0.25">
      <c r="B3" s="44"/>
      <c r="D3" s="44"/>
      <c r="E3" s="44"/>
    </row>
    <row r="4" spans="2:6" ht="15.75" x14ac:dyDescent="0.25">
      <c r="B4" s="191"/>
      <c r="C4" s="187" t="s">
        <v>1131</v>
      </c>
      <c r="D4" s="189" t="s">
        <v>148</v>
      </c>
      <c r="E4" s="189" t="s">
        <v>149</v>
      </c>
    </row>
    <row r="5" spans="2:6" x14ac:dyDescent="0.25">
      <c r="B5" s="191"/>
      <c r="C5" s="1303"/>
      <c r="D5" s="1304" t="s">
        <v>1118</v>
      </c>
      <c r="E5" s="1305" t="s">
        <v>194</v>
      </c>
    </row>
    <row r="6" spans="2:6" ht="15" customHeight="1" x14ac:dyDescent="0.25">
      <c r="B6" s="191"/>
      <c r="C6" s="1303"/>
      <c r="D6" s="1304"/>
      <c r="E6" s="1305"/>
    </row>
    <row r="7" spans="2:6" ht="41.25" customHeight="1" x14ac:dyDescent="0.25">
      <c r="B7" s="32">
        <v>1</v>
      </c>
      <c r="C7" s="192" t="s">
        <v>1153</v>
      </c>
      <c r="D7" s="32"/>
      <c r="E7" s="32"/>
    </row>
    <row r="8" spans="2:6" ht="20.100000000000001" customHeight="1" x14ac:dyDescent="0.25">
      <c r="B8" s="32">
        <v>2</v>
      </c>
      <c r="C8" s="192" t="s">
        <v>1154</v>
      </c>
      <c r="D8" s="31"/>
      <c r="E8" s="32"/>
    </row>
    <row r="9" spans="2:6" ht="20.100000000000001" customHeight="1" x14ac:dyDescent="0.25">
      <c r="B9" s="32">
        <v>3</v>
      </c>
      <c r="C9" s="192" t="s">
        <v>1155</v>
      </c>
      <c r="D9" s="31"/>
      <c r="E9" s="32"/>
    </row>
    <row r="10" spans="2:6" ht="20.100000000000001" customHeight="1" x14ac:dyDescent="0.25">
      <c r="B10" s="32">
        <v>4</v>
      </c>
      <c r="C10" s="192" t="s">
        <v>1156</v>
      </c>
      <c r="D10" s="32"/>
      <c r="E10" s="32"/>
    </row>
    <row r="11" spans="2:6" ht="20.100000000000001" customHeight="1" x14ac:dyDescent="0.25">
      <c r="B11" s="199" t="s">
        <v>710</v>
      </c>
      <c r="C11" s="200" t="s">
        <v>1157</v>
      </c>
      <c r="D11" s="32"/>
      <c r="E11" s="32"/>
    </row>
    <row r="12" spans="2:6" ht="20.100000000000001" customHeight="1" x14ac:dyDescent="0.25">
      <c r="B12" s="32">
        <v>5</v>
      </c>
      <c r="C12" s="201" t="s">
        <v>1158</v>
      </c>
      <c r="D12" s="32"/>
      <c r="E12" s="32"/>
    </row>
    <row r="13" spans="2:6" x14ac:dyDescent="0.25">
      <c r="C13" s="3"/>
    </row>
    <row r="14" spans="2:6" x14ac:dyDescent="0.25">
      <c r="B14" s="191"/>
    </row>
    <row r="15" spans="2:6" x14ac:dyDescent="0.25">
      <c r="B15" s="191"/>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2D1C-99B4-4873-8AE0-653B3903D7A9}">
  <sheetPr>
    <tabColor theme="6" tint="0.39997558519241921"/>
    <pageSetUpPr fitToPage="1"/>
  </sheetPr>
  <dimension ref="B2:Q20"/>
  <sheetViews>
    <sheetView showGridLines="0" topLeftCell="C6" zoomScaleNormal="115" zoomScalePageLayoutView="115" workbookViewId="0">
      <selection sqref="A1:XFD1"/>
    </sheetView>
  </sheetViews>
  <sheetFormatPr defaultColWidth="9.140625" defaultRowHeight="15" x14ac:dyDescent="0.25"/>
  <cols>
    <col min="2" max="2" width="9.140625" style="42"/>
    <col min="3" max="3" width="56.5703125" customWidth="1"/>
    <col min="15" max="15" width="20.140625" style="3" customWidth="1"/>
  </cols>
  <sheetData>
    <row r="2" spans="2:17" ht="20.25" x14ac:dyDescent="0.3">
      <c r="B2" s="359" t="s">
        <v>1159</v>
      </c>
      <c r="C2" s="355"/>
      <c r="D2" s="355"/>
      <c r="E2" s="355"/>
      <c r="F2" s="355"/>
      <c r="G2" s="355"/>
      <c r="H2" s="355"/>
      <c r="I2" s="355"/>
      <c r="J2" s="355"/>
      <c r="K2" s="355"/>
      <c r="L2" s="355"/>
      <c r="M2" s="355"/>
      <c r="N2" s="355"/>
      <c r="O2" s="360"/>
    </row>
    <row r="3" spans="2:17" ht="15.75" x14ac:dyDescent="0.25">
      <c r="B3" s="187" t="s">
        <v>1131</v>
      </c>
    </row>
    <row r="4" spans="2:17" x14ac:dyDescent="0.25">
      <c r="B4" s="202"/>
    </row>
    <row r="5" spans="2:17" ht="20.100000000000001" customHeight="1" x14ac:dyDescent="0.25">
      <c r="B5" s="203"/>
      <c r="C5" s="1306" t="s">
        <v>1160</v>
      </c>
      <c r="D5" s="1305" t="s">
        <v>999</v>
      </c>
      <c r="E5" s="1305"/>
      <c r="F5" s="1305"/>
      <c r="G5" s="1305"/>
      <c r="H5" s="1305"/>
      <c r="I5" s="1305"/>
      <c r="J5" s="1305"/>
      <c r="K5" s="1305"/>
      <c r="L5" s="1305"/>
      <c r="M5" s="1305"/>
      <c r="N5" s="1305"/>
      <c r="O5" s="204"/>
    </row>
    <row r="6" spans="2:17" ht="20.100000000000001" customHeight="1" x14ac:dyDescent="0.25">
      <c r="B6" s="203"/>
      <c r="C6" s="1306"/>
      <c r="D6" s="189" t="s">
        <v>148</v>
      </c>
      <c r="E6" s="189" t="s">
        <v>149</v>
      </c>
      <c r="F6" s="189" t="s">
        <v>150</v>
      </c>
      <c r="G6" s="189" t="s">
        <v>249</v>
      </c>
      <c r="H6" s="189" t="s">
        <v>250</v>
      </c>
      <c r="I6" s="189" t="s">
        <v>251</v>
      </c>
      <c r="J6" s="189" t="s">
        <v>252</v>
      </c>
      <c r="K6" s="189" t="s">
        <v>332</v>
      </c>
      <c r="L6" s="189" t="s">
        <v>573</v>
      </c>
      <c r="M6" s="189" t="s">
        <v>574</v>
      </c>
      <c r="N6" s="189" t="s">
        <v>575</v>
      </c>
      <c r="O6" s="190" t="s">
        <v>576</v>
      </c>
    </row>
    <row r="7" spans="2:17" ht="31.5" customHeight="1" x14ac:dyDescent="0.25">
      <c r="B7" s="205"/>
      <c r="C7" s="1306"/>
      <c r="D7" s="206">
        <v>0</v>
      </c>
      <c r="E7" s="206">
        <v>0.02</v>
      </c>
      <c r="F7" s="206">
        <v>0.04</v>
      </c>
      <c r="G7" s="206">
        <v>0.1</v>
      </c>
      <c r="H7" s="206">
        <v>0.2</v>
      </c>
      <c r="I7" s="206">
        <v>0.5</v>
      </c>
      <c r="J7" s="206">
        <v>0.7</v>
      </c>
      <c r="K7" s="206">
        <v>0.75</v>
      </c>
      <c r="L7" s="206">
        <v>1</v>
      </c>
      <c r="M7" s="206">
        <v>1.5</v>
      </c>
      <c r="N7" s="189" t="s">
        <v>1001</v>
      </c>
      <c r="O7" s="5" t="s">
        <v>1161</v>
      </c>
    </row>
    <row r="8" spans="2:17" ht="24" customHeight="1" x14ac:dyDescent="0.25">
      <c r="B8" s="189">
        <v>1</v>
      </c>
      <c r="C8" s="207" t="s">
        <v>1047</v>
      </c>
      <c r="D8" s="32"/>
      <c r="E8" s="32"/>
      <c r="F8" s="32"/>
      <c r="G8" s="32"/>
      <c r="H8" s="32"/>
      <c r="I8" s="32"/>
      <c r="J8" s="32"/>
      <c r="K8" s="32"/>
      <c r="L8" s="32"/>
      <c r="M8" s="32"/>
      <c r="N8" s="32"/>
      <c r="O8" s="192"/>
    </row>
    <row r="9" spans="2:17" ht="20.100000000000001" customHeight="1" x14ac:dyDescent="0.25">
      <c r="B9" s="189">
        <v>2</v>
      </c>
      <c r="C9" s="207" t="s">
        <v>1162</v>
      </c>
      <c r="D9" s="32"/>
      <c r="E9" s="32"/>
      <c r="F9" s="32"/>
      <c r="G9" s="32"/>
      <c r="H9" s="32"/>
      <c r="I9" s="32"/>
      <c r="J9" s="32"/>
      <c r="K9" s="32"/>
      <c r="L9" s="32"/>
      <c r="M9" s="32"/>
      <c r="N9" s="32"/>
      <c r="O9" s="192"/>
    </row>
    <row r="10" spans="2:17" ht="20.100000000000001" customHeight="1" x14ac:dyDescent="0.25">
      <c r="B10" s="189">
        <v>3</v>
      </c>
      <c r="C10" s="207" t="s">
        <v>990</v>
      </c>
      <c r="D10" s="32"/>
      <c r="E10" s="32"/>
      <c r="F10" s="32"/>
      <c r="G10" s="32"/>
      <c r="H10" s="32"/>
      <c r="I10" s="32"/>
      <c r="J10" s="32"/>
      <c r="K10" s="32"/>
      <c r="L10" s="32"/>
      <c r="M10" s="32"/>
      <c r="N10" s="32"/>
      <c r="O10" s="192"/>
    </row>
    <row r="11" spans="2:17" ht="20.100000000000001" customHeight="1" x14ac:dyDescent="0.25">
      <c r="B11" s="189">
        <v>4</v>
      </c>
      <c r="C11" s="207" t="s">
        <v>991</v>
      </c>
      <c r="D11" s="32"/>
      <c r="E11" s="32"/>
      <c r="F11" s="32"/>
      <c r="G11" s="32"/>
      <c r="H11" s="32"/>
      <c r="I11" s="32"/>
      <c r="J11" s="32"/>
      <c r="K11" s="32"/>
      <c r="L11" s="32"/>
      <c r="M11" s="32"/>
      <c r="N11" s="32"/>
      <c r="O11" s="192"/>
    </row>
    <row r="12" spans="2:17" ht="20.100000000000001" customHeight="1" x14ac:dyDescent="0.25">
      <c r="B12" s="189">
        <v>5</v>
      </c>
      <c r="C12" s="207" t="s">
        <v>992</v>
      </c>
      <c r="D12" s="32"/>
      <c r="E12" s="32"/>
      <c r="F12" s="32"/>
      <c r="G12" s="32"/>
      <c r="H12" s="32"/>
      <c r="I12" s="32"/>
      <c r="J12" s="32"/>
      <c r="K12" s="32"/>
      <c r="L12" s="32"/>
      <c r="M12" s="32"/>
      <c r="N12" s="32"/>
      <c r="O12" s="192"/>
    </row>
    <row r="13" spans="2:17" ht="20.100000000000001" customHeight="1" x14ac:dyDescent="0.25">
      <c r="B13" s="189">
        <v>6</v>
      </c>
      <c r="C13" s="207" t="s">
        <v>717</v>
      </c>
      <c r="D13" s="32"/>
      <c r="E13" s="32"/>
      <c r="F13" s="32"/>
      <c r="G13" s="32"/>
      <c r="H13" s="32"/>
      <c r="I13" s="32"/>
      <c r="J13" s="32"/>
      <c r="K13" s="32"/>
      <c r="L13" s="32"/>
      <c r="M13" s="32"/>
      <c r="N13" s="32"/>
      <c r="O13" s="192"/>
      <c r="Q13" s="15"/>
    </row>
    <row r="14" spans="2:17" ht="20.100000000000001" customHeight="1" x14ac:dyDescent="0.25">
      <c r="B14" s="189">
        <v>7</v>
      </c>
      <c r="C14" s="207" t="s">
        <v>723</v>
      </c>
      <c r="D14" s="32"/>
      <c r="E14" s="32"/>
      <c r="F14" s="32"/>
      <c r="G14" s="32"/>
      <c r="H14" s="32"/>
      <c r="I14" s="32"/>
      <c r="J14" s="32"/>
      <c r="K14" s="32"/>
      <c r="L14" s="32"/>
      <c r="M14" s="32"/>
      <c r="N14" s="32"/>
      <c r="O14" s="192"/>
    </row>
    <row r="15" spans="2:17" ht="20.100000000000001" customHeight="1" x14ac:dyDescent="0.25">
      <c r="B15" s="189">
        <v>8</v>
      </c>
      <c r="C15" s="207" t="s">
        <v>993</v>
      </c>
      <c r="D15" s="32"/>
      <c r="E15" s="32"/>
      <c r="F15" s="32"/>
      <c r="G15" s="32"/>
      <c r="H15" s="32"/>
      <c r="I15" s="32"/>
      <c r="J15" s="32"/>
      <c r="K15" s="32"/>
      <c r="L15" s="32"/>
      <c r="M15" s="32"/>
      <c r="N15" s="32"/>
      <c r="O15" s="192"/>
    </row>
    <row r="16" spans="2:17" ht="20.100000000000001" customHeight="1" x14ac:dyDescent="0.25">
      <c r="B16" s="189">
        <v>9</v>
      </c>
      <c r="C16" s="207" t="s">
        <v>995</v>
      </c>
      <c r="D16" s="32"/>
      <c r="E16" s="32"/>
      <c r="F16" s="32"/>
      <c r="G16" s="32"/>
      <c r="H16" s="32"/>
      <c r="I16" s="32"/>
      <c r="J16" s="32"/>
      <c r="K16" s="32"/>
      <c r="L16" s="32"/>
      <c r="M16" s="32"/>
      <c r="N16" s="32"/>
      <c r="O16" s="192"/>
    </row>
    <row r="17" spans="2:15" ht="20.100000000000001" customHeight="1" x14ac:dyDescent="0.25">
      <c r="B17" s="189">
        <v>10</v>
      </c>
      <c r="C17" s="207" t="s">
        <v>997</v>
      </c>
      <c r="D17" s="32"/>
      <c r="E17" s="32"/>
      <c r="F17" s="32"/>
      <c r="G17" s="32"/>
      <c r="H17" s="32"/>
      <c r="I17" s="32"/>
      <c r="J17" s="32"/>
      <c r="K17" s="32"/>
      <c r="L17" s="32"/>
      <c r="M17" s="32"/>
      <c r="N17" s="32"/>
      <c r="O17" s="192"/>
    </row>
    <row r="18" spans="2:15" ht="20.100000000000001" customHeight="1" x14ac:dyDescent="0.25">
      <c r="B18" s="189">
        <v>11</v>
      </c>
      <c r="C18" s="208" t="s">
        <v>581</v>
      </c>
      <c r="D18" s="32"/>
      <c r="E18" s="32"/>
      <c r="F18" s="32"/>
      <c r="G18" s="32"/>
      <c r="H18" s="32"/>
      <c r="I18" s="32"/>
      <c r="J18" s="32"/>
      <c r="K18" s="32"/>
      <c r="L18" s="32"/>
      <c r="M18" s="32"/>
      <c r="N18" s="32"/>
      <c r="O18" s="192"/>
    </row>
    <row r="20" spans="2:15" x14ac:dyDescent="0.25">
      <c r="C20" s="15"/>
    </row>
  </sheetData>
  <mergeCells count="2">
    <mergeCell ref="C5:C7"/>
    <mergeCell ref="D5:N5"/>
  </mergeCell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19E-899A-463B-B9AA-501B2B8BDE61}">
  <sheetPr>
    <tabColor theme="6" tint="0.39997558519241921"/>
  </sheetPr>
  <dimension ref="B2:U29"/>
  <sheetViews>
    <sheetView showGridLines="0" zoomScaleNormal="100" workbookViewId="0">
      <selection activeCell="E1" sqref="E1"/>
    </sheetView>
  </sheetViews>
  <sheetFormatPr defaultColWidth="9.140625" defaultRowHeight="15" x14ac:dyDescent="0.25"/>
  <cols>
    <col min="3" max="3" width="20.5703125" customWidth="1"/>
    <col min="4" max="4" width="29.42578125" customWidth="1"/>
    <col min="5" max="11" width="10.5703125" customWidth="1"/>
  </cols>
  <sheetData>
    <row r="2" spans="2:14" ht="20.25" x14ac:dyDescent="0.25">
      <c r="B2" s="358" t="s">
        <v>1163</v>
      </c>
      <c r="C2" s="355"/>
      <c r="D2" s="355"/>
      <c r="E2" s="355"/>
      <c r="F2" s="355"/>
      <c r="G2" s="355"/>
      <c r="H2" s="355"/>
      <c r="I2" s="355"/>
      <c r="J2" s="355"/>
      <c r="K2" s="355"/>
      <c r="L2" s="355"/>
    </row>
    <row r="3" spans="2:14" ht="15.75" x14ac:dyDescent="0.25">
      <c r="B3" s="187" t="s">
        <v>1131</v>
      </c>
      <c r="F3" s="209"/>
    </row>
    <row r="4" spans="2:14" x14ac:dyDescent="0.25">
      <c r="C4" s="46"/>
      <c r="D4" s="188"/>
      <c r="E4" s="210"/>
      <c r="F4" s="188"/>
      <c r="G4" s="188"/>
      <c r="H4" s="188"/>
      <c r="I4" s="188"/>
      <c r="J4" s="188"/>
      <c r="K4" s="188"/>
      <c r="N4" s="86"/>
    </row>
    <row r="5" spans="2:14" ht="20.100000000000001" customHeight="1" x14ac:dyDescent="0.25">
      <c r="C5" s="161"/>
      <c r="D5" s="18"/>
      <c r="E5" s="5" t="s">
        <v>148</v>
      </c>
      <c r="F5" s="5" t="s">
        <v>149</v>
      </c>
      <c r="G5" s="5" t="s">
        <v>150</v>
      </c>
      <c r="H5" s="5" t="s">
        <v>249</v>
      </c>
      <c r="I5" s="5" t="s">
        <v>250</v>
      </c>
      <c r="J5" s="5" t="s">
        <v>251</v>
      </c>
      <c r="K5" s="5" t="s">
        <v>252</v>
      </c>
    </row>
    <row r="6" spans="2:14" ht="20.100000000000001" customHeight="1" x14ac:dyDescent="0.25">
      <c r="C6" s="1253"/>
      <c r="D6" s="1076" t="s">
        <v>1164</v>
      </c>
      <c r="E6" s="1100" t="s">
        <v>1118</v>
      </c>
      <c r="F6" s="1307" t="s">
        <v>1012</v>
      </c>
      <c r="G6" s="1307" t="s">
        <v>1013</v>
      </c>
      <c r="H6" s="1307" t="s">
        <v>1014</v>
      </c>
      <c r="I6" s="1307" t="s">
        <v>1015</v>
      </c>
      <c r="J6" s="1307" t="s">
        <v>194</v>
      </c>
      <c r="K6" s="1307" t="s">
        <v>1017</v>
      </c>
    </row>
    <row r="7" spans="2:14" ht="81" customHeight="1" x14ac:dyDescent="0.25">
      <c r="B7" s="211"/>
      <c r="C7" s="1253"/>
      <c r="D7" s="1076"/>
      <c r="E7" s="1102"/>
      <c r="F7" s="1308"/>
      <c r="G7" s="1308"/>
      <c r="H7" s="1308"/>
      <c r="I7" s="1308"/>
      <c r="J7" s="1308"/>
      <c r="K7" s="1308"/>
    </row>
    <row r="8" spans="2:14" ht="34.5" customHeight="1" x14ac:dyDescent="0.25">
      <c r="B8" s="58" t="s">
        <v>1165</v>
      </c>
      <c r="C8" s="27" t="s">
        <v>1166</v>
      </c>
      <c r="D8" s="18"/>
      <c r="E8" s="27"/>
      <c r="F8" s="27"/>
      <c r="G8" s="27"/>
      <c r="H8" s="27"/>
      <c r="I8" s="27"/>
      <c r="J8" s="27"/>
      <c r="K8" s="27"/>
    </row>
    <row r="9" spans="2:14" ht="20.100000000000001" customHeight="1" x14ac:dyDescent="0.25">
      <c r="B9" s="212">
        <v>1</v>
      </c>
      <c r="C9" s="27"/>
      <c r="D9" s="18" t="s">
        <v>1021</v>
      </c>
      <c r="E9" s="27"/>
      <c r="F9" s="27"/>
      <c r="G9" s="27"/>
      <c r="H9" s="27"/>
      <c r="I9" s="27"/>
      <c r="J9" s="27"/>
      <c r="K9" s="27"/>
    </row>
    <row r="10" spans="2:14" ht="20.100000000000001" customHeight="1" x14ac:dyDescent="0.25">
      <c r="B10" s="212">
        <v>2</v>
      </c>
      <c r="C10" s="27"/>
      <c r="D10" s="18" t="s">
        <v>1024</v>
      </c>
      <c r="E10" s="27"/>
      <c r="F10" s="27"/>
      <c r="G10" s="27"/>
      <c r="H10" s="27"/>
      <c r="I10" s="27"/>
      <c r="J10" s="27"/>
      <c r="K10" s="27"/>
    </row>
    <row r="11" spans="2:14" ht="20.100000000000001" customHeight="1" x14ac:dyDescent="0.25">
      <c r="B11" s="212">
        <v>3</v>
      </c>
      <c r="C11" s="27"/>
      <c r="D11" s="18" t="s">
        <v>1025</v>
      </c>
      <c r="E11" s="27"/>
      <c r="F11" s="27"/>
      <c r="G11" s="27"/>
      <c r="H11" s="27"/>
      <c r="I11" s="27"/>
      <c r="J11" s="27"/>
      <c r="K11" s="27"/>
    </row>
    <row r="12" spans="2:14" ht="20.100000000000001" customHeight="1" x14ac:dyDescent="0.25">
      <c r="B12" s="212">
        <v>4</v>
      </c>
      <c r="C12" s="27"/>
      <c r="D12" s="18" t="s">
        <v>1026</v>
      </c>
      <c r="E12" s="27"/>
      <c r="F12" s="27"/>
      <c r="G12" s="27"/>
      <c r="H12" s="27"/>
      <c r="I12" s="27"/>
      <c r="J12" s="27"/>
      <c r="K12" s="27"/>
    </row>
    <row r="13" spans="2:14" ht="20.100000000000001" customHeight="1" x14ac:dyDescent="0.25">
      <c r="B13" s="212">
        <v>5</v>
      </c>
      <c r="C13" s="27"/>
      <c r="D13" s="18" t="s">
        <v>1027</v>
      </c>
      <c r="E13" s="27"/>
      <c r="F13" s="27"/>
      <c r="G13" s="27"/>
      <c r="H13" s="27"/>
      <c r="I13" s="27"/>
      <c r="J13" s="27"/>
      <c r="K13" s="27"/>
    </row>
    <row r="14" spans="2:14" ht="20.100000000000001" customHeight="1" x14ac:dyDescent="0.25">
      <c r="B14" s="212">
        <v>6</v>
      </c>
      <c r="C14" s="27"/>
      <c r="D14" s="18" t="s">
        <v>1030</v>
      </c>
      <c r="E14" s="27"/>
      <c r="F14" s="27"/>
      <c r="G14" s="27"/>
      <c r="H14" s="27"/>
      <c r="I14" s="27"/>
      <c r="J14" s="27"/>
      <c r="K14" s="27"/>
    </row>
    <row r="15" spans="2:14" ht="20.100000000000001" customHeight="1" x14ac:dyDescent="0.25">
      <c r="B15" s="212">
        <v>7</v>
      </c>
      <c r="C15" s="27"/>
      <c r="D15" s="18" t="s">
        <v>1033</v>
      </c>
      <c r="E15" s="27"/>
      <c r="F15" s="27"/>
      <c r="G15" s="27"/>
      <c r="H15" s="27"/>
      <c r="I15" s="27"/>
      <c r="J15" s="27"/>
      <c r="K15" s="27"/>
    </row>
    <row r="16" spans="2:14" ht="20.100000000000001" customHeight="1" x14ac:dyDescent="0.25">
      <c r="B16" s="212">
        <v>8</v>
      </c>
      <c r="C16" s="27"/>
      <c r="D16" s="18" t="s">
        <v>1037</v>
      </c>
      <c r="E16" s="27"/>
      <c r="F16" s="27"/>
      <c r="G16" s="27"/>
      <c r="H16" s="27"/>
      <c r="I16" s="27"/>
      <c r="J16" s="27"/>
      <c r="K16" s="27"/>
    </row>
    <row r="17" spans="2:21" ht="20.100000000000001" customHeight="1" x14ac:dyDescent="0.25">
      <c r="B17" s="212" t="s">
        <v>1167</v>
      </c>
      <c r="C17" s="27"/>
      <c r="D17" s="5" t="s">
        <v>1168</v>
      </c>
      <c r="E17" s="27"/>
      <c r="F17" s="27"/>
      <c r="G17" s="27"/>
      <c r="H17" s="27"/>
      <c r="I17" s="27"/>
      <c r="J17" s="27"/>
      <c r="K17" s="27"/>
    </row>
    <row r="18" spans="2:21" ht="20.100000000000001" customHeight="1" x14ac:dyDescent="0.25">
      <c r="B18" s="213" t="s">
        <v>1169</v>
      </c>
      <c r="C18" s="1309" t="s">
        <v>1170</v>
      </c>
      <c r="D18" s="1309"/>
      <c r="E18" s="27"/>
      <c r="F18" s="27"/>
      <c r="G18" s="27"/>
      <c r="H18" s="27"/>
      <c r="I18" s="27"/>
      <c r="J18" s="27"/>
      <c r="K18" s="27"/>
    </row>
    <row r="19" spans="2:21" x14ac:dyDescent="0.25">
      <c r="C19" s="48"/>
    </row>
    <row r="28" spans="2:21" ht="23.25" x14ac:dyDescent="0.35">
      <c r="P28" s="198"/>
      <c r="Q28" s="214"/>
      <c r="R28" s="214"/>
      <c r="S28" s="214"/>
      <c r="T28" s="214"/>
      <c r="U28" s="214"/>
    </row>
    <row r="29" spans="2:21" x14ac:dyDescent="0.25">
      <c r="P29" s="86"/>
    </row>
  </sheetData>
  <mergeCells count="10">
    <mergeCell ref="I6:I7"/>
    <mergeCell ref="J6:J7"/>
    <mergeCell ref="K6:K7"/>
    <mergeCell ref="C18:D18"/>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7DDF-1015-4DD3-80A6-8336ABDF5969}">
  <sheetPr>
    <tabColor theme="6" tint="0.39997558519241921"/>
  </sheetPr>
  <dimension ref="A1:M18"/>
  <sheetViews>
    <sheetView showGridLines="0" zoomScaleNormal="100" workbookViewId="0">
      <selection sqref="A1:J1"/>
    </sheetView>
  </sheetViews>
  <sheetFormatPr defaultColWidth="9.140625" defaultRowHeight="15" x14ac:dyDescent="0.25"/>
  <cols>
    <col min="1" max="1" width="4" customWidth="1"/>
    <col min="2" max="2" width="23.85546875" customWidth="1"/>
    <col min="3" max="10" width="14.42578125" customWidth="1"/>
  </cols>
  <sheetData>
    <row r="1" spans="1:10" ht="20.25" x14ac:dyDescent="0.3">
      <c r="A1" s="359" t="s">
        <v>1171</v>
      </c>
      <c r="B1" s="355"/>
      <c r="C1" s="355"/>
      <c r="D1" s="355"/>
      <c r="E1" s="355"/>
      <c r="F1" s="355"/>
      <c r="G1" s="355"/>
      <c r="H1" s="355"/>
      <c r="I1" s="355"/>
      <c r="J1" s="355"/>
    </row>
    <row r="2" spans="1:10" ht="20.25" x14ac:dyDescent="0.3">
      <c r="A2" s="187" t="s">
        <v>1172</v>
      </c>
      <c r="B2" s="169"/>
    </row>
    <row r="4" spans="1:10" x14ac:dyDescent="0.25">
      <c r="B4" s="191"/>
      <c r="C4" s="189" t="s">
        <v>148</v>
      </c>
      <c r="D4" s="189" t="s">
        <v>149</v>
      </c>
      <c r="E4" s="189" t="s">
        <v>150</v>
      </c>
      <c r="F4" s="189" t="s">
        <v>249</v>
      </c>
      <c r="G4" s="189" t="s">
        <v>250</v>
      </c>
      <c r="H4" s="189" t="s">
        <v>251</v>
      </c>
      <c r="I4" s="189" t="s">
        <v>252</v>
      </c>
      <c r="J4" s="189" t="s">
        <v>332</v>
      </c>
    </row>
    <row r="5" spans="1:10" ht="15" customHeight="1" x14ac:dyDescent="0.25">
      <c r="B5" s="191"/>
      <c r="C5" s="1305" t="s">
        <v>1173</v>
      </c>
      <c r="D5" s="1305"/>
      <c r="E5" s="1305"/>
      <c r="F5" s="1305"/>
      <c r="G5" s="1310" t="s">
        <v>1174</v>
      </c>
      <c r="H5" s="1311"/>
      <c r="I5" s="1311"/>
      <c r="J5" s="1312"/>
    </row>
    <row r="6" spans="1:10" ht="21" customHeight="1" x14ac:dyDescent="0.25">
      <c r="A6" s="3"/>
      <c r="B6" s="1313" t="s">
        <v>1175</v>
      </c>
      <c r="C6" s="1305" t="s">
        <v>1176</v>
      </c>
      <c r="D6" s="1305"/>
      <c r="E6" s="1305" t="s">
        <v>1177</v>
      </c>
      <c r="F6" s="1305"/>
      <c r="G6" s="1310" t="s">
        <v>1176</v>
      </c>
      <c r="H6" s="1312"/>
      <c r="I6" s="1310" t="s">
        <v>1177</v>
      </c>
      <c r="J6" s="1312"/>
    </row>
    <row r="7" spans="1:10" x14ac:dyDescent="0.25">
      <c r="A7" s="3"/>
      <c r="B7" s="1313"/>
      <c r="C7" s="189" t="s">
        <v>1178</v>
      </c>
      <c r="D7" s="189" t="s">
        <v>1179</v>
      </c>
      <c r="E7" s="189" t="s">
        <v>1178</v>
      </c>
      <c r="F7" s="189" t="s">
        <v>1179</v>
      </c>
      <c r="G7" s="190" t="s">
        <v>1178</v>
      </c>
      <c r="H7" s="190" t="s">
        <v>1179</v>
      </c>
      <c r="I7" s="190" t="s">
        <v>1178</v>
      </c>
      <c r="J7" s="190" t="s">
        <v>1179</v>
      </c>
    </row>
    <row r="8" spans="1:10" ht="25.5" x14ac:dyDescent="0.25">
      <c r="A8" s="179">
        <v>1</v>
      </c>
      <c r="B8" s="192" t="s">
        <v>1180</v>
      </c>
      <c r="C8" s="189"/>
      <c r="D8" s="189"/>
      <c r="E8" s="189"/>
      <c r="F8" s="189"/>
      <c r="G8" s="189"/>
      <c r="H8" s="189"/>
      <c r="I8" s="189"/>
      <c r="J8" s="189"/>
    </row>
    <row r="9" spans="1:10" x14ac:dyDescent="0.25">
      <c r="A9" s="179">
        <v>2</v>
      </c>
      <c r="B9" s="192" t="s">
        <v>1181</v>
      </c>
      <c r="C9" s="189"/>
      <c r="D9" s="189"/>
      <c r="E9" s="189"/>
      <c r="F9" s="189"/>
      <c r="G9" s="189"/>
      <c r="H9" s="189"/>
      <c r="I9" s="189"/>
      <c r="J9" s="189"/>
    </row>
    <row r="10" spans="1:10" x14ac:dyDescent="0.25">
      <c r="A10" s="179">
        <v>3</v>
      </c>
      <c r="B10" s="192" t="s">
        <v>1182</v>
      </c>
      <c r="C10" s="189"/>
      <c r="D10" s="189"/>
      <c r="E10" s="189"/>
      <c r="F10" s="189"/>
      <c r="G10" s="189"/>
      <c r="H10" s="189"/>
      <c r="I10" s="189"/>
      <c r="J10" s="189"/>
    </row>
    <row r="11" spans="1:10" x14ac:dyDescent="0.25">
      <c r="A11" s="179">
        <v>4</v>
      </c>
      <c r="B11" s="192" t="s">
        <v>1183</v>
      </c>
      <c r="C11" s="189"/>
      <c r="D11" s="189"/>
      <c r="E11" s="189"/>
      <c r="F11" s="189"/>
      <c r="G11" s="189"/>
      <c r="H11" s="189"/>
      <c r="I11" s="189"/>
      <c r="J11" s="189"/>
    </row>
    <row r="12" spans="1:10" ht="25.5" x14ac:dyDescent="0.25">
      <c r="A12" s="179">
        <v>5</v>
      </c>
      <c r="B12" s="192" t="s">
        <v>1184</v>
      </c>
      <c r="C12" s="189"/>
      <c r="D12" s="189"/>
      <c r="E12" s="189"/>
      <c r="F12" s="189"/>
      <c r="G12" s="189"/>
      <c r="H12" s="189"/>
      <c r="I12" s="189"/>
      <c r="J12" s="189"/>
    </row>
    <row r="13" spans="1:10" x14ac:dyDescent="0.25">
      <c r="A13" s="179">
        <v>6</v>
      </c>
      <c r="B13" s="192" t="s">
        <v>1185</v>
      </c>
      <c r="C13" s="189"/>
      <c r="D13" s="189"/>
      <c r="E13" s="189"/>
      <c r="F13" s="189"/>
      <c r="G13" s="189"/>
      <c r="H13" s="189"/>
      <c r="I13" s="189"/>
      <c r="J13" s="189"/>
    </row>
    <row r="14" spans="1:10" x14ac:dyDescent="0.25">
      <c r="A14" s="179">
        <v>7</v>
      </c>
      <c r="B14" s="192" t="s">
        <v>1186</v>
      </c>
      <c r="C14" s="189"/>
      <c r="D14" s="189"/>
      <c r="E14" s="189"/>
      <c r="F14" s="189"/>
      <c r="G14" s="189"/>
      <c r="H14" s="189"/>
      <c r="I14" s="189"/>
      <c r="J14" s="189"/>
    </row>
    <row r="15" spans="1:10" x14ac:dyDescent="0.25">
      <c r="A15" s="179">
        <v>8</v>
      </c>
      <c r="B15" s="192" t="s">
        <v>964</v>
      </c>
      <c r="C15" s="189"/>
      <c r="D15" s="189"/>
      <c r="E15" s="189"/>
      <c r="F15" s="189"/>
      <c r="G15" s="189"/>
      <c r="H15" s="189"/>
      <c r="I15" s="189"/>
      <c r="J15" s="189"/>
    </row>
    <row r="16" spans="1:10" x14ac:dyDescent="0.25">
      <c r="A16" s="1">
        <v>9</v>
      </c>
      <c r="B16" s="197" t="s">
        <v>186</v>
      </c>
      <c r="C16" s="197"/>
      <c r="D16" s="197"/>
      <c r="E16" s="197"/>
      <c r="F16" s="197"/>
      <c r="G16" s="197"/>
      <c r="H16" s="197"/>
      <c r="I16" s="197"/>
      <c r="J16" s="197"/>
    </row>
    <row r="17" spans="2:13" x14ac:dyDescent="0.25">
      <c r="B17" s="44"/>
      <c r="C17" s="44"/>
      <c r="D17" s="44"/>
      <c r="E17" s="44"/>
      <c r="F17" s="44"/>
      <c r="G17" s="44"/>
      <c r="H17" s="44"/>
      <c r="I17" s="44"/>
      <c r="J17" s="44"/>
    </row>
    <row r="18" spans="2:13" x14ac:dyDescent="0.25">
      <c r="M18" s="1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CD41-B5E5-4DA8-830C-EE591A7437A8}">
  <sheetPr>
    <tabColor theme="6" tint="0.39997558519241921"/>
  </sheetPr>
  <dimension ref="A1:H15"/>
  <sheetViews>
    <sheetView showGridLines="0" zoomScaleNormal="100" workbookViewId="0">
      <selection sqref="A1:D1"/>
    </sheetView>
  </sheetViews>
  <sheetFormatPr defaultColWidth="9.140625" defaultRowHeight="15" x14ac:dyDescent="0.25"/>
  <cols>
    <col min="2" max="2" width="37.42578125" customWidth="1"/>
    <col min="3" max="4" width="18.140625" customWidth="1"/>
  </cols>
  <sheetData>
    <row r="1" spans="1:8" ht="20.25" x14ac:dyDescent="0.3">
      <c r="A1" s="361" t="s">
        <v>1187</v>
      </c>
      <c r="B1" s="355"/>
      <c r="C1" s="355"/>
      <c r="D1" s="355"/>
    </row>
    <row r="2" spans="1:8" ht="15.75" x14ac:dyDescent="0.25">
      <c r="A2" s="187" t="s">
        <v>1188</v>
      </c>
    </row>
    <row r="3" spans="1:8" x14ac:dyDescent="0.25">
      <c r="B3" s="155"/>
      <c r="C3" s="168"/>
      <c r="D3" s="168"/>
    </row>
    <row r="4" spans="1:8" ht="20.100000000000001" customHeight="1" x14ac:dyDescent="0.25">
      <c r="B4" s="191"/>
      <c r="C4" s="190" t="s">
        <v>148</v>
      </c>
      <c r="D4" s="215" t="s">
        <v>149</v>
      </c>
    </row>
    <row r="5" spans="1:8" ht="20.100000000000001" customHeight="1" x14ac:dyDescent="0.25">
      <c r="B5" s="191"/>
      <c r="C5" s="216" t="s">
        <v>1189</v>
      </c>
      <c r="D5" s="189" t="s">
        <v>1190</v>
      </c>
    </row>
    <row r="6" spans="1:8" ht="20.100000000000001" customHeight="1" x14ac:dyDescent="0.25">
      <c r="A6" s="1314" t="s">
        <v>1191</v>
      </c>
      <c r="B6" s="1315"/>
      <c r="C6" s="217"/>
      <c r="D6" s="218"/>
      <c r="H6" s="15"/>
    </row>
    <row r="7" spans="1:8" ht="20.100000000000001" customHeight="1" x14ac:dyDescent="0.25">
      <c r="A7" s="24">
        <v>1</v>
      </c>
      <c r="B7" s="219" t="s">
        <v>1192</v>
      </c>
      <c r="C7" s="32"/>
      <c r="D7" s="32"/>
    </row>
    <row r="8" spans="1:8" ht="20.100000000000001" customHeight="1" x14ac:dyDescent="0.25">
      <c r="A8" s="24">
        <v>2</v>
      </c>
      <c r="B8" s="219" t="s">
        <v>1193</v>
      </c>
      <c r="C8" s="32"/>
      <c r="D8" s="32"/>
    </row>
    <row r="9" spans="1:8" ht="20.100000000000001" customHeight="1" x14ac:dyDescent="0.25">
      <c r="A9" s="24">
        <v>3</v>
      </c>
      <c r="B9" s="219" t="s">
        <v>1194</v>
      </c>
      <c r="C9" s="32"/>
      <c r="D9" s="32"/>
    </row>
    <row r="10" spans="1:8" ht="20.100000000000001" customHeight="1" x14ac:dyDescent="0.25">
      <c r="A10" s="24">
        <v>4</v>
      </c>
      <c r="B10" s="219" t="s">
        <v>1195</v>
      </c>
      <c r="C10" s="32"/>
      <c r="D10" s="32"/>
    </row>
    <row r="11" spans="1:8" ht="20.100000000000001" customHeight="1" x14ac:dyDescent="0.25">
      <c r="A11" s="24">
        <v>5</v>
      </c>
      <c r="B11" s="219" t="s">
        <v>1196</v>
      </c>
      <c r="C11" s="32"/>
      <c r="D11" s="32"/>
    </row>
    <row r="12" spans="1:8" ht="20.100000000000001" customHeight="1" x14ac:dyDescent="0.25">
      <c r="A12" s="24">
        <v>6</v>
      </c>
      <c r="B12" s="220" t="s">
        <v>1197</v>
      </c>
      <c r="C12" s="32"/>
      <c r="D12" s="32"/>
    </row>
    <row r="13" spans="1:8" ht="20.100000000000001" customHeight="1" x14ac:dyDescent="0.25">
      <c r="A13" s="1314" t="s">
        <v>1198</v>
      </c>
      <c r="B13" s="1315"/>
      <c r="C13" s="221"/>
      <c r="D13" s="221"/>
    </row>
    <row r="14" spans="1:8" ht="20.100000000000001" customHeight="1" x14ac:dyDescent="0.25">
      <c r="A14" s="58">
        <v>7</v>
      </c>
      <c r="B14" s="219" t="s">
        <v>1199</v>
      </c>
      <c r="C14" s="32"/>
      <c r="D14" s="32"/>
      <c r="H14" s="15"/>
    </row>
    <row r="15" spans="1:8" ht="20.100000000000001" customHeight="1" x14ac:dyDescent="0.25">
      <c r="A15" s="58">
        <v>8</v>
      </c>
      <c r="B15" s="219" t="s">
        <v>1200</v>
      </c>
      <c r="C15" s="32"/>
      <c r="D15" s="3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250-2297-48EE-B1D2-450837222854}">
  <sheetPr>
    <tabColor theme="4" tint="0.39997558519241921"/>
    <pageSetUpPr fitToPage="1"/>
  </sheetPr>
  <dimension ref="A1:P135"/>
  <sheetViews>
    <sheetView showGridLines="0" zoomScale="110" zoomScaleNormal="110" zoomScalePageLayoutView="80" workbookViewId="0"/>
  </sheetViews>
  <sheetFormatPr defaultColWidth="9.140625" defaultRowHeight="15" x14ac:dyDescent="0.25"/>
  <cols>
    <col min="1" max="1" width="9.140625" style="459" customWidth="1"/>
    <col min="2" max="2" width="12.140625" style="463" customWidth="1"/>
    <col min="3" max="3" width="57.140625" style="459" customWidth="1"/>
    <col min="4" max="5" width="23" style="459" customWidth="1"/>
    <col min="6" max="9" width="21.140625" style="459" customWidth="1"/>
    <col min="10" max="10" width="21.85546875" style="459" customWidth="1"/>
    <col min="11" max="11" width="11.42578125" style="459" customWidth="1"/>
    <col min="12" max="12" width="12.7109375" style="459" customWidth="1"/>
    <col min="13" max="16384" width="9.140625" style="459"/>
  </cols>
  <sheetData>
    <row r="1" spans="1:16" x14ac:dyDescent="0.25">
      <c r="A1" s="10"/>
      <c r="B1" s="3" t="s">
        <v>145</v>
      </c>
      <c r="C1" s="3" t="s">
        <v>6</v>
      </c>
    </row>
    <row r="2" spans="1:16" ht="18.75" x14ac:dyDescent="0.25">
      <c r="A2" s="10"/>
      <c r="B2" s="336" t="s">
        <v>248</v>
      </c>
      <c r="C2" s="336"/>
      <c r="D2" s="336"/>
      <c r="E2" s="336"/>
      <c r="F2" s="336"/>
      <c r="G2" s="336"/>
      <c r="H2" s="336"/>
      <c r="I2" s="336"/>
      <c r="J2" s="336"/>
    </row>
    <row r="3" spans="1:16" x14ac:dyDescent="0.25">
      <c r="A3" s="10"/>
    </row>
    <row r="4" spans="1:16" x14ac:dyDescent="0.25">
      <c r="A4" s="10"/>
      <c r="B4" s="459"/>
    </row>
    <row r="5" spans="1:16" x14ac:dyDescent="0.25">
      <c r="A5" s="10"/>
      <c r="B5"/>
      <c r="C5"/>
      <c r="D5" s="30" t="s">
        <v>148</v>
      </c>
      <c r="E5" s="30" t="s">
        <v>149</v>
      </c>
      <c r="F5" s="30" t="s">
        <v>150</v>
      </c>
      <c r="G5" s="30" t="s">
        <v>249</v>
      </c>
      <c r="H5" s="30" t="s">
        <v>250</v>
      </c>
      <c r="I5" s="30" t="s">
        <v>251</v>
      </c>
      <c r="J5" s="30" t="s">
        <v>252</v>
      </c>
    </row>
    <row r="6" spans="1:16" x14ac:dyDescent="0.25">
      <c r="A6" s="10"/>
      <c r="B6"/>
      <c r="C6" t="s">
        <v>253</v>
      </c>
      <c r="D6" s="1075" t="s">
        <v>254</v>
      </c>
      <c r="E6" s="1076" t="s">
        <v>255</v>
      </c>
      <c r="F6" s="1075" t="s">
        <v>256</v>
      </c>
      <c r="G6" s="1075"/>
      <c r="H6" s="1075"/>
      <c r="I6" s="1075"/>
      <c r="J6" s="1075"/>
    </row>
    <row r="7" spans="1:16" ht="75" x14ac:dyDescent="0.25">
      <c r="A7" s="10"/>
      <c r="B7"/>
      <c r="C7"/>
      <c r="D7" s="1075"/>
      <c r="E7" s="1076"/>
      <c r="F7" s="30" t="s">
        <v>257</v>
      </c>
      <c r="G7" s="30" t="s">
        <v>258</v>
      </c>
      <c r="H7" s="30" t="s">
        <v>259</v>
      </c>
      <c r="I7" s="30" t="s">
        <v>260</v>
      </c>
      <c r="J7" s="30" t="s">
        <v>261</v>
      </c>
    </row>
    <row r="8" spans="1:16" ht="30" x14ac:dyDescent="0.25">
      <c r="A8" s="10"/>
      <c r="B8" s="28"/>
      <c r="C8" s="756" t="s">
        <v>262</v>
      </c>
      <c r="D8" s="757"/>
      <c r="E8" s="756"/>
      <c r="F8" s="756"/>
      <c r="G8" s="756"/>
      <c r="H8" s="756"/>
      <c r="I8" s="756"/>
      <c r="J8" s="756"/>
      <c r="P8" s="516"/>
    </row>
    <row r="9" spans="1:16" ht="30" x14ac:dyDescent="0.25">
      <c r="A9" s="10"/>
      <c r="B9" s="24"/>
      <c r="C9" s="1010" t="s">
        <v>263</v>
      </c>
      <c r="D9" s="758">
        <v>2450</v>
      </c>
      <c r="E9" s="753">
        <v>2450</v>
      </c>
      <c r="F9" s="753"/>
      <c r="G9" s="753"/>
      <c r="H9" s="753"/>
      <c r="I9" s="759"/>
      <c r="J9" s="759"/>
    </row>
    <row r="10" spans="1:16" x14ac:dyDescent="0.25">
      <c r="A10" s="10"/>
      <c r="B10" s="24"/>
      <c r="C10" s="1011" t="s">
        <v>264</v>
      </c>
      <c r="D10" s="758">
        <v>183</v>
      </c>
      <c r="E10" s="753">
        <v>183</v>
      </c>
      <c r="F10" s="753"/>
      <c r="G10" s="753"/>
      <c r="H10" s="753"/>
      <c r="I10" s="759"/>
      <c r="J10" s="759"/>
    </row>
    <row r="11" spans="1:16" x14ac:dyDescent="0.25">
      <c r="A11" s="10"/>
      <c r="B11" s="24"/>
      <c r="C11" s="1011" t="s">
        <v>265</v>
      </c>
      <c r="D11" s="758">
        <v>181956</v>
      </c>
      <c r="E11" s="753">
        <v>181956</v>
      </c>
      <c r="F11" s="753">
        <v>-372</v>
      </c>
      <c r="G11" s="753"/>
      <c r="H11" s="753"/>
      <c r="I11" s="759"/>
      <c r="J11" s="759"/>
    </row>
    <row r="12" spans="1:16" x14ac:dyDescent="0.25">
      <c r="A12" s="10"/>
      <c r="B12" s="760"/>
      <c r="C12" s="1011" t="s">
        <v>266</v>
      </c>
      <c r="D12" s="758">
        <v>5</v>
      </c>
      <c r="E12" s="753">
        <v>5</v>
      </c>
      <c r="F12" s="753">
        <v>-1</v>
      </c>
      <c r="G12" s="753"/>
      <c r="H12" s="753"/>
      <c r="I12" s="759"/>
      <c r="J12" s="759"/>
    </row>
    <row r="13" spans="1:16" x14ac:dyDescent="0.25">
      <c r="A13" s="10"/>
      <c r="B13" s="760"/>
      <c r="C13" s="1011" t="s">
        <v>267</v>
      </c>
      <c r="D13" s="758">
        <v>7783</v>
      </c>
      <c r="E13" s="753">
        <v>7783</v>
      </c>
      <c r="F13" s="753"/>
      <c r="G13" s="753"/>
      <c r="H13" s="753"/>
      <c r="I13" s="759">
        <v>-219</v>
      </c>
      <c r="J13" s="759"/>
    </row>
    <row r="14" spans="1:16" x14ac:dyDescent="0.25">
      <c r="A14" s="10"/>
      <c r="B14" s="760"/>
      <c r="C14" s="1011" t="s">
        <v>268</v>
      </c>
      <c r="D14" s="758">
        <v>46</v>
      </c>
      <c r="E14" s="753">
        <v>46</v>
      </c>
      <c r="F14" s="753"/>
      <c r="G14" s="753"/>
      <c r="H14" s="753"/>
      <c r="I14" s="759"/>
      <c r="J14" s="759"/>
    </row>
    <row r="15" spans="1:16" x14ac:dyDescent="0.25">
      <c r="A15" s="10"/>
      <c r="B15" s="760"/>
      <c r="C15" s="1011" t="s">
        <v>269</v>
      </c>
      <c r="D15" s="758">
        <v>150</v>
      </c>
      <c r="E15" s="753">
        <v>150</v>
      </c>
      <c r="F15" s="753"/>
      <c r="G15" s="753"/>
      <c r="H15" s="753"/>
      <c r="I15" s="759"/>
      <c r="J15" s="759"/>
    </row>
    <row r="16" spans="1:16" x14ac:dyDescent="0.25">
      <c r="A16" s="10"/>
      <c r="B16" s="760"/>
      <c r="C16" s="1011" t="s">
        <v>270</v>
      </c>
      <c r="D16" s="758">
        <v>6</v>
      </c>
      <c r="E16" s="753">
        <v>6</v>
      </c>
      <c r="F16" s="753"/>
      <c r="G16" s="753"/>
      <c r="H16" s="753"/>
      <c r="I16" s="759"/>
      <c r="J16" s="759"/>
    </row>
    <row r="17" spans="1:10" x14ac:dyDescent="0.25">
      <c r="A17" s="10"/>
      <c r="B17" s="760"/>
      <c r="C17" s="1011" t="s">
        <v>271</v>
      </c>
      <c r="D17" s="758">
        <v>0</v>
      </c>
      <c r="E17" s="753">
        <v>0</v>
      </c>
      <c r="F17" s="753"/>
      <c r="G17" s="753"/>
      <c r="H17" s="753"/>
      <c r="I17" s="759"/>
      <c r="J17" s="759"/>
    </row>
    <row r="18" spans="1:10" x14ac:dyDescent="0.25">
      <c r="A18" s="10"/>
      <c r="B18" s="24"/>
      <c r="C18" s="1011" t="s">
        <v>272</v>
      </c>
      <c r="D18" s="758">
        <v>0</v>
      </c>
      <c r="E18" s="753">
        <v>0</v>
      </c>
      <c r="F18" s="753"/>
      <c r="G18" s="753"/>
      <c r="H18" s="753"/>
      <c r="I18" s="759"/>
      <c r="J18" s="759"/>
    </row>
    <row r="19" spans="1:10" x14ac:dyDescent="0.25">
      <c r="A19" s="10"/>
      <c r="B19" s="24"/>
      <c r="C19" s="1011" t="s">
        <v>273</v>
      </c>
      <c r="D19" s="758">
        <v>0</v>
      </c>
      <c r="E19" s="753">
        <v>0</v>
      </c>
      <c r="F19" s="753"/>
      <c r="G19" s="753"/>
      <c r="H19" s="753"/>
      <c r="I19" s="759"/>
      <c r="J19" s="759"/>
    </row>
    <row r="20" spans="1:10" x14ac:dyDescent="0.25">
      <c r="A20" s="10"/>
      <c r="B20" s="24"/>
      <c r="C20" s="1011" t="s">
        <v>274</v>
      </c>
      <c r="D20" s="758">
        <v>283</v>
      </c>
      <c r="E20" s="753">
        <v>283</v>
      </c>
      <c r="F20" s="753"/>
      <c r="G20" s="753"/>
      <c r="H20" s="753"/>
      <c r="I20" s="759"/>
      <c r="J20" s="759"/>
    </row>
    <row r="21" spans="1:10" x14ac:dyDescent="0.25">
      <c r="A21" s="10"/>
      <c r="B21" s="24"/>
      <c r="C21" s="1011" t="s">
        <v>275</v>
      </c>
      <c r="D21" s="758">
        <v>28</v>
      </c>
      <c r="E21" s="753">
        <v>28</v>
      </c>
      <c r="F21" s="753"/>
      <c r="G21" s="753"/>
      <c r="H21" s="753"/>
      <c r="I21" s="759"/>
      <c r="J21" s="759"/>
    </row>
    <row r="22" spans="1:10" x14ac:dyDescent="0.25">
      <c r="A22" s="10"/>
      <c r="B22" s="34" t="s">
        <v>276</v>
      </c>
      <c r="C22" s="1012" t="s">
        <v>277</v>
      </c>
      <c r="D22" s="758">
        <v>192890</v>
      </c>
      <c r="E22" s="753">
        <v>192890</v>
      </c>
      <c r="F22" s="753">
        <v>-373</v>
      </c>
      <c r="G22" s="753"/>
      <c r="H22" s="753"/>
      <c r="I22" s="759">
        <v>-219</v>
      </c>
      <c r="J22" s="759"/>
    </row>
    <row r="23" spans="1:10" x14ac:dyDescent="0.25">
      <c r="A23" s="10"/>
      <c r="B23" s="24"/>
      <c r="C23" s="728"/>
      <c r="D23" s="761"/>
      <c r="E23" s="27"/>
      <c r="F23" s="27"/>
      <c r="G23" s="27"/>
      <c r="H23" s="27"/>
      <c r="I23" s="728"/>
      <c r="J23" s="728"/>
    </row>
    <row r="24" spans="1:10" ht="30" x14ac:dyDescent="0.25">
      <c r="A24" s="10"/>
      <c r="B24" s="24"/>
      <c r="C24" s="756" t="s">
        <v>278</v>
      </c>
      <c r="D24" s="757"/>
      <c r="E24" s="756"/>
      <c r="F24" s="756"/>
      <c r="G24" s="756"/>
      <c r="H24" s="756"/>
      <c r="I24" s="756"/>
      <c r="J24" s="756"/>
    </row>
    <row r="25" spans="1:10" x14ac:dyDescent="0.25">
      <c r="A25" s="10"/>
      <c r="B25" s="760"/>
      <c r="C25" s="1010" t="s">
        <v>279</v>
      </c>
      <c r="D25" s="381">
        <v>168011</v>
      </c>
      <c r="E25" s="762">
        <v>168011</v>
      </c>
      <c r="F25" s="27"/>
      <c r="G25" s="27"/>
      <c r="H25" s="27"/>
      <c r="I25" s="728"/>
      <c r="J25" s="728"/>
    </row>
    <row r="26" spans="1:10" x14ac:dyDescent="0.25">
      <c r="A26" s="10"/>
      <c r="B26" s="760"/>
      <c r="C26" s="1011" t="s">
        <v>280</v>
      </c>
      <c r="D26" s="381">
        <v>3995</v>
      </c>
      <c r="E26" s="762">
        <v>3995</v>
      </c>
      <c r="F26" s="27"/>
      <c r="G26" s="27"/>
      <c r="H26" s="27"/>
      <c r="I26" s="728">
        <v>-20</v>
      </c>
      <c r="J26" s="728"/>
    </row>
    <row r="27" spans="1:10" x14ac:dyDescent="0.25">
      <c r="A27" s="10"/>
      <c r="B27" s="760"/>
      <c r="C27" s="1011" t="s">
        <v>281</v>
      </c>
      <c r="D27" s="381">
        <v>13</v>
      </c>
      <c r="E27" s="762">
        <v>13</v>
      </c>
      <c r="F27" s="27"/>
      <c r="G27" s="27"/>
      <c r="H27" s="27"/>
      <c r="I27" s="728"/>
      <c r="J27" s="728"/>
    </row>
    <row r="28" spans="1:10" x14ac:dyDescent="0.25">
      <c r="A28" s="10"/>
      <c r="B28" s="24"/>
      <c r="C28" s="1011" t="s">
        <v>282</v>
      </c>
      <c r="D28" s="381">
        <v>2400</v>
      </c>
      <c r="E28" s="762">
        <v>2400</v>
      </c>
      <c r="F28" s="27"/>
      <c r="G28" s="27"/>
      <c r="H28" s="27"/>
      <c r="I28" s="728"/>
      <c r="J28" s="728"/>
    </row>
    <row r="29" spans="1:10" x14ac:dyDescent="0.25">
      <c r="A29" s="10"/>
      <c r="B29" s="24"/>
      <c r="C29" s="1011" t="s">
        <v>275</v>
      </c>
      <c r="D29" s="381">
        <v>0</v>
      </c>
      <c r="E29" s="762">
        <v>0</v>
      </c>
      <c r="F29" s="27"/>
      <c r="G29" s="27"/>
      <c r="H29" s="27"/>
      <c r="I29" s="728"/>
      <c r="J29" s="728"/>
    </row>
    <row r="30" spans="1:10" x14ac:dyDescent="0.25">
      <c r="A30" s="10"/>
      <c r="B30" s="24"/>
      <c r="C30" s="1011" t="s">
        <v>283</v>
      </c>
      <c r="D30" s="381">
        <v>24</v>
      </c>
      <c r="E30" s="762">
        <v>24</v>
      </c>
      <c r="F30" s="27"/>
      <c r="G30" s="27"/>
      <c r="H30" s="27"/>
      <c r="I30" s="728"/>
      <c r="J30" s="728"/>
    </row>
    <row r="31" spans="1:10" x14ac:dyDescent="0.25">
      <c r="A31" s="10"/>
      <c r="B31" s="24"/>
      <c r="C31" s="1011" t="s">
        <v>284</v>
      </c>
      <c r="D31" s="381">
        <v>1298</v>
      </c>
      <c r="E31" s="762">
        <v>1298</v>
      </c>
      <c r="F31" s="27"/>
      <c r="G31" s="27"/>
      <c r="H31" s="27"/>
      <c r="I31" s="728"/>
      <c r="J31" s="728"/>
    </row>
    <row r="32" spans="1:10" x14ac:dyDescent="0.25">
      <c r="A32" s="10"/>
      <c r="B32" s="24"/>
      <c r="C32" s="1011" t="s">
        <v>285</v>
      </c>
      <c r="D32" s="381">
        <v>570</v>
      </c>
      <c r="E32" s="762">
        <v>570</v>
      </c>
      <c r="F32" s="27"/>
      <c r="G32" s="27"/>
      <c r="H32" s="27"/>
      <c r="I32" s="728"/>
      <c r="J32" s="728"/>
    </row>
    <row r="33" spans="1:10" x14ac:dyDescent="0.25">
      <c r="A33" s="10"/>
      <c r="B33" s="24"/>
      <c r="C33" s="1011" t="s">
        <v>286</v>
      </c>
      <c r="D33" s="381">
        <v>86</v>
      </c>
      <c r="E33" s="762">
        <v>86</v>
      </c>
      <c r="F33" s="27"/>
      <c r="G33" s="27"/>
      <c r="H33" s="27"/>
      <c r="I33" s="728"/>
      <c r="J33" s="728"/>
    </row>
    <row r="34" spans="1:10" x14ac:dyDescent="0.25">
      <c r="A34" s="10"/>
      <c r="B34" s="24"/>
      <c r="C34" s="1011" t="s">
        <v>287</v>
      </c>
      <c r="D34" s="381">
        <v>2355</v>
      </c>
      <c r="E34" s="762">
        <v>2355</v>
      </c>
      <c r="F34" s="27"/>
      <c r="G34" s="27"/>
      <c r="H34" s="27"/>
      <c r="I34" s="728"/>
      <c r="J34" s="728"/>
    </row>
    <row r="35" spans="1:10" x14ac:dyDescent="0.25">
      <c r="A35" s="10"/>
      <c r="B35" s="24"/>
      <c r="C35" s="1011" t="s">
        <v>288</v>
      </c>
      <c r="D35" s="381">
        <v>14138</v>
      </c>
      <c r="E35" s="762">
        <v>14138</v>
      </c>
      <c r="F35" s="27"/>
      <c r="G35" s="27"/>
      <c r="H35" s="27"/>
      <c r="I35" s="728"/>
      <c r="J35" s="728"/>
    </row>
    <row r="36" spans="1:10" x14ac:dyDescent="0.25">
      <c r="B36" s="36" t="s">
        <v>276</v>
      </c>
      <c r="C36" s="1012" t="s">
        <v>289</v>
      </c>
      <c r="D36" s="758">
        <v>192890</v>
      </c>
      <c r="E36" s="753">
        <v>192890</v>
      </c>
      <c r="F36" s="27"/>
      <c r="G36" s="27"/>
      <c r="H36" s="27"/>
      <c r="I36" s="728">
        <v>-20</v>
      </c>
      <c r="J36" s="728"/>
    </row>
    <row r="37" spans="1:10" x14ac:dyDescent="0.25">
      <c r="A37" s="15"/>
      <c r="C37" s="1077"/>
      <c r="D37" s="1077"/>
    </row>
    <row r="38" spans="1:10" x14ac:dyDescent="0.25">
      <c r="A38" s="15"/>
      <c r="C38" s="1077"/>
      <c r="D38" s="1077"/>
    </row>
    <row r="39" spans="1:10" x14ac:dyDescent="0.25">
      <c r="A39" s="15"/>
      <c r="C39" s="1078"/>
      <c r="D39" s="1078"/>
    </row>
    <row r="40" spans="1:10" x14ac:dyDescent="0.25">
      <c r="A40" s="15"/>
      <c r="C40" s="1079"/>
      <c r="D40" s="1079"/>
    </row>
    <row r="41" spans="1:10" x14ac:dyDescent="0.25">
      <c r="A41" s="15"/>
      <c r="C41" s="1080"/>
      <c r="D41" s="1080"/>
    </row>
    <row r="42" spans="1:10" x14ac:dyDescent="0.25">
      <c r="A42" s="15"/>
      <c r="C42" s="1080"/>
      <c r="D42" s="1080"/>
    </row>
    <row r="43" spans="1:10" x14ac:dyDescent="0.25">
      <c r="A43" s="10"/>
      <c r="C43" s="1074"/>
      <c r="D43" s="1074"/>
    </row>
    <row r="44" spans="1:10" x14ac:dyDescent="0.25">
      <c r="A44" s="10"/>
      <c r="C44" s="1074"/>
      <c r="D44" s="1074"/>
    </row>
    <row r="45" spans="1:10" x14ac:dyDescent="0.25">
      <c r="A45" s="10"/>
      <c r="C45" s="1074"/>
      <c r="D45" s="1074"/>
    </row>
    <row r="46" spans="1:10" x14ac:dyDescent="0.25">
      <c r="A46" s="10"/>
      <c r="C46" s="1074"/>
      <c r="D46" s="1074"/>
    </row>
    <row r="47" spans="1:10" x14ac:dyDescent="0.25">
      <c r="A47" s="10"/>
      <c r="C47" s="1074"/>
      <c r="D47" s="1074"/>
    </row>
    <row r="48" spans="1:10" x14ac:dyDescent="0.25">
      <c r="A48" s="10"/>
      <c r="C48" s="1074"/>
      <c r="D48" s="1074"/>
    </row>
    <row r="49" spans="1:4" x14ac:dyDescent="0.25">
      <c r="A49" s="10"/>
      <c r="C49" s="1074"/>
      <c r="D49" s="1074"/>
    </row>
    <row r="50" spans="1:4" x14ac:dyDescent="0.25">
      <c r="A50" s="10"/>
      <c r="C50" s="1074"/>
      <c r="D50" s="1074"/>
    </row>
    <row r="51" spans="1:4" x14ac:dyDescent="0.25">
      <c r="A51" s="10"/>
      <c r="C51" s="1074"/>
      <c r="D51" s="1074"/>
    </row>
    <row r="52" spans="1:4" x14ac:dyDescent="0.25">
      <c r="A52" s="10"/>
      <c r="C52" s="1079"/>
      <c r="D52" s="1079"/>
    </row>
    <row r="53" spans="1:4" x14ac:dyDescent="0.25">
      <c r="A53" s="10"/>
      <c r="C53" s="1074"/>
      <c r="D53" s="1074"/>
    </row>
    <row r="54" spans="1:4" x14ac:dyDescent="0.25">
      <c r="A54" s="10"/>
      <c r="C54" s="1074"/>
      <c r="D54" s="1074"/>
    </row>
    <row r="55" spans="1:4" x14ac:dyDescent="0.25">
      <c r="A55" s="10"/>
      <c r="C55" s="1074"/>
      <c r="D55" s="1074"/>
    </row>
    <row r="56" spans="1:4" x14ac:dyDescent="0.25">
      <c r="A56" s="10"/>
      <c r="C56" s="1074"/>
      <c r="D56" s="1074"/>
    </row>
    <row r="57" spans="1:4" x14ac:dyDescent="0.25">
      <c r="A57" s="10"/>
      <c r="C57" s="1074"/>
      <c r="D57" s="1074"/>
    </row>
    <row r="58" spans="1:4" x14ac:dyDescent="0.25">
      <c r="A58" s="10"/>
    </row>
    <row r="59" spans="1:4" x14ac:dyDescent="0.25">
      <c r="A59" s="10"/>
    </row>
    <row r="60" spans="1:4" x14ac:dyDescent="0.25">
      <c r="A60" s="10"/>
    </row>
    <row r="61" spans="1:4" x14ac:dyDescent="0.25">
      <c r="A61" s="10"/>
    </row>
    <row r="62" spans="1:4" x14ac:dyDescent="0.25">
      <c r="A62" s="10"/>
    </row>
    <row r="63" spans="1:4" x14ac:dyDescent="0.25">
      <c r="A63" s="10"/>
    </row>
    <row r="64" spans="1:4"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sheetData>
  <mergeCells count="24">
    <mergeCell ref="C57:D57"/>
    <mergeCell ref="C46:D46"/>
    <mergeCell ref="C47:D47"/>
    <mergeCell ref="C48:D48"/>
    <mergeCell ref="C49:D49"/>
    <mergeCell ref="C50:D50"/>
    <mergeCell ref="C51:D51"/>
    <mergeCell ref="C52:D52"/>
    <mergeCell ref="C53:D53"/>
    <mergeCell ref="C54:D54"/>
    <mergeCell ref="C55:D55"/>
    <mergeCell ref="C56:D56"/>
    <mergeCell ref="C45:D45"/>
    <mergeCell ref="D6:D7"/>
    <mergeCell ref="E6:E7"/>
    <mergeCell ref="F6:J6"/>
    <mergeCell ref="C37:D37"/>
    <mergeCell ref="C38:D38"/>
    <mergeCell ref="C39:D39"/>
    <mergeCell ref="C40:D40"/>
    <mergeCell ref="C41:D41"/>
    <mergeCell ref="C42:D42"/>
    <mergeCell ref="C43:D43"/>
    <mergeCell ref="C44:D44"/>
  </mergeCells>
  <pageMargins left="0.7" right="0.7" top="0.75" bottom="0.75" header="0.3" footer="0.3"/>
  <pageSetup paperSize="9" scale="59" orientation="landscape" horizontalDpi="1200" verticalDpi="1200" r:id="rId1"/>
  <headerFooter>
    <oddHeader>&amp;CDA
Bilag V</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DB0-81B2-431E-A04D-1D0F07134A9F}">
  <sheetPr>
    <tabColor theme="6" tint="0.39997558519241921"/>
    <pageSetUpPr fitToPage="1"/>
  </sheetPr>
  <dimension ref="A1:H15"/>
  <sheetViews>
    <sheetView showGridLines="0" topLeftCell="A4" zoomScaleNormal="100" workbookViewId="0">
      <selection activeCell="D29" sqref="D29"/>
    </sheetView>
  </sheetViews>
  <sheetFormatPr defaultColWidth="9.140625" defaultRowHeight="15" x14ac:dyDescent="0.25"/>
  <cols>
    <col min="1" max="1" width="7.5703125" customWidth="1"/>
    <col min="2" max="2" width="55" customWidth="1"/>
    <col min="3" max="3" width="11.5703125" customWidth="1"/>
  </cols>
  <sheetData>
    <row r="1" spans="1:8" ht="20.25" x14ac:dyDescent="0.3">
      <c r="A1" s="361" t="s">
        <v>1201</v>
      </c>
      <c r="B1" s="355"/>
      <c r="C1" s="355"/>
      <c r="D1" s="355"/>
      <c r="E1" s="355"/>
      <c r="F1" s="355"/>
      <c r="G1" s="355"/>
      <c r="H1" s="355"/>
    </row>
    <row r="2" spans="1:8" ht="15.75" x14ac:dyDescent="0.25">
      <c r="A2" s="187" t="s">
        <v>1131</v>
      </c>
    </row>
    <row r="3" spans="1:8" x14ac:dyDescent="0.25">
      <c r="A3" s="168"/>
      <c r="B3" s="168"/>
      <c r="C3" s="222"/>
    </row>
    <row r="4" spans="1:8" ht="20.100000000000001" customHeight="1" x14ac:dyDescent="0.25">
      <c r="A4" s="223"/>
      <c r="B4" s="223"/>
      <c r="C4" s="190" t="s">
        <v>148</v>
      </c>
    </row>
    <row r="5" spans="1:8" ht="39" customHeight="1" x14ac:dyDescent="0.25">
      <c r="A5" s="223"/>
      <c r="B5" s="224"/>
      <c r="C5" s="190" t="s">
        <v>194</v>
      </c>
    </row>
    <row r="6" spans="1:8" ht="20.100000000000001" customHeight="1" x14ac:dyDescent="0.25">
      <c r="A6" s="225">
        <v>1</v>
      </c>
      <c r="B6" s="201" t="s">
        <v>1202</v>
      </c>
      <c r="C6" s="192"/>
    </row>
    <row r="7" spans="1:8" ht="20.100000000000001" customHeight="1" x14ac:dyDescent="0.25">
      <c r="A7" s="190">
        <v>2</v>
      </c>
      <c r="B7" s="192" t="s">
        <v>1203</v>
      </c>
      <c r="C7" s="192"/>
    </row>
    <row r="8" spans="1:8" ht="20.100000000000001" customHeight="1" x14ac:dyDescent="0.25">
      <c r="A8" s="190">
        <v>3</v>
      </c>
      <c r="B8" s="192" t="s">
        <v>1204</v>
      </c>
      <c r="C8" s="192"/>
    </row>
    <row r="9" spans="1:8" ht="20.100000000000001" customHeight="1" x14ac:dyDescent="0.25">
      <c r="A9" s="190">
        <v>4</v>
      </c>
      <c r="B9" s="192" t="s">
        <v>1205</v>
      </c>
      <c r="C9" s="192"/>
    </row>
    <row r="10" spans="1:8" ht="20.100000000000001" customHeight="1" x14ac:dyDescent="0.25">
      <c r="A10" s="190">
        <v>5</v>
      </c>
      <c r="B10" s="192" t="s">
        <v>1206</v>
      </c>
      <c r="C10" s="192"/>
    </row>
    <row r="11" spans="1:8" ht="20.100000000000001" customHeight="1" x14ac:dyDescent="0.25">
      <c r="A11" s="190">
        <v>6</v>
      </c>
      <c r="B11" s="192" t="s">
        <v>1207</v>
      </c>
      <c r="C11" s="192"/>
    </row>
    <row r="12" spans="1:8" ht="20.100000000000001" customHeight="1" x14ac:dyDescent="0.25">
      <c r="A12" s="190">
        <v>7</v>
      </c>
      <c r="B12" s="192" t="s">
        <v>1208</v>
      </c>
      <c r="C12" s="192"/>
    </row>
    <row r="13" spans="1:8" ht="20.100000000000001" customHeight="1" x14ac:dyDescent="0.25">
      <c r="A13" s="190">
        <v>8</v>
      </c>
      <c r="B13" s="192" t="s">
        <v>1209</v>
      </c>
      <c r="C13" s="192"/>
    </row>
    <row r="14" spans="1:8" ht="20.100000000000001" customHeight="1" x14ac:dyDescent="0.25">
      <c r="A14" s="225">
        <v>9</v>
      </c>
      <c r="B14" s="201" t="s">
        <v>1210</v>
      </c>
      <c r="C14" s="192"/>
    </row>
    <row r="15" spans="1:8" x14ac:dyDescent="0.25">
      <c r="A15" s="3"/>
      <c r="B15" s="3"/>
      <c r="C15" s="3"/>
    </row>
  </sheetData>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DE26-3A35-45D1-8741-6169D53D9274}">
  <sheetPr>
    <tabColor theme="6" tint="0.39997558519241921"/>
    <pageSetUpPr fitToPage="1"/>
  </sheetPr>
  <dimension ref="A1:D25"/>
  <sheetViews>
    <sheetView showGridLines="0" zoomScaleNormal="100" workbookViewId="0">
      <selection sqref="A1:D1"/>
    </sheetView>
  </sheetViews>
  <sheetFormatPr defaultColWidth="9.140625" defaultRowHeight="15" x14ac:dyDescent="0.25"/>
  <cols>
    <col min="1" max="1" width="9.140625" style="3"/>
    <col min="2" max="2" width="86.5703125" style="3" customWidth="1"/>
    <col min="3" max="3" width="16.42578125" style="3" customWidth="1"/>
    <col min="4" max="4" width="18.5703125" style="3" customWidth="1"/>
    <col min="5" max="16384" width="9.140625" style="3"/>
  </cols>
  <sheetData>
    <row r="1" spans="1:4" ht="20.25" x14ac:dyDescent="0.3">
      <c r="A1" s="359" t="s">
        <v>1211</v>
      </c>
      <c r="B1" s="360"/>
      <c r="C1" s="360"/>
      <c r="D1" s="360"/>
    </row>
    <row r="2" spans="1:4" ht="15.75" x14ac:dyDescent="0.25">
      <c r="A2" s="226" t="s">
        <v>1131</v>
      </c>
    </row>
    <row r="3" spans="1:4" ht="20.100000000000001" customHeight="1" x14ac:dyDescent="0.25">
      <c r="A3" s="227"/>
      <c r="B3" s="228"/>
      <c r="C3" s="227"/>
      <c r="D3" s="227"/>
    </row>
    <row r="4" spans="1:4" ht="20.100000000000001" customHeight="1" x14ac:dyDescent="0.25">
      <c r="A4" s="227"/>
      <c r="B4" s="228"/>
      <c r="C4" s="190" t="s">
        <v>148</v>
      </c>
      <c r="D4" s="190" t="s">
        <v>149</v>
      </c>
    </row>
    <row r="5" spans="1:4" ht="30" customHeight="1" x14ac:dyDescent="0.25">
      <c r="A5" s="227"/>
      <c r="B5" s="228"/>
      <c r="C5" s="190" t="s">
        <v>1212</v>
      </c>
      <c r="D5" s="190" t="s">
        <v>194</v>
      </c>
    </row>
    <row r="6" spans="1:4" ht="20.100000000000001" customHeight="1" x14ac:dyDescent="0.25">
      <c r="A6" s="225">
        <v>1</v>
      </c>
      <c r="B6" s="201" t="s">
        <v>1213</v>
      </c>
      <c r="C6" s="229"/>
      <c r="D6" s="230"/>
    </row>
    <row r="7" spans="1:4" ht="29.25" customHeight="1" x14ac:dyDescent="0.25">
      <c r="A7" s="190">
        <v>2</v>
      </c>
      <c r="B7" s="192" t="s">
        <v>1214</v>
      </c>
      <c r="C7" s="230"/>
      <c r="D7" s="230"/>
    </row>
    <row r="8" spans="1:4" ht="20.100000000000001" customHeight="1" x14ac:dyDescent="0.25">
      <c r="A8" s="190">
        <v>3</v>
      </c>
      <c r="B8" s="192" t="s">
        <v>1215</v>
      </c>
      <c r="C8" s="230"/>
      <c r="D8" s="230"/>
    </row>
    <row r="9" spans="1:4" ht="20.100000000000001" customHeight="1" x14ac:dyDescent="0.25">
      <c r="A9" s="190">
        <v>4</v>
      </c>
      <c r="B9" s="192" t="s">
        <v>1216</v>
      </c>
      <c r="C9" s="230"/>
      <c r="D9" s="230"/>
    </row>
    <row r="10" spans="1:4" ht="20.100000000000001" customHeight="1" x14ac:dyDescent="0.25">
      <c r="A10" s="190">
        <v>5</v>
      </c>
      <c r="B10" s="192" t="s">
        <v>1217</v>
      </c>
      <c r="C10" s="230"/>
      <c r="D10" s="230"/>
    </row>
    <row r="11" spans="1:4" ht="20.100000000000001" customHeight="1" x14ac:dyDescent="0.25">
      <c r="A11" s="190">
        <v>6</v>
      </c>
      <c r="B11" s="192" t="s">
        <v>1218</v>
      </c>
      <c r="C11" s="230"/>
      <c r="D11" s="230"/>
    </row>
    <row r="12" spans="1:4" ht="20.100000000000001" customHeight="1" x14ac:dyDescent="0.25">
      <c r="A12" s="190">
        <v>7</v>
      </c>
      <c r="B12" s="192" t="s">
        <v>1219</v>
      </c>
      <c r="C12" s="230"/>
      <c r="D12" s="229"/>
    </row>
    <row r="13" spans="1:4" ht="20.100000000000001" customHeight="1" x14ac:dyDescent="0.25">
      <c r="A13" s="190">
        <v>8</v>
      </c>
      <c r="B13" s="192" t="s">
        <v>1220</v>
      </c>
      <c r="C13" s="230"/>
      <c r="D13" s="230"/>
    </row>
    <row r="14" spans="1:4" ht="20.100000000000001" customHeight="1" x14ac:dyDescent="0.25">
      <c r="A14" s="190">
        <v>9</v>
      </c>
      <c r="B14" s="192" t="s">
        <v>1221</v>
      </c>
      <c r="C14" s="230"/>
      <c r="D14" s="230"/>
    </row>
    <row r="15" spans="1:4" ht="20.100000000000001" customHeight="1" x14ac:dyDescent="0.25">
      <c r="A15" s="190">
        <v>10</v>
      </c>
      <c r="B15" s="192" t="s">
        <v>1222</v>
      </c>
      <c r="C15" s="230"/>
      <c r="D15" s="230"/>
    </row>
    <row r="16" spans="1:4" ht="20.100000000000001" customHeight="1" x14ac:dyDescent="0.25">
      <c r="A16" s="225">
        <v>11</v>
      </c>
      <c r="B16" s="208" t="s">
        <v>1223</v>
      </c>
      <c r="C16" s="229"/>
      <c r="D16" s="230"/>
    </row>
    <row r="17" spans="1:4" ht="32.25" customHeight="1" x14ac:dyDescent="0.25">
      <c r="A17" s="190">
        <v>12</v>
      </c>
      <c r="B17" s="192" t="s">
        <v>1224</v>
      </c>
      <c r="C17" s="230"/>
      <c r="D17" s="230"/>
    </row>
    <row r="18" spans="1:4" ht="20.100000000000001" customHeight="1" x14ac:dyDescent="0.25">
      <c r="A18" s="190">
        <v>13</v>
      </c>
      <c r="B18" s="192" t="s">
        <v>1215</v>
      </c>
      <c r="C18" s="230"/>
      <c r="D18" s="230"/>
    </row>
    <row r="19" spans="1:4" ht="20.100000000000001" customHeight="1" x14ac:dyDescent="0.25">
      <c r="A19" s="190">
        <v>14</v>
      </c>
      <c r="B19" s="192" t="s">
        <v>1216</v>
      </c>
      <c r="C19" s="230"/>
      <c r="D19" s="230"/>
    </row>
    <row r="20" spans="1:4" ht="20.100000000000001" customHeight="1" x14ac:dyDescent="0.25">
      <c r="A20" s="190">
        <v>15</v>
      </c>
      <c r="B20" s="192" t="s">
        <v>1217</v>
      </c>
      <c r="C20" s="230"/>
      <c r="D20" s="230"/>
    </row>
    <row r="21" spans="1:4" ht="20.100000000000001" customHeight="1" x14ac:dyDescent="0.25">
      <c r="A21" s="190">
        <v>16</v>
      </c>
      <c r="B21" s="192" t="s">
        <v>1218</v>
      </c>
      <c r="C21" s="230"/>
      <c r="D21" s="230"/>
    </row>
    <row r="22" spans="1:4" ht="20.100000000000001" customHeight="1" x14ac:dyDescent="0.25">
      <c r="A22" s="190">
        <v>17</v>
      </c>
      <c r="B22" s="192" t="s">
        <v>1219</v>
      </c>
      <c r="C22" s="230"/>
      <c r="D22" s="231"/>
    </row>
    <row r="23" spans="1:4" ht="20.100000000000001" customHeight="1" x14ac:dyDescent="0.25">
      <c r="A23" s="190">
        <v>18</v>
      </c>
      <c r="B23" s="192" t="s">
        <v>1220</v>
      </c>
      <c r="C23" s="230"/>
      <c r="D23" s="230"/>
    </row>
    <row r="24" spans="1:4" ht="20.100000000000001" customHeight="1" x14ac:dyDescent="0.25">
      <c r="A24" s="190">
        <v>19</v>
      </c>
      <c r="B24" s="192" t="s">
        <v>1221</v>
      </c>
      <c r="C24" s="230"/>
      <c r="D24" s="230"/>
    </row>
    <row r="25" spans="1:4" ht="20.100000000000001" customHeight="1" x14ac:dyDescent="0.25">
      <c r="A25" s="190">
        <v>20</v>
      </c>
      <c r="B25" s="192" t="s">
        <v>1222</v>
      </c>
      <c r="C25" s="230"/>
      <c r="D25" s="230"/>
    </row>
  </sheetData>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7F74-1821-4591-8FBF-0C72B07903FA}">
  <sheetPr>
    <tabColor theme="6" tint="-0.249977111117893"/>
    <pageSetUpPr fitToPage="1"/>
  </sheetPr>
  <dimension ref="A1:Q20"/>
  <sheetViews>
    <sheetView showGridLines="0" zoomScaleNormal="100" workbookViewId="0"/>
  </sheetViews>
  <sheetFormatPr defaultColWidth="9.140625" defaultRowHeight="15" x14ac:dyDescent="0.25"/>
  <cols>
    <col min="1" max="1" width="5.140625" customWidth="1"/>
    <col min="2" max="2" width="27.140625" customWidth="1"/>
    <col min="3" max="17" width="12.140625" customWidth="1"/>
  </cols>
  <sheetData>
    <row r="1" spans="1:17" ht="18.75" x14ac:dyDescent="0.3">
      <c r="A1" s="3"/>
      <c r="B1" s="1316" t="s">
        <v>1225</v>
      </c>
      <c r="C1" s="1316"/>
      <c r="D1" s="1316"/>
      <c r="E1" s="1316"/>
      <c r="F1" s="1316"/>
      <c r="G1" s="1316"/>
      <c r="H1" s="1316"/>
      <c r="I1" s="1316"/>
      <c r="J1" s="1316"/>
      <c r="K1" s="1316"/>
      <c r="L1" s="1316"/>
      <c r="M1" s="1316"/>
      <c r="N1" s="1316"/>
      <c r="O1" s="1316"/>
      <c r="P1" s="1316"/>
      <c r="Q1" s="1316"/>
    </row>
    <row r="4" spans="1:17" x14ac:dyDescent="0.25">
      <c r="A4" s="233"/>
      <c r="B4" s="234"/>
      <c r="C4" s="179" t="s">
        <v>148</v>
      </c>
      <c r="D4" s="179" t="s">
        <v>149</v>
      </c>
      <c r="E4" s="179" t="s">
        <v>150</v>
      </c>
      <c r="F4" s="179" t="s">
        <v>249</v>
      </c>
      <c r="G4" s="179" t="s">
        <v>250</v>
      </c>
      <c r="H4" s="179" t="s">
        <v>251</v>
      </c>
      <c r="I4" s="179" t="s">
        <v>252</v>
      </c>
      <c r="J4" s="179" t="s">
        <v>332</v>
      </c>
      <c r="K4" s="179" t="s">
        <v>573</v>
      </c>
      <c r="L4" s="179" t="s">
        <v>574</v>
      </c>
      <c r="M4" s="179" t="s">
        <v>575</v>
      </c>
      <c r="N4" s="179" t="s">
        <v>576</v>
      </c>
      <c r="O4" s="179" t="s">
        <v>577</v>
      </c>
      <c r="P4" s="179" t="s">
        <v>813</v>
      </c>
      <c r="Q4" s="179" t="s">
        <v>814</v>
      </c>
    </row>
    <row r="5" spans="1:17" x14ac:dyDescent="0.25">
      <c r="A5" s="233"/>
      <c r="B5" s="234"/>
      <c r="C5" s="1317" t="s">
        <v>1226</v>
      </c>
      <c r="D5" s="1317"/>
      <c r="E5" s="1317"/>
      <c r="F5" s="1317"/>
      <c r="G5" s="1317"/>
      <c r="H5" s="1317"/>
      <c r="I5" s="1317"/>
      <c r="J5" s="1317" t="s">
        <v>1227</v>
      </c>
      <c r="K5" s="1317"/>
      <c r="L5" s="1317"/>
      <c r="M5" s="1317"/>
      <c r="N5" s="1317" t="s">
        <v>1228</v>
      </c>
      <c r="O5" s="1317"/>
      <c r="P5" s="1317"/>
      <c r="Q5" s="1317"/>
    </row>
    <row r="6" spans="1:17" x14ac:dyDescent="0.25">
      <c r="A6" s="233"/>
      <c r="B6" s="234"/>
      <c r="C6" s="1318" t="s">
        <v>1229</v>
      </c>
      <c r="D6" s="1319"/>
      <c r="E6" s="1319"/>
      <c r="F6" s="1320"/>
      <c r="G6" s="1321" t="s">
        <v>1230</v>
      </c>
      <c r="H6" s="1317"/>
      <c r="I6" s="235" t="s">
        <v>1231</v>
      </c>
      <c r="J6" s="1317" t="s">
        <v>1229</v>
      </c>
      <c r="K6" s="1317"/>
      <c r="L6" s="1094" t="s">
        <v>1230</v>
      </c>
      <c r="M6" s="235" t="s">
        <v>1231</v>
      </c>
      <c r="N6" s="1317" t="s">
        <v>1229</v>
      </c>
      <c r="O6" s="1317"/>
      <c r="P6" s="1094" t="s">
        <v>1230</v>
      </c>
      <c r="Q6" s="235" t="s">
        <v>1231</v>
      </c>
    </row>
    <row r="7" spans="1:17" x14ac:dyDescent="0.25">
      <c r="A7" s="233"/>
      <c r="B7" s="234"/>
      <c r="C7" s="1322" t="s">
        <v>1232</v>
      </c>
      <c r="D7" s="1320"/>
      <c r="E7" s="1322" t="s">
        <v>1233</v>
      </c>
      <c r="F7" s="1320"/>
      <c r="G7" s="1095"/>
      <c r="H7" s="1094" t="s">
        <v>1234</v>
      </c>
      <c r="I7" s="1095"/>
      <c r="J7" s="1094" t="s">
        <v>1232</v>
      </c>
      <c r="K7" s="1094" t="s">
        <v>1233</v>
      </c>
      <c r="L7" s="1095"/>
      <c r="M7" s="1095"/>
      <c r="N7" s="1094" t="s">
        <v>1232</v>
      </c>
      <c r="O7" s="1094" t="s">
        <v>1233</v>
      </c>
      <c r="P7" s="1095"/>
      <c r="Q7" s="1095"/>
    </row>
    <row r="8" spans="1:17" x14ac:dyDescent="0.25">
      <c r="A8" s="236"/>
      <c r="B8" s="237"/>
      <c r="C8" s="238"/>
      <c r="D8" s="179" t="s">
        <v>1234</v>
      </c>
      <c r="E8" s="238"/>
      <c r="F8" s="179" t="s">
        <v>1234</v>
      </c>
      <c r="G8" s="1096"/>
      <c r="H8" s="1096"/>
      <c r="I8" s="1096"/>
      <c r="J8" s="1096"/>
      <c r="K8" s="1096"/>
      <c r="L8" s="1096"/>
      <c r="M8" s="1096"/>
      <c r="N8" s="1096"/>
      <c r="O8" s="1096"/>
      <c r="P8" s="1096"/>
      <c r="Q8" s="1096"/>
    </row>
    <row r="9" spans="1:17" x14ac:dyDescent="0.25">
      <c r="A9" s="239">
        <v>1</v>
      </c>
      <c r="B9" s="240" t="s">
        <v>1235</v>
      </c>
      <c r="C9" s="238"/>
      <c r="D9" s="179"/>
      <c r="E9" s="238"/>
      <c r="F9" s="179"/>
      <c r="G9" s="213"/>
      <c r="H9" s="213"/>
      <c r="I9" s="213"/>
      <c r="J9" s="213"/>
      <c r="K9" s="213"/>
      <c r="L9" s="213"/>
      <c r="M9" s="213"/>
      <c r="N9" s="213"/>
      <c r="O9" s="213"/>
      <c r="P9" s="213"/>
      <c r="Q9" s="213"/>
    </row>
    <row r="10" spans="1:17" x14ac:dyDescent="0.25">
      <c r="A10" s="58">
        <v>2</v>
      </c>
      <c r="B10" s="241" t="s">
        <v>1236</v>
      </c>
      <c r="C10" s="179"/>
      <c r="D10" s="179"/>
      <c r="E10" s="179"/>
      <c r="F10" s="179"/>
      <c r="G10" s="179"/>
      <c r="H10" s="179"/>
      <c r="I10" s="179"/>
      <c r="J10" s="179"/>
      <c r="K10" s="179"/>
      <c r="L10" s="179"/>
      <c r="M10" s="179"/>
      <c r="N10" s="179"/>
      <c r="O10" s="179"/>
      <c r="P10" s="179"/>
      <c r="Q10" s="179"/>
    </row>
    <row r="11" spans="1:17" x14ac:dyDescent="0.25">
      <c r="A11" s="58">
        <v>3</v>
      </c>
      <c r="B11" s="97" t="s">
        <v>1237</v>
      </c>
      <c r="C11" s="97"/>
      <c r="D11" s="97"/>
      <c r="E11" s="97"/>
      <c r="F11" s="97"/>
      <c r="G11" s="97"/>
      <c r="H11" s="97"/>
      <c r="I11" s="97"/>
      <c r="J11" s="97"/>
      <c r="K11" s="97"/>
      <c r="L11" s="97"/>
      <c r="M11" s="97"/>
      <c r="N11" s="97"/>
      <c r="O11" s="97"/>
      <c r="P11" s="97"/>
      <c r="Q11" s="97"/>
    </row>
    <row r="12" spans="1:17" x14ac:dyDescent="0.25">
      <c r="A12" s="58">
        <v>4</v>
      </c>
      <c r="B12" s="97" t="s">
        <v>1238</v>
      </c>
      <c r="C12" s="97"/>
      <c r="D12" s="97"/>
      <c r="E12" s="97"/>
      <c r="F12" s="97"/>
      <c r="G12" s="97"/>
      <c r="H12" s="97"/>
      <c r="I12" s="97"/>
      <c r="J12" s="97"/>
      <c r="K12" s="97"/>
      <c r="L12" s="97"/>
      <c r="M12" s="97"/>
      <c r="N12" s="97"/>
      <c r="O12" s="97"/>
      <c r="P12" s="97"/>
      <c r="Q12" s="97"/>
    </row>
    <row r="13" spans="1:17" x14ac:dyDescent="0.25">
      <c r="A13" s="58">
        <v>5</v>
      </c>
      <c r="B13" s="97" t="s">
        <v>1239</v>
      </c>
      <c r="C13" s="97"/>
      <c r="D13" s="97"/>
      <c r="E13" s="97"/>
      <c r="F13" s="97"/>
      <c r="G13" s="97"/>
      <c r="H13" s="97"/>
      <c r="I13" s="97"/>
      <c r="J13" s="97"/>
      <c r="K13" s="97"/>
      <c r="L13" s="97"/>
      <c r="M13" s="97"/>
      <c r="N13" s="97"/>
      <c r="O13" s="97"/>
      <c r="P13" s="97"/>
      <c r="Q13" s="97"/>
    </row>
    <row r="14" spans="1:17" x14ac:dyDescent="0.25">
      <c r="A14" s="58">
        <v>6</v>
      </c>
      <c r="B14" s="97" t="s">
        <v>1240</v>
      </c>
      <c r="C14" s="97"/>
      <c r="D14" s="97"/>
      <c r="E14" s="97"/>
      <c r="F14" s="97"/>
      <c r="G14" s="97"/>
      <c r="H14" s="97"/>
      <c r="I14" s="97"/>
      <c r="J14" s="97"/>
      <c r="K14" s="97"/>
      <c r="L14" s="97"/>
      <c r="M14" s="97"/>
      <c r="N14" s="97"/>
      <c r="O14" s="97"/>
      <c r="P14" s="97"/>
      <c r="Q14" s="97"/>
    </row>
    <row r="15" spans="1:17" x14ac:dyDescent="0.25">
      <c r="A15" s="58">
        <v>7</v>
      </c>
      <c r="B15" s="242" t="s">
        <v>1241</v>
      </c>
      <c r="C15" s="179"/>
      <c r="D15" s="179"/>
      <c r="E15" s="179"/>
      <c r="F15" s="179"/>
      <c r="G15" s="179"/>
      <c r="H15" s="179"/>
      <c r="I15" s="179"/>
      <c r="J15" s="179"/>
      <c r="K15" s="179"/>
      <c r="L15" s="179"/>
      <c r="M15" s="179"/>
      <c r="N15" s="179"/>
      <c r="O15" s="179"/>
      <c r="P15" s="179"/>
      <c r="Q15" s="179"/>
    </row>
    <row r="16" spans="1:17" x14ac:dyDescent="0.25">
      <c r="A16" s="58">
        <v>8</v>
      </c>
      <c r="B16" s="97" t="s">
        <v>1242</v>
      </c>
      <c r="C16" s="97"/>
      <c r="D16" s="97"/>
      <c r="E16" s="97"/>
      <c r="F16" s="97"/>
      <c r="G16" s="97"/>
      <c r="H16" s="97"/>
      <c r="I16" s="97"/>
      <c r="J16" s="97"/>
      <c r="K16" s="97"/>
      <c r="L16" s="97"/>
      <c r="M16" s="97"/>
      <c r="N16" s="97"/>
      <c r="O16" s="97"/>
      <c r="P16" s="97"/>
      <c r="Q16" s="97"/>
    </row>
    <row r="17" spans="1:17" x14ac:dyDescent="0.25">
      <c r="A17" s="58">
        <v>9</v>
      </c>
      <c r="B17" s="97" t="s">
        <v>1243</v>
      </c>
      <c r="C17" s="97"/>
      <c r="D17" s="97"/>
      <c r="E17" s="97"/>
      <c r="F17" s="97"/>
      <c r="G17" s="97"/>
      <c r="H17" s="97"/>
      <c r="I17" s="97"/>
      <c r="J17" s="97"/>
      <c r="K17" s="97"/>
      <c r="L17" s="97"/>
      <c r="M17" s="97"/>
      <c r="N17" s="97"/>
      <c r="O17" s="97"/>
      <c r="P17" s="97"/>
      <c r="Q17" s="97"/>
    </row>
    <row r="18" spans="1:17" x14ac:dyDescent="0.25">
      <c r="A18" s="58">
        <v>10</v>
      </c>
      <c r="B18" s="97" t="s">
        <v>1244</v>
      </c>
      <c r="C18" s="97"/>
      <c r="D18" s="97"/>
      <c r="E18" s="97"/>
      <c r="F18" s="97"/>
      <c r="G18" s="97"/>
      <c r="H18" s="97"/>
      <c r="I18" s="97"/>
      <c r="J18" s="97"/>
      <c r="K18" s="97"/>
      <c r="L18" s="97"/>
      <c r="M18" s="97"/>
      <c r="N18" s="97"/>
      <c r="O18" s="97"/>
      <c r="P18" s="97"/>
      <c r="Q18" s="97"/>
    </row>
    <row r="19" spans="1:17" x14ac:dyDescent="0.25">
      <c r="A19" s="58">
        <v>11</v>
      </c>
      <c r="B19" s="97" t="s">
        <v>1245</v>
      </c>
      <c r="C19" s="97"/>
      <c r="D19" s="97"/>
      <c r="E19" s="97"/>
      <c r="F19" s="97"/>
      <c r="G19" s="97"/>
      <c r="H19" s="97"/>
      <c r="I19" s="97"/>
      <c r="J19" s="97"/>
      <c r="K19" s="97"/>
      <c r="L19" s="97"/>
      <c r="M19" s="97"/>
      <c r="N19" s="97"/>
      <c r="O19" s="97"/>
      <c r="P19" s="97"/>
      <c r="Q19" s="97"/>
    </row>
    <row r="20" spans="1:17" x14ac:dyDescent="0.25">
      <c r="A20" s="58">
        <v>12</v>
      </c>
      <c r="B20" s="97" t="s">
        <v>1240</v>
      </c>
      <c r="C20" s="97"/>
      <c r="D20" s="97"/>
      <c r="E20" s="97"/>
      <c r="F20" s="97"/>
      <c r="G20" s="97"/>
      <c r="H20" s="97"/>
      <c r="I20" s="97"/>
      <c r="J20" s="97"/>
      <c r="K20" s="97"/>
      <c r="L20" s="97"/>
      <c r="M20" s="97"/>
      <c r="N20" s="97"/>
      <c r="O20" s="97"/>
      <c r="P20" s="97"/>
      <c r="Q20" s="97"/>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61" orientation="landscape" cellComments="asDisplayed" r:id="rId1"/>
  <headerFooter>
    <oddHeader>&amp;CDA
Bilag XXVII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BEF2-8785-4FBF-84AC-CD48E78D3DEB}">
  <sheetPr>
    <tabColor theme="6" tint="-0.249977111117893"/>
    <pageSetUpPr fitToPage="1"/>
  </sheetPr>
  <dimension ref="A1:N19"/>
  <sheetViews>
    <sheetView showGridLines="0" zoomScaleNormal="100" workbookViewId="0">
      <selection activeCell="B1" sqref="B1:N1"/>
    </sheetView>
  </sheetViews>
  <sheetFormatPr defaultColWidth="9.140625" defaultRowHeight="15" x14ac:dyDescent="0.25"/>
  <cols>
    <col min="1" max="1" width="5.140625" customWidth="1"/>
    <col min="2" max="2" width="27.140625" customWidth="1"/>
    <col min="3" max="12" width="12.140625" customWidth="1"/>
    <col min="13" max="13" width="15.85546875" customWidth="1"/>
  </cols>
  <sheetData>
    <row r="1" spans="1:14" ht="18.75" x14ac:dyDescent="0.3">
      <c r="B1" s="364" t="s">
        <v>1246</v>
      </c>
      <c r="C1" s="362"/>
      <c r="D1" s="362"/>
      <c r="E1" s="362"/>
      <c r="F1" s="362"/>
      <c r="G1" s="362"/>
      <c r="H1" s="362"/>
      <c r="I1" s="362"/>
      <c r="J1" s="362"/>
      <c r="K1" s="362"/>
      <c r="L1" s="362"/>
      <c r="M1" s="362"/>
      <c r="N1" s="363"/>
    </row>
    <row r="4" spans="1:14" x14ac:dyDescent="0.25">
      <c r="A4" s="233"/>
      <c r="B4" s="234"/>
      <c r="C4" s="179" t="s">
        <v>148</v>
      </c>
      <c r="D4" s="179" t="s">
        <v>149</v>
      </c>
      <c r="E4" s="179" t="s">
        <v>150</v>
      </c>
      <c r="F4" s="179" t="s">
        <v>249</v>
      </c>
      <c r="G4" s="179" t="s">
        <v>250</v>
      </c>
      <c r="H4" s="179" t="s">
        <v>251</v>
      </c>
      <c r="I4" s="179" t="s">
        <v>252</v>
      </c>
      <c r="J4" s="179" t="s">
        <v>332</v>
      </c>
      <c r="K4" s="179" t="s">
        <v>573</v>
      </c>
      <c r="L4" s="179" t="s">
        <v>574</v>
      </c>
      <c r="M4" s="179" t="s">
        <v>575</v>
      </c>
      <c r="N4" s="179" t="s">
        <v>576</v>
      </c>
    </row>
    <row r="5" spans="1:14" x14ac:dyDescent="0.25">
      <c r="A5" s="233"/>
      <c r="B5" s="234"/>
      <c r="C5" s="1317" t="s">
        <v>1226</v>
      </c>
      <c r="D5" s="1317"/>
      <c r="E5" s="1317"/>
      <c r="F5" s="1317"/>
      <c r="G5" s="1317" t="s">
        <v>1227</v>
      </c>
      <c r="H5" s="1317"/>
      <c r="I5" s="1317"/>
      <c r="J5" s="1317"/>
      <c r="K5" s="1317" t="s">
        <v>1228</v>
      </c>
      <c r="L5" s="1317"/>
      <c r="M5" s="1317"/>
      <c r="N5" s="1317"/>
    </row>
    <row r="6" spans="1:14" x14ac:dyDescent="0.25">
      <c r="A6" s="233"/>
      <c r="B6" s="234"/>
      <c r="C6" s="1318" t="s">
        <v>1229</v>
      </c>
      <c r="D6" s="1319"/>
      <c r="E6" s="1094" t="s">
        <v>1230</v>
      </c>
      <c r="F6" s="235" t="s">
        <v>1231</v>
      </c>
      <c r="G6" s="1317" t="s">
        <v>1229</v>
      </c>
      <c r="H6" s="1317"/>
      <c r="I6" s="1094" t="s">
        <v>1230</v>
      </c>
      <c r="J6" s="235" t="s">
        <v>1231</v>
      </c>
      <c r="K6" s="1317" t="s">
        <v>1229</v>
      </c>
      <c r="L6" s="1317"/>
      <c r="M6" s="1094" t="s">
        <v>1230</v>
      </c>
      <c r="N6" s="235" t="s">
        <v>1231</v>
      </c>
    </row>
    <row r="7" spans="1:14" x14ac:dyDescent="0.25">
      <c r="A7" s="236"/>
      <c r="B7" s="237"/>
      <c r="C7" s="243" t="s">
        <v>1232</v>
      </c>
      <c r="D7" s="243" t="s">
        <v>1233</v>
      </c>
      <c r="E7" s="1096"/>
      <c r="F7" s="213"/>
      <c r="G7" s="244" t="s">
        <v>1232</v>
      </c>
      <c r="H7" s="244" t="s">
        <v>1233</v>
      </c>
      <c r="I7" s="1096"/>
      <c r="J7" s="213"/>
      <c r="K7" s="244" t="s">
        <v>1232</v>
      </c>
      <c r="L7" s="244" t="s">
        <v>1233</v>
      </c>
      <c r="M7" s="1096"/>
      <c r="N7" s="213"/>
    </row>
    <row r="8" spans="1:14" x14ac:dyDescent="0.25">
      <c r="A8" s="239">
        <v>1</v>
      </c>
      <c r="B8" s="240" t="s">
        <v>1235</v>
      </c>
      <c r="C8" s="243"/>
      <c r="D8" s="243"/>
      <c r="E8" s="213"/>
      <c r="F8" s="244"/>
      <c r="G8" s="244"/>
      <c r="H8" s="244"/>
      <c r="I8" s="213"/>
      <c r="J8" s="244"/>
      <c r="K8" s="244"/>
      <c r="L8" s="244"/>
      <c r="M8" s="213"/>
      <c r="N8" s="244"/>
    </row>
    <row r="9" spans="1:14" x14ac:dyDescent="0.25">
      <c r="A9" s="58">
        <v>2</v>
      </c>
      <c r="B9" s="245" t="s">
        <v>1236</v>
      </c>
      <c r="C9" s="179"/>
      <c r="D9" s="179"/>
      <c r="E9" s="179"/>
      <c r="F9" s="179"/>
      <c r="G9" s="179"/>
      <c r="H9" s="179"/>
      <c r="I9" s="179"/>
      <c r="J9" s="179"/>
      <c r="K9" s="179"/>
      <c r="L9" s="179"/>
      <c r="M9" s="179"/>
      <c r="N9" s="179"/>
    </row>
    <row r="10" spans="1:14" x14ac:dyDescent="0.25">
      <c r="A10" s="58">
        <v>3</v>
      </c>
      <c r="B10" s="246" t="s">
        <v>1237</v>
      </c>
      <c r="C10" s="97"/>
      <c r="D10" s="97"/>
      <c r="E10" s="97"/>
      <c r="F10" s="97"/>
      <c r="G10" s="97"/>
      <c r="H10" s="97"/>
      <c r="I10" s="97"/>
      <c r="J10" s="97"/>
      <c r="K10" s="97"/>
      <c r="L10" s="97"/>
      <c r="M10" s="97"/>
      <c r="N10" s="97"/>
    </row>
    <row r="11" spans="1:14" x14ac:dyDescent="0.25">
      <c r="A11" s="58">
        <v>4</v>
      </c>
      <c r="B11" s="246" t="s">
        <v>1238</v>
      </c>
      <c r="C11" s="97"/>
      <c r="D11" s="97"/>
      <c r="E11" s="97"/>
      <c r="F11" s="97"/>
      <c r="G11" s="97"/>
      <c r="H11" s="97"/>
      <c r="I11" s="97"/>
      <c r="J11" s="97"/>
      <c r="K11" s="97"/>
      <c r="L11" s="97"/>
      <c r="M11" s="97"/>
      <c r="N11" s="97"/>
    </row>
    <row r="12" spans="1:14" x14ac:dyDescent="0.25">
      <c r="A12" s="58">
        <v>5</v>
      </c>
      <c r="B12" s="246" t="s">
        <v>1239</v>
      </c>
      <c r="C12" s="97"/>
      <c r="D12" s="97"/>
      <c r="E12" s="97"/>
      <c r="F12" s="97"/>
      <c r="G12" s="97"/>
      <c r="H12" s="97"/>
      <c r="I12" s="97"/>
      <c r="J12" s="97"/>
      <c r="K12" s="97"/>
      <c r="L12" s="97"/>
      <c r="M12" s="97"/>
      <c r="N12" s="97"/>
    </row>
    <row r="13" spans="1:14" x14ac:dyDescent="0.25">
      <c r="A13" s="58">
        <v>6</v>
      </c>
      <c r="B13" s="246" t="s">
        <v>1240</v>
      </c>
      <c r="C13" s="97"/>
      <c r="D13" s="97"/>
      <c r="E13" s="97"/>
      <c r="F13" s="97"/>
      <c r="G13" s="97"/>
      <c r="H13" s="97"/>
      <c r="I13" s="97"/>
      <c r="J13" s="97"/>
      <c r="K13" s="97"/>
      <c r="L13" s="97"/>
      <c r="M13" s="97"/>
      <c r="N13" s="97"/>
    </row>
    <row r="14" spans="1:14" ht="15.75" customHeight="1" x14ac:dyDescent="0.25">
      <c r="A14" s="58">
        <v>7</v>
      </c>
      <c r="B14" s="245" t="s">
        <v>1241</v>
      </c>
      <c r="C14" s="179"/>
      <c r="D14" s="179"/>
      <c r="E14" s="179"/>
      <c r="F14" s="179"/>
      <c r="G14" s="179"/>
      <c r="H14" s="179"/>
      <c r="I14" s="179"/>
      <c r="J14" s="179"/>
      <c r="K14" s="179"/>
      <c r="L14" s="179"/>
      <c r="M14" s="179"/>
      <c r="N14" s="179"/>
    </row>
    <row r="15" spans="1:14" x14ac:dyDescent="0.25">
      <c r="A15" s="58">
        <v>8</v>
      </c>
      <c r="B15" s="246" t="s">
        <v>1242</v>
      </c>
      <c r="C15" s="97"/>
      <c r="D15" s="97"/>
      <c r="E15" s="97"/>
      <c r="F15" s="97"/>
      <c r="G15" s="97"/>
      <c r="H15" s="97"/>
      <c r="I15" s="97"/>
      <c r="J15" s="97"/>
      <c r="K15" s="97"/>
      <c r="L15" s="97"/>
      <c r="M15" s="97"/>
      <c r="N15" s="97"/>
    </row>
    <row r="16" spans="1:14" x14ac:dyDescent="0.25">
      <c r="A16" s="58">
        <v>9</v>
      </c>
      <c r="B16" s="246" t="s">
        <v>1243</v>
      </c>
      <c r="C16" s="97"/>
      <c r="D16" s="97"/>
      <c r="E16" s="97"/>
      <c r="F16" s="97"/>
      <c r="G16" s="97"/>
      <c r="H16" s="97"/>
      <c r="I16" s="97"/>
      <c r="J16" s="97"/>
      <c r="K16" s="97"/>
      <c r="L16" s="97"/>
      <c r="M16" s="97"/>
      <c r="N16" s="97"/>
    </row>
    <row r="17" spans="1:14" x14ac:dyDescent="0.25">
      <c r="A17" s="58">
        <v>10</v>
      </c>
      <c r="B17" s="246" t="s">
        <v>1244</v>
      </c>
      <c r="C17" s="97"/>
      <c r="D17" s="97"/>
      <c r="E17" s="97"/>
      <c r="F17" s="97"/>
      <c r="G17" s="97"/>
      <c r="H17" s="97"/>
      <c r="I17" s="97"/>
      <c r="J17" s="97"/>
      <c r="K17" s="97"/>
      <c r="L17" s="97"/>
      <c r="M17" s="97"/>
      <c r="N17" s="97"/>
    </row>
    <row r="18" spans="1:14" x14ac:dyDescent="0.25">
      <c r="A18" s="58">
        <v>11</v>
      </c>
      <c r="B18" s="246" t="s">
        <v>1245</v>
      </c>
      <c r="C18" s="97"/>
      <c r="D18" s="97"/>
      <c r="E18" s="97"/>
      <c r="F18" s="97"/>
      <c r="G18" s="97"/>
      <c r="H18" s="97"/>
      <c r="I18" s="97"/>
      <c r="J18" s="97"/>
      <c r="K18" s="97"/>
      <c r="L18" s="97"/>
      <c r="M18" s="97"/>
      <c r="N18" s="97"/>
    </row>
    <row r="19" spans="1:14" x14ac:dyDescent="0.25">
      <c r="A19" s="58">
        <v>12</v>
      </c>
      <c r="B19" s="246" t="s">
        <v>1240</v>
      </c>
      <c r="C19" s="97"/>
      <c r="D19" s="97"/>
      <c r="E19" s="97"/>
      <c r="F19" s="97"/>
      <c r="G19" s="97"/>
      <c r="H19" s="97"/>
      <c r="I19" s="97"/>
      <c r="J19" s="97"/>
      <c r="K19" s="97"/>
      <c r="L19" s="97"/>
      <c r="M19" s="97"/>
      <c r="N19" s="9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73" orientation="landscape" cellComments="asDisplayed" verticalDpi="598" r:id="rId1"/>
  <headerFooter>
    <oddHeader>&amp;CDA
Bilag XXVII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0B05-0A77-4C50-AA03-4CC24DB6E953}">
  <sheetPr>
    <tabColor theme="6" tint="-0.249977111117893"/>
    <pageSetUpPr fitToPage="1"/>
  </sheetPr>
  <dimension ref="A1:T21"/>
  <sheetViews>
    <sheetView showGridLines="0" topLeftCell="B1" zoomScaleNormal="100" workbookViewId="0">
      <selection activeCell="B1" sqref="B1:T1"/>
    </sheetView>
  </sheetViews>
  <sheetFormatPr defaultColWidth="9.140625" defaultRowHeight="15" x14ac:dyDescent="0.25"/>
  <cols>
    <col min="1" max="1" width="5.140625" customWidth="1"/>
    <col min="2" max="3" width="13.85546875" customWidth="1"/>
    <col min="4" max="20" width="13.42578125" customWidth="1"/>
  </cols>
  <sheetData>
    <row r="1" spans="1:20" ht="18.75" x14ac:dyDescent="0.3">
      <c r="B1" s="364" t="s">
        <v>1247</v>
      </c>
      <c r="C1" s="363"/>
      <c r="D1" s="363"/>
      <c r="E1" s="363"/>
      <c r="F1" s="363"/>
      <c r="G1" s="363"/>
      <c r="H1" s="363"/>
      <c r="I1" s="363"/>
      <c r="J1" s="363"/>
      <c r="K1" s="363"/>
      <c r="L1" s="363"/>
      <c r="M1" s="363"/>
      <c r="N1" s="363"/>
      <c r="O1" s="363"/>
      <c r="P1" s="363"/>
      <c r="Q1" s="363"/>
      <c r="R1" s="363"/>
      <c r="S1" s="363"/>
      <c r="T1" s="363"/>
    </row>
    <row r="2" spans="1:20" ht="18.75" x14ac:dyDescent="0.3">
      <c r="B2" s="247"/>
      <c r="C2" s="248"/>
      <c r="D2" s="248"/>
      <c r="E2" s="248"/>
      <c r="F2" s="248"/>
      <c r="G2" s="248"/>
      <c r="H2" s="248"/>
      <c r="I2" s="248"/>
      <c r="J2" s="248"/>
      <c r="K2" s="248"/>
      <c r="L2" s="37"/>
      <c r="M2" s="37"/>
    </row>
    <row r="4" spans="1:20" x14ac:dyDescent="0.25">
      <c r="A4" s="3"/>
      <c r="B4" s="3"/>
      <c r="C4" s="3"/>
      <c r="D4" s="179" t="s">
        <v>148</v>
      </c>
      <c r="E4" s="179" t="s">
        <v>149</v>
      </c>
      <c r="F4" s="179" t="s">
        <v>150</v>
      </c>
      <c r="G4" s="179" t="s">
        <v>249</v>
      </c>
      <c r="H4" s="179" t="s">
        <v>250</v>
      </c>
      <c r="I4" s="179" t="s">
        <v>251</v>
      </c>
      <c r="J4" s="179" t="s">
        <v>252</v>
      </c>
      <c r="K4" s="179" t="s">
        <v>332</v>
      </c>
      <c r="L4" s="179" t="s">
        <v>573</v>
      </c>
      <c r="M4" s="179" t="s">
        <v>574</v>
      </c>
      <c r="N4" s="179" t="s">
        <v>575</v>
      </c>
      <c r="O4" s="179" t="s">
        <v>576</v>
      </c>
      <c r="P4" s="179" t="s">
        <v>577</v>
      </c>
      <c r="Q4" s="179" t="s">
        <v>813</v>
      </c>
      <c r="R4" s="179" t="s">
        <v>814</v>
      </c>
      <c r="S4" s="179" t="s">
        <v>1248</v>
      </c>
      <c r="T4" s="179" t="s">
        <v>1249</v>
      </c>
    </row>
    <row r="5" spans="1:20" x14ac:dyDescent="0.25">
      <c r="A5" s="3"/>
      <c r="B5" s="3"/>
      <c r="C5" s="3"/>
      <c r="D5" s="1324" t="s">
        <v>1250</v>
      </c>
      <c r="E5" s="1317"/>
      <c r="F5" s="1317"/>
      <c r="G5" s="1317"/>
      <c r="H5" s="1317"/>
      <c r="I5" s="1317" t="s">
        <v>1251</v>
      </c>
      <c r="J5" s="1317"/>
      <c r="K5" s="1317"/>
      <c r="L5" s="1317"/>
      <c r="M5" s="1317" t="s">
        <v>1252</v>
      </c>
      <c r="N5" s="1317"/>
      <c r="O5" s="1317"/>
      <c r="P5" s="1317"/>
      <c r="Q5" s="1317" t="s">
        <v>1253</v>
      </c>
      <c r="R5" s="1317"/>
      <c r="S5" s="1317"/>
      <c r="T5" s="1317"/>
    </row>
    <row r="6" spans="1:20" s="45" customFormat="1" ht="45" x14ac:dyDescent="0.25">
      <c r="A6" s="233"/>
      <c r="B6" s="233"/>
      <c r="C6" s="233"/>
      <c r="D6" s="249" t="s">
        <v>1254</v>
      </c>
      <c r="E6" s="249" t="s">
        <v>1255</v>
      </c>
      <c r="F6" s="249" t="s">
        <v>1256</v>
      </c>
      <c r="G6" s="249" t="s">
        <v>1257</v>
      </c>
      <c r="H6" s="249" t="s">
        <v>1258</v>
      </c>
      <c r="I6" s="249" t="s">
        <v>1259</v>
      </c>
      <c r="J6" s="249" t="s">
        <v>1260</v>
      </c>
      <c r="K6" s="249" t="s">
        <v>1261</v>
      </c>
      <c r="L6" s="250" t="s">
        <v>1258</v>
      </c>
      <c r="M6" s="249" t="s">
        <v>1259</v>
      </c>
      <c r="N6" s="249" t="s">
        <v>1260</v>
      </c>
      <c r="O6" s="249" t="s">
        <v>1261</v>
      </c>
      <c r="P6" s="250" t="s">
        <v>1262</v>
      </c>
      <c r="Q6" s="249" t="s">
        <v>1259</v>
      </c>
      <c r="R6" s="249" t="s">
        <v>1260</v>
      </c>
      <c r="S6" s="249" t="s">
        <v>1261</v>
      </c>
      <c r="T6" s="250" t="s">
        <v>1262</v>
      </c>
    </row>
    <row r="7" spans="1:20" x14ac:dyDescent="0.25">
      <c r="A7" s="251">
        <v>1</v>
      </c>
      <c r="B7" s="1325" t="s">
        <v>1235</v>
      </c>
      <c r="C7" s="1325"/>
      <c r="D7" s="97"/>
      <c r="E7" s="97"/>
      <c r="F7" s="97"/>
      <c r="G7" s="97"/>
      <c r="H7" s="97"/>
      <c r="I7" s="97"/>
      <c r="J7" s="97"/>
      <c r="K7" s="97"/>
      <c r="L7" s="97"/>
      <c r="M7" s="97"/>
      <c r="N7" s="97"/>
      <c r="O7" s="97"/>
      <c r="P7" s="97"/>
      <c r="Q7" s="97"/>
      <c r="R7" s="97"/>
      <c r="S7" s="97"/>
      <c r="T7" s="97"/>
    </row>
    <row r="8" spans="1:20" x14ac:dyDescent="0.25">
      <c r="A8" s="179">
        <v>2</v>
      </c>
      <c r="B8" s="1323" t="s">
        <v>1263</v>
      </c>
      <c r="C8" s="1323"/>
      <c r="D8" s="97"/>
      <c r="E8" s="97"/>
      <c r="F8" s="97"/>
      <c r="G8" s="97"/>
      <c r="H8" s="97"/>
      <c r="I8" s="97"/>
      <c r="J8" s="97"/>
      <c r="K8" s="97"/>
      <c r="L8" s="97"/>
      <c r="M8" s="97"/>
      <c r="N8" s="97"/>
      <c r="O8" s="97"/>
      <c r="P8" s="97"/>
      <c r="Q8" s="97"/>
      <c r="R8" s="97"/>
      <c r="S8" s="97"/>
      <c r="T8" s="97"/>
    </row>
    <row r="9" spans="1:20" x14ac:dyDescent="0.25">
      <c r="A9" s="179">
        <v>3</v>
      </c>
      <c r="B9" s="1323" t="s">
        <v>1264</v>
      </c>
      <c r="C9" s="1323"/>
      <c r="D9" s="97"/>
      <c r="E9" s="97"/>
      <c r="F9" s="97"/>
      <c r="G9" s="97"/>
      <c r="H9" s="97"/>
      <c r="I9" s="97"/>
      <c r="J9" s="97"/>
      <c r="K9" s="97"/>
      <c r="L9" s="97"/>
      <c r="M9" s="97"/>
      <c r="N9" s="97"/>
      <c r="O9" s="97"/>
      <c r="P9" s="97"/>
      <c r="Q9" s="97"/>
      <c r="R9" s="97"/>
      <c r="S9" s="97"/>
      <c r="T9" s="97"/>
    </row>
    <row r="10" spans="1:20" x14ac:dyDescent="0.25">
      <c r="A10" s="179">
        <v>4</v>
      </c>
      <c r="B10" s="1323" t="s">
        <v>1265</v>
      </c>
      <c r="C10" s="1323"/>
      <c r="D10" s="97"/>
      <c r="E10" s="97"/>
      <c r="F10" s="97"/>
      <c r="G10" s="97"/>
      <c r="H10" s="97"/>
      <c r="I10" s="97"/>
      <c r="J10" s="97"/>
      <c r="K10" s="97"/>
      <c r="L10" s="97"/>
      <c r="M10" s="97"/>
      <c r="N10" s="97"/>
      <c r="O10" s="97"/>
      <c r="P10" s="97"/>
      <c r="Q10" s="97"/>
      <c r="R10" s="97"/>
      <c r="S10" s="97"/>
      <c r="T10" s="97"/>
    </row>
    <row r="11" spans="1:20" x14ac:dyDescent="0.25">
      <c r="A11" s="179">
        <v>5</v>
      </c>
      <c r="B11" s="1326" t="s">
        <v>1266</v>
      </c>
      <c r="C11" s="1326"/>
      <c r="D11" s="97"/>
      <c r="E11" s="97"/>
      <c r="F11" s="97"/>
      <c r="G11" s="97"/>
      <c r="H11" s="97"/>
      <c r="I11" s="97"/>
      <c r="J11" s="97"/>
      <c r="K11" s="97"/>
      <c r="L11" s="97"/>
      <c r="M11" s="97"/>
      <c r="N11" s="97"/>
      <c r="O11" s="97"/>
      <c r="P11" s="97"/>
      <c r="Q11" s="97"/>
      <c r="R11" s="97"/>
      <c r="S11" s="97"/>
      <c r="T11" s="97"/>
    </row>
    <row r="12" spans="1:20" x14ac:dyDescent="0.25">
      <c r="A12" s="179">
        <v>6</v>
      </c>
      <c r="B12" s="1323" t="s">
        <v>1267</v>
      </c>
      <c r="C12" s="1323"/>
      <c r="D12" s="97"/>
      <c r="E12" s="97"/>
      <c r="F12" s="97"/>
      <c r="G12" s="97"/>
      <c r="H12" s="97"/>
      <c r="I12" s="97"/>
      <c r="J12" s="97"/>
      <c r="K12" s="97"/>
      <c r="L12" s="97"/>
      <c r="M12" s="97"/>
      <c r="N12" s="97"/>
      <c r="O12" s="97"/>
      <c r="P12" s="97"/>
      <c r="Q12" s="97"/>
      <c r="R12" s="97"/>
      <c r="S12" s="97"/>
      <c r="T12" s="97"/>
    </row>
    <row r="13" spans="1:20" x14ac:dyDescent="0.25">
      <c r="A13" s="179">
        <v>7</v>
      </c>
      <c r="B13" s="1326" t="s">
        <v>1266</v>
      </c>
      <c r="C13" s="1326"/>
      <c r="D13" s="97"/>
      <c r="E13" s="97"/>
      <c r="F13" s="97"/>
      <c r="G13" s="97"/>
      <c r="H13" s="97"/>
      <c r="I13" s="97"/>
      <c r="J13" s="97"/>
      <c r="K13" s="97"/>
      <c r="L13" s="97"/>
      <c r="M13" s="97"/>
      <c r="N13" s="97"/>
      <c r="O13" s="97"/>
      <c r="P13" s="97"/>
      <c r="Q13" s="97"/>
      <c r="R13" s="97"/>
      <c r="S13" s="97"/>
      <c r="T13" s="97"/>
    </row>
    <row r="14" spans="1:20" x14ac:dyDescent="0.25">
      <c r="A14" s="179">
        <v>8</v>
      </c>
      <c r="B14" s="1323" t="s">
        <v>1268</v>
      </c>
      <c r="C14" s="1323"/>
      <c r="D14" s="97"/>
      <c r="E14" s="97"/>
      <c r="F14" s="97"/>
      <c r="G14" s="97"/>
      <c r="H14" s="97"/>
      <c r="I14" s="97"/>
      <c r="J14" s="97"/>
      <c r="K14" s="97"/>
      <c r="L14" s="97"/>
      <c r="M14" s="97"/>
      <c r="N14" s="97"/>
      <c r="O14" s="97"/>
      <c r="P14" s="97"/>
      <c r="Q14" s="97"/>
      <c r="R14" s="97"/>
      <c r="S14" s="97"/>
      <c r="T14" s="97"/>
    </row>
    <row r="15" spans="1:20" x14ac:dyDescent="0.25">
      <c r="A15" s="179">
        <v>9</v>
      </c>
      <c r="B15" s="1323" t="s">
        <v>1269</v>
      </c>
      <c r="C15" s="1323"/>
      <c r="D15" s="97"/>
      <c r="E15" s="97"/>
      <c r="F15" s="97"/>
      <c r="G15" s="97"/>
      <c r="H15" s="97"/>
      <c r="I15" s="97"/>
      <c r="J15" s="97"/>
      <c r="K15" s="97"/>
      <c r="L15" s="97"/>
      <c r="M15" s="97"/>
      <c r="N15" s="97"/>
      <c r="O15" s="97"/>
      <c r="P15" s="97"/>
      <c r="Q15" s="97"/>
      <c r="R15" s="97"/>
      <c r="S15" s="97"/>
      <c r="T15" s="97"/>
    </row>
    <row r="16" spans="1:20" x14ac:dyDescent="0.25">
      <c r="A16" s="179">
        <v>10</v>
      </c>
      <c r="B16" s="1323" t="s">
        <v>1264</v>
      </c>
      <c r="C16" s="1323"/>
      <c r="D16" s="97"/>
      <c r="E16" s="97"/>
      <c r="F16" s="97"/>
      <c r="G16" s="97"/>
      <c r="H16" s="97"/>
      <c r="I16" s="97"/>
      <c r="J16" s="97"/>
      <c r="K16" s="97"/>
      <c r="L16" s="97"/>
      <c r="M16" s="97"/>
      <c r="N16" s="97"/>
      <c r="O16" s="97"/>
      <c r="P16" s="97"/>
      <c r="Q16" s="97"/>
      <c r="R16" s="97"/>
      <c r="S16" s="97"/>
      <c r="T16" s="97"/>
    </row>
    <row r="17" spans="1:20" x14ac:dyDescent="0.25">
      <c r="A17" s="179">
        <v>11</v>
      </c>
      <c r="B17" s="1323" t="s">
        <v>1270</v>
      </c>
      <c r="C17" s="1323"/>
      <c r="D17" s="97"/>
      <c r="E17" s="97"/>
      <c r="F17" s="97"/>
      <c r="G17" s="97"/>
      <c r="H17" s="97"/>
      <c r="I17" s="97"/>
      <c r="J17" s="97"/>
      <c r="K17" s="97"/>
      <c r="L17" s="97"/>
      <c r="M17" s="97"/>
      <c r="N17" s="97"/>
      <c r="O17" s="97"/>
      <c r="P17" s="97"/>
      <c r="Q17" s="97"/>
      <c r="R17" s="97"/>
      <c r="S17" s="97"/>
      <c r="T17" s="97"/>
    </row>
    <row r="18" spans="1:20" x14ac:dyDescent="0.25">
      <c r="A18" s="179">
        <v>12</v>
      </c>
      <c r="B18" s="1323" t="s">
        <v>1267</v>
      </c>
      <c r="C18" s="1323"/>
      <c r="D18" s="97"/>
      <c r="E18" s="97"/>
      <c r="F18" s="97"/>
      <c r="G18" s="97"/>
      <c r="H18" s="97"/>
      <c r="I18" s="97"/>
      <c r="J18" s="97"/>
      <c r="K18" s="97"/>
      <c r="L18" s="97"/>
      <c r="M18" s="97"/>
      <c r="N18" s="97"/>
      <c r="O18" s="97"/>
      <c r="P18" s="97"/>
      <c r="Q18" s="97"/>
      <c r="R18" s="97"/>
      <c r="S18" s="97"/>
      <c r="T18" s="97"/>
    </row>
    <row r="19" spans="1:20" x14ac:dyDescent="0.25">
      <c r="A19" s="179">
        <v>13</v>
      </c>
      <c r="B19" s="1323" t="s">
        <v>1268</v>
      </c>
      <c r="C19" s="1323"/>
      <c r="D19" s="97"/>
      <c r="E19" s="97"/>
      <c r="F19" s="97"/>
      <c r="G19" s="97"/>
      <c r="H19" s="97"/>
      <c r="I19" s="97"/>
      <c r="J19" s="97"/>
      <c r="K19" s="97"/>
      <c r="L19" s="97"/>
      <c r="M19" s="97"/>
      <c r="N19" s="97"/>
      <c r="O19" s="97"/>
      <c r="P19" s="97"/>
      <c r="Q19" s="97"/>
      <c r="R19" s="97"/>
      <c r="S19" s="97"/>
      <c r="T19" s="97"/>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07E4-1958-4807-85C1-4FD0E0A1C659}">
  <sheetPr>
    <tabColor theme="6" tint="-0.249977111117893"/>
    <pageSetUpPr fitToPage="1"/>
  </sheetPr>
  <dimension ref="A1:T19"/>
  <sheetViews>
    <sheetView showGridLines="0" topLeftCell="I1" zoomScaleNormal="100" workbookViewId="0">
      <selection activeCell="T19" sqref="T19"/>
    </sheetView>
  </sheetViews>
  <sheetFormatPr defaultColWidth="9.140625" defaultRowHeight="15" x14ac:dyDescent="0.25"/>
  <cols>
    <col min="1" max="1" width="4.5703125" customWidth="1"/>
    <col min="2" max="3" width="13.85546875" customWidth="1"/>
    <col min="4" max="20" width="13.42578125" customWidth="1"/>
  </cols>
  <sheetData>
    <row r="1" spans="1:20" ht="18.75" x14ac:dyDescent="0.3">
      <c r="B1" s="364" t="s">
        <v>1271</v>
      </c>
      <c r="C1" s="362"/>
      <c r="D1" s="362"/>
      <c r="E1" s="362"/>
      <c r="F1" s="362"/>
      <c r="G1" s="362"/>
      <c r="H1" s="362"/>
      <c r="I1" s="362"/>
      <c r="J1" s="362"/>
      <c r="K1" s="362"/>
      <c r="L1" s="363"/>
      <c r="M1" s="363"/>
      <c r="N1" s="363"/>
      <c r="O1" s="363"/>
      <c r="P1" s="363"/>
      <c r="Q1" s="363"/>
      <c r="R1" s="363"/>
      <c r="S1" s="363"/>
      <c r="T1" s="363"/>
    </row>
    <row r="4" spans="1:20" x14ac:dyDescent="0.25">
      <c r="A4" s="3"/>
      <c r="B4" s="3"/>
      <c r="C4" s="252"/>
      <c r="D4" s="179" t="s">
        <v>148</v>
      </c>
      <c r="E4" s="179" t="s">
        <v>149</v>
      </c>
      <c r="F4" s="179" t="s">
        <v>150</v>
      </c>
      <c r="G4" s="179" t="s">
        <v>249</v>
      </c>
      <c r="H4" s="179" t="s">
        <v>250</v>
      </c>
      <c r="I4" s="179" t="s">
        <v>251</v>
      </c>
      <c r="J4" s="179" t="s">
        <v>252</v>
      </c>
      <c r="K4" s="179" t="s">
        <v>332</v>
      </c>
      <c r="L4" s="179" t="s">
        <v>573</v>
      </c>
      <c r="M4" s="179" t="s">
        <v>574</v>
      </c>
      <c r="N4" s="179" t="s">
        <v>575</v>
      </c>
      <c r="O4" s="179" t="s">
        <v>576</v>
      </c>
      <c r="P4" s="179" t="s">
        <v>577</v>
      </c>
      <c r="Q4" s="179" t="s">
        <v>813</v>
      </c>
      <c r="R4" s="179" t="s">
        <v>814</v>
      </c>
      <c r="S4" s="179" t="s">
        <v>1248</v>
      </c>
      <c r="T4" s="179" t="s">
        <v>1249</v>
      </c>
    </row>
    <row r="5" spans="1:20" ht="15" customHeight="1" x14ac:dyDescent="0.25">
      <c r="A5" s="3"/>
      <c r="B5" s="3"/>
      <c r="C5" s="252"/>
      <c r="D5" s="1324" t="s">
        <v>1250</v>
      </c>
      <c r="E5" s="1317"/>
      <c r="F5" s="1317"/>
      <c r="G5" s="1317"/>
      <c r="H5" s="1317"/>
      <c r="I5" s="1317" t="s">
        <v>1251</v>
      </c>
      <c r="J5" s="1317"/>
      <c r="K5" s="1317"/>
      <c r="L5" s="1317"/>
      <c r="M5" s="1317" t="s">
        <v>1252</v>
      </c>
      <c r="N5" s="1317"/>
      <c r="O5" s="1317"/>
      <c r="P5" s="1317"/>
      <c r="Q5" s="1317" t="s">
        <v>1253</v>
      </c>
      <c r="R5" s="1317"/>
      <c r="S5" s="1317"/>
      <c r="T5" s="1317"/>
    </row>
    <row r="6" spans="1:20" s="45" customFormat="1" ht="45" x14ac:dyDescent="0.25">
      <c r="A6" s="253"/>
      <c r="B6" s="253"/>
      <c r="C6" s="254"/>
      <c r="D6" s="249" t="s">
        <v>1254</v>
      </c>
      <c r="E6" s="249" t="s">
        <v>1255</v>
      </c>
      <c r="F6" s="249" t="s">
        <v>1256</v>
      </c>
      <c r="G6" s="249" t="s">
        <v>1257</v>
      </c>
      <c r="H6" s="249" t="s">
        <v>1258</v>
      </c>
      <c r="I6" s="249" t="s">
        <v>1259</v>
      </c>
      <c r="J6" s="249" t="s">
        <v>1260</v>
      </c>
      <c r="K6" s="249" t="s">
        <v>1261</v>
      </c>
      <c r="L6" s="250" t="s">
        <v>1258</v>
      </c>
      <c r="M6" s="249" t="s">
        <v>1259</v>
      </c>
      <c r="N6" s="249" t="s">
        <v>1260</v>
      </c>
      <c r="O6" s="249" t="s">
        <v>1261</v>
      </c>
      <c r="P6" s="250" t="s">
        <v>1258</v>
      </c>
      <c r="Q6" s="249" t="s">
        <v>1259</v>
      </c>
      <c r="R6" s="249" t="s">
        <v>1260</v>
      </c>
      <c r="S6" s="249" t="s">
        <v>1261</v>
      </c>
      <c r="T6" s="250" t="s">
        <v>1258</v>
      </c>
    </row>
    <row r="7" spans="1:20" x14ac:dyDescent="0.25">
      <c r="A7" s="251">
        <v>1</v>
      </c>
      <c r="B7" s="1325" t="s">
        <v>1235</v>
      </c>
      <c r="C7" s="1325"/>
      <c r="D7" s="97"/>
      <c r="E7" s="97"/>
      <c r="F7" s="97"/>
      <c r="G7" s="97"/>
      <c r="H7" s="97"/>
      <c r="I7" s="97"/>
      <c r="J7" s="97"/>
      <c r="K7" s="97"/>
      <c r="L7" s="97"/>
      <c r="M7" s="97"/>
      <c r="N7" s="97"/>
      <c r="O7" s="97"/>
      <c r="P7" s="97"/>
      <c r="Q7" s="97"/>
      <c r="R7" s="97"/>
      <c r="S7" s="97"/>
      <c r="T7" s="97"/>
    </row>
    <row r="8" spans="1:20" x14ac:dyDescent="0.25">
      <c r="A8" s="179">
        <v>2</v>
      </c>
      <c r="B8" s="1323" t="s">
        <v>1272</v>
      </c>
      <c r="C8" s="1323"/>
      <c r="D8" s="97"/>
      <c r="E8" s="97"/>
      <c r="F8" s="97"/>
      <c r="G8" s="97"/>
      <c r="H8" s="97"/>
      <c r="I8" s="97"/>
      <c r="J8" s="97"/>
      <c r="K8" s="97"/>
      <c r="L8" s="97"/>
      <c r="M8" s="97"/>
      <c r="N8" s="97"/>
      <c r="O8" s="97"/>
      <c r="P8" s="97"/>
      <c r="Q8" s="97"/>
      <c r="R8" s="97"/>
      <c r="S8" s="97"/>
      <c r="T8" s="97"/>
    </row>
    <row r="9" spans="1:20" x14ac:dyDescent="0.25">
      <c r="A9" s="179">
        <v>3</v>
      </c>
      <c r="B9" s="1323" t="s">
        <v>1264</v>
      </c>
      <c r="C9" s="1323"/>
      <c r="D9" s="97"/>
      <c r="E9" s="97"/>
      <c r="F9" s="97"/>
      <c r="G9" s="97"/>
      <c r="H9" s="97"/>
      <c r="I9" s="97"/>
      <c r="J9" s="97"/>
      <c r="K9" s="97"/>
      <c r="L9" s="97"/>
      <c r="M9" s="97"/>
      <c r="N9" s="97"/>
      <c r="O9" s="97"/>
      <c r="P9" s="97"/>
      <c r="Q9" s="97"/>
      <c r="R9" s="97"/>
      <c r="S9" s="97"/>
      <c r="T9" s="97"/>
    </row>
    <row r="10" spans="1:20" x14ac:dyDescent="0.25">
      <c r="A10" s="179">
        <v>4</v>
      </c>
      <c r="B10" s="1323" t="s">
        <v>1270</v>
      </c>
      <c r="C10" s="1323"/>
      <c r="D10" s="97"/>
      <c r="E10" s="97"/>
      <c r="F10" s="97"/>
      <c r="G10" s="97"/>
      <c r="H10" s="97"/>
      <c r="I10" s="97"/>
      <c r="J10" s="97"/>
      <c r="K10" s="97"/>
      <c r="L10" s="97"/>
      <c r="M10" s="97"/>
      <c r="N10" s="97"/>
      <c r="O10" s="97"/>
      <c r="P10" s="97"/>
      <c r="Q10" s="97"/>
      <c r="R10" s="97"/>
      <c r="S10" s="97"/>
      <c r="T10" s="97"/>
    </row>
    <row r="11" spans="1:20" x14ac:dyDescent="0.25">
      <c r="A11" s="179">
        <v>5</v>
      </c>
      <c r="B11" s="1326" t="s">
        <v>1266</v>
      </c>
      <c r="C11" s="1326"/>
      <c r="D11" s="97"/>
      <c r="E11" s="97"/>
      <c r="F11" s="97"/>
      <c r="G11" s="97"/>
      <c r="H11" s="97"/>
      <c r="I11" s="97"/>
      <c r="J11" s="97"/>
      <c r="K11" s="97"/>
      <c r="L11" s="97"/>
      <c r="M11" s="97"/>
      <c r="N11" s="97"/>
      <c r="O11" s="97"/>
      <c r="P11" s="97"/>
      <c r="Q11" s="97"/>
      <c r="R11" s="97"/>
      <c r="S11" s="97"/>
      <c r="T11" s="97"/>
    </row>
    <row r="12" spans="1:20" x14ac:dyDescent="0.25">
      <c r="A12" s="179">
        <v>6</v>
      </c>
      <c r="B12" s="1323" t="s">
        <v>1267</v>
      </c>
      <c r="C12" s="1323"/>
      <c r="D12" s="97"/>
      <c r="E12" s="97"/>
      <c r="F12" s="97"/>
      <c r="G12" s="97"/>
      <c r="H12" s="97"/>
      <c r="I12" s="97"/>
      <c r="J12" s="97"/>
      <c r="K12" s="97"/>
      <c r="L12" s="97"/>
      <c r="M12" s="97"/>
      <c r="N12" s="97"/>
      <c r="O12" s="97"/>
      <c r="P12" s="97"/>
      <c r="Q12" s="97"/>
      <c r="R12" s="97"/>
      <c r="S12" s="97"/>
      <c r="T12" s="97"/>
    </row>
    <row r="13" spans="1:20" x14ac:dyDescent="0.25">
      <c r="A13" s="179">
        <v>7</v>
      </c>
      <c r="B13" s="1326" t="s">
        <v>1266</v>
      </c>
      <c r="C13" s="1326"/>
      <c r="D13" s="97"/>
      <c r="E13" s="97"/>
      <c r="F13" s="97"/>
      <c r="G13" s="97"/>
      <c r="H13" s="97"/>
      <c r="I13" s="97"/>
      <c r="J13" s="97"/>
      <c r="K13" s="97"/>
      <c r="L13" s="97"/>
      <c r="M13" s="97"/>
      <c r="N13" s="97"/>
      <c r="O13" s="97"/>
      <c r="P13" s="97"/>
      <c r="Q13" s="97"/>
      <c r="R13" s="97"/>
      <c r="S13" s="97"/>
      <c r="T13" s="97"/>
    </row>
    <row r="14" spans="1:20" x14ac:dyDescent="0.25">
      <c r="A14" s="179">
        <v>8</v>
      </c>
      <c r="B14" s="1323" t="s">
        <v>1268</v>
      </c>
      <c r="C14" s="1323"/>
      <c r="D14" s="97"/>
      <c r="E14" s="97"/>
      <c r="F14" s="97"/>
      <c r="G14" s="97"/>
      <c r="H14" s="97"/>
      <c r="I14" s="97"/>
      <c r="J14" s="97"/>
      <c r="K14" s="97"/>
      <c r="L14" s="97"/>
      <c r="M14" s="97"/>
      <c r="N14" s="97"/>
      <c r="O14" s="97"/>
      <c r="P14" s="97"/>
      <c r="Q14" s="97"/>
      <c r="R14" s="97"/>
      <c r="S14" s="97"/>
      <c r="T14" s="97"/>
    </row>
    <row r="15" spans="1:20" x14ac:dyDescent="0.25">
      <c r="A15" s="179">
        <v>9</v>
      </c>
      <c r="B15" s="1323" t="s">
        <v>1273</v>
      </c>
      <c r="C15" s="1323"/>
      <c r="D15" s="97"/>
      <c r="E15" s="97"/>
      <c r="F15" s="97"/>
      <c r="G15" s="97"/>
      <c r="H15" s="97"/>
      <c r="I15" s="97"/>
      <c r="J15" s="97"/>
      <c r="K15" s="97"/>
      <c r="L15" s="97"/>
      <c r="M15" s="97"/>
      <c r="N15" s="97"/>
      <c r="O15" s="97"/>
      <c r="P15" s="97"/>
      <c r="Q15" s="97"/>
      <c r="R15" s="97"/>
      <c r="S15" s="97"/>
      <c r="T15" s="97"/>
    </row>
    <row r="16" spans="1:20" x14ac:dyDescent="0.25">
      <c r="A16" s="179">
        <v>10</v>
      </c>
      <c r="B16" s="1323" t="s">
        <v>1264</v>
      </c>
      <c r="C16" s="1323"/>
      <c r="D16" s="97"/>
      <c r="E16" s="97"/>
      <c r="F16" s="97"/>
      <c r="G16" s="97"/>
      <c r="H16" s="97"/>
      <c r="I16" s="97"/>
      <c r="J16" s="97"/>
      <c r="K16" s="97"/>
      <c r="L16" s="97"/>
      <c r="M16" s="97"/>
      <c r="N16" s="97"/>
      <c r="O16" s="97"/>
      <c r="P16" s="97"/>
      <c r="Q16" s="97"/>
      <c r="R16" s="97"/>
      <c r="S16" s="97"/>
      <c r="T16" s="97"/>
    </row>
    <row r="17" spans="1:20" x14ac:dyDescent="0.25">
      <c r="A17" s="179">
        <v>11</v>
      </c>
      <c r="B17" s="1323" t="s">
        <v>1270</v>
      </c>
      <c r="C17" s="1323"/>
      <c r="D17" s="97"/>
      <c r="E17" s="97"/>
      <c r="F17" s="97"/>
      <c r="G17" s="97"/>
      <c r="H17" s="97"/>
      <c r="I17" s="97"/>
      <c r="J17" s="97"/>
      <c r="K17" s="97"/>
      <c r="L17" s="97"/>
      <c r="M17" s="97"/>
      <c r="N17" s="97"/>
      <c r="O17" s="97"/>
      <c r="P17" s="97"/>
      <c r="Q17" s="97"/>
      <c r="R17" s="97"/>
      <c r="S17" s="97"/>
      <c r="T17" s="97"/>
    </row>
    <row r="18" spans="1:20" x14ac:dyDescent="0.25">
      <c r="A18" s="179">
        <v>12</v>
      </c>
      <c r="B18" s="1323" t="s">
        <v>1267</v>
      </c>
      <c r="C18" s="1323"/>
      <c r="D18" s="97"/>
      <c r="E18" s="97"/>
      <c r="F18" s="97"/>
      <c r="G18" s="97"/>
      <c r="H18" s="97"/>
      <c r="I18" s="97"/>
      <c r="J18" s="97"/>
      <c r="K18" s="97"/>
      <c r="L18" s="97"/>
      <c r="M18" s="97"/>
      <c r="N18" s="97"/>
      <c r="O18" s="97"/>
      <c r="P18" s="97"/>
      <c r="Q18" s="97"/>
      <c r="R18" s="97"/>
      <c r="S18" s="97"/>
      <c r="T18" s="97"/>
    </row>
    <row r="19" spans="1:20" x14ac:dyDescent="0.25">
      <c r="A19" s="179">
        <v>13</v>
      </c>
      <c r="B19" s="1323" t="s">
        <v>1268</v>
      </c>
      <c r="C19" s="1323"/>
      <c r="D19" s="97"/>
      <c r="E19" s="97"/>
      <c r="F19" s="97"/>
      <c r="G19" s="97"/>
      <c r="H19" s="97"/>
      <c r="I19" s="97"/>
      <c r="J19" s="97"/>
      <c r="K19" s="97"/>
      <c r="L19" s="97"/>
      <c r="M19" s="97"/>
      <c r="N19" s="97"/>
      <c r="O19" s="97"/>
      <c r="P19" s="97"/>
      <c r="Q19" s="97"/>
      <c r="R19" s="97"/>
      <c r="S19" s="97"/>
      <c r="T19" s="97"/>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9F6A-C301-46D2-952B-1DBD13FBC398}">
  <sheetPr>
    <tabColor theme="6" tint="-0.249977111117893"/>
    <pageSetUpPr fitToPage="1"/>
  </sheetPr>
  <dimension ref="A1:E19"/>
  <sheetViews>
    <sheetView showGridLines="0" zoomScaleNormal="100" workbookViewId="0">
      <selection activeCell="B1" sqref="B1:E1"/>
    </sheetView>
  </sheetViews>
  <sheetFormatPr defaultColWidth="9.140625" defaultRowHeight="15" x14ac:dyDescent="0.25"/>
  <cols>
    <col min="1" max="1" width="5.85546875" customWidth="1"/>
    <col min="2" max="2" width="27.140625" customWidth="1"/>
    <col min="3" max="3" width="33.140625" customWidth="1"/>
    <col min="4" max="4" width="28" bestFit="1" customWidth="1"/>
    <col min="5" max="5" width="64.85546875" customWidth="1"/>
  </cols>
  <sheetData>
    <row r="1" spans="1:5" ht="18.75" x14ac:dyDescent="0.3">
      <c r="A1" s="3"/>
      <c r="B1" s="364" t="s">
        <v>1274</v>
      </c>
      <c r="C1" s="364"/>
      <c r="D1" s="364"/>
      <c r="E1" s="364"/>
    </row>
    <row r="2" spans="1:5" x14ac:dyDescent="0.25">
      <c r="B2" s="255"/>
      <c r="C2" s="255"/>
      <c r="D2" s="255"/>
      <c r="E2" s="255"/>
    </row>
    <row r="4" spans="1:5" x14ac:dyDescent="0.25">
      <c r="A4" s="233"/>
      <c r="B4" s="233"/>
      <c r="C4" s="179" t="s">
        <v>148</v>
      </c>
      <c r="D4" s="179" t="s">
        <v>149</v>
      </c>
      <c r="E4" s="179" t="s">
        <v>150</v>
      </c>
    </row>
    <row r="5" spans="1:5" x14ac:dyDescent="0.25">
      <c r="A5" s="233"/>
      <c r="B5" s="233"/>
      <c r="C5" s="1318" t="s">
        <v>1275</v>
      </c>
      <c r="D5" s="1319"/>
      <c r="E5" s="1320"/>
    </row>
    <row r="6" spans="1:5" x14ac:dyDescent="0.25">
      <c r="A6" s="233"/>
      <c r="B6" s="233"/>
      <c r="C6" s="1321" t="s">
        <v>1276</v>
      </c>
      <c r="D6" s="1317"/>
      <c r="E6" s="1094" t="s">
        <v>1277</v>
      </c>
    </row>
    <row r="7" spans="1:5" x14ac:dyDescent="0.25">
      <c r="A7" s="233"/>
      <c r="B7" s="233"/>
      <c r="C7" s="238"/>
      <c r="D7" s="179" t="s">
        <v>907</v>
      </c>
      <c r="E7" s="1096"/>
    </row>
    <row r="8" spans="1:5" x14ac:dyDescent="0.25">
      <c r="A8" s="239">
        <v>1</v>
      </c>
      <c r="B8" s="240" t="s">
        <v>1235</v>
      </c>
      <c r="C8" s="179"/>
      <c r="D8" s="179"/>
      <c r="E8" s="63"/>
    </row>
    <row r="9" spans="1:5" x14ac:dyDescent="0.25">
      <c r="A9" s="58">
        <v>2</v>
      </c>
      <c r="B9" s="242" t="s">
        <v>1236</v>
      </c>
      <c r="C9" s="179"/>
      <c r="D9" s="179"/>
      <c r="E9" s="179"/>
    </row>
    <row r="10" spans="1:5" x14ac:dyDescent="0.25">
      <c r="A10" s="58">
        <v>3</v>
      </c>
      <c r="B10" s="97" t="s">
        <v>1237</v>
      </c>
      <c r="C10" s="97"/>
      <c r="D10" s="97"/>
      <c r="E10" s="97"/>
    </row>
    <row r="11" spans="1:5" x14ac:dyDescent="0.25">
      <c r="A11" s="58">
        <v>4</v>
      </c>
      <c r="B11" s="97" t="s">
        <v>1238</v>
      </c>
      <c r="C11" s="97"/>
      <c r="D11" s="97"/>
      <c r="E11" s="97"/>
    </row>
    <row r="12" spans="1:5" x14ac:dyDescent="0.25">
      <c r="A12" s="58">
        <v>5</v>
      </c>
      <c r="B12" s="97" t="s">
        <v>1239</v>
      </c>
      <c r="C12" s="97"/>
      <c r="D12" s="97"/>
      <c r="E12" s="97"/>
    </row>
    <row r="13" spans="1:5" x14ac:dyDescent="0.25">
      <c r="A13" s="58">
        <v>6</v>
      </c>
      <c r="B13" s="97" t="s">
        <v>1240</v>
      </c>
      <c r="C13" s="97"/>
      <c r="D13" s="97"/>
      <c r="E13" s="97"/>
    </row>
    <row r="14" spans="1:5" x14ac:dyDescent="0.25">
      <c r="A14" s="58">
        <v>7</v>
      </c>
      <c r="B14" s="242" t="s">
        <v>1241</v>
      </c>
      <c r="C14" s="179"/>
      <c r="D14" s="179"/>
      <c r="E14" s="179"/>
    </row>
    <row r="15" spans="1:5" x14ac:dyDescent="0.25">
      <c r="A15" s="58">
        <v>8</v>
      </c>
      <c r="B15" s="97" t="s">
        <v>1242</v>
      </c>
      <c r="C15" s="97"/>
      <c r="D15" s="97"/>
      <c r="E15" s="97"/>
    </row>
    <row r="16" spans="1:5" x14ac:dyDescent="0.25">
      <c r="A16" s="58">
        <v>9</v>
      </c>
      <c r="B16" s="97" t="s">
        <v>1243</v>
      </c>
      <c r="C16" s="97"/>
      <c r="D16" s="97"/>
      <c r="E16" s="97"/>
    </row>
    <row r="17" spans="1:5" x14ac:dyDescent="0.25">
      <c r="A17" s="58">
        <v>10</v>
      </c>
      <c r="B17" s="97" t="s">
        <v>1244</v>
      </c>
      <c r="C17" s="97"/>
      <c r="D17" s="97"/>
      <c r="E17" s="97"/>
    </row>
    <row r="18" spans="1:5" x14ac:dyDescent="0.25">
      <c r="A18" s="58">
        <v>11</v>
      </c>
      <c r="B18" s="97" t="s">
        <v>1245</v>
      </c>
      <c r="C18" s="97"/>
      <c r="D18" s="97"/>
      <c r="E18" s="97"/>
    </row>
    <row r="19" spans="1:5" x14ac:dyDescent="0.25">
      <c r="A19" s="58">
        <v>12</v>
      </c>
      <c r="B19" s="97" t="s">
        <v>1240</v>
      </c>
      <c r="C19" s="97"/>
      <c r="D19" s="97"/>
      <c r="E19" s="9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9011-EC54-4AC1-B7F4-26DDDA8C3445}">
  <sheetPr>
    <tabColor theme="6" tint="-0.249977111117893"/>
    <pageSetUpPr fitToPage="1"/>
  </sheetPr>
  <dimension ref="B1:H20"/>
  <sheetViews>
    <sheetView showGridLines="0" zoomScaleNormal="100" workbookViewId="0"/>
  </sheetViews>
  <sheetFormatPr defaultColWidth="11.42578125" defaultRowHeight="15" x14ac:dyDescent="0.25"/>
  <cols>
    <col min="1" max="1" width="9.140625" style="459" customWidth="1"/>
    <col min="2" max="2" width="10.42578125" style="459" customWidth="1"/>
    <col min="3" max="3" width="41.5703125" style="459" customWidth="1"/>
    <col min="4" max="4" width="22.5703125" style="459" customWidth="1"/>
    <col min="5" max="5" width="15.42578125" style="459" customWidth="1"/>
    <col min="6" max="6" width="11.42578125" style="459"/>
    <col min="7" max="7" width="50.85546875" style="459" customWidth="1"/>
    <col min="8" max="8" width="7.42578125" style="459" customWidth="1"/>
    <col min="9" max="9" width="42" style="459" customWidth="1"/>
    <col min="10" max="16384" width="11.42578125" style="459"/>
  </cols>
  <sheetData>
    <row r="1" spans="2:8" x14ac:dyDescent="0.25">
      <c r="B1" s="448" t="s">
        <v>145</v>
      </c>
      <c r="C1" s="448" t="s">
        <v>6</v>
      </c>
    </row>
    <row r="2" spans="2:8" s="154" customFormat="1" ht="26.1" customHeight="1" x14ac:dyDescent="0.25">
      <c r="B2" s="770" t="s">
        <v>55</v>
      </c>
      <c r="C2" s="770"/>
      <c r="D2" s="770"/>
      <c r="E2" s="49"/>
    </row>
    <row r="3" spans="2:8" x14ac:dyDescent="0.25">
      <c r="B3" s="174"/>
      <c r="C3" s="174"/>
      <c r="D3" s="467" t="s">
        <v>148</v>
      </c>
    </row>
    <row r="4" spans="2:8" ht="38.25" customHeight="1" x14ac:dyDescent="0.25">
      <c r="B4" s="162"/>
      <c r="C4" s="431"/>
      <c r="D4" s="432" t="s">
        <v>1278</v>
      </c>
    </row>
    <row r="5" spans="2:8" x14ac:dyDescent="0.25">
      <c r="B5" s="162"/>
      <c r="C5" s="546" t="s">
        <v>1279</v>
      </c>
      <c r="D5" s="547"/>
      <c r="H5" s="468"/>
    </row>
    <row r="6" spans="2:8" ht="15.75" customHeight="1" x14ac:dyDescent="0.25">
      <c r="B6" s="548">
        <v>1</v>
      </c>
      <c r="C6" s="549" t="s">
        <v>1280</v>
      </c>
      <c r="D6" s="388">
        <v>2539</v>
      </c>
      <c r="H6" s="468"/>
    </row>
    <row r="7" spans="2:8" x14ac:dyDescent="0.25">
      <c r="B7" s="548">
        <v>2</v>
      </c>
      <c r="C7" s="549" t="s">
        <v>1281</v>
      </c>
      <c r="D7" s="430"/>
      <c r="H7" s="468"/>
    </row>
    <row r="8" spans="2:8" x14ac:dyDescent="0.25">
      <c r="B8" s="548">
        <v>3</v>
      </c>
      <c r="C8" s="549" t="s">
        <v>1282</v>
      </c>
      <c r="D8" s="388">
        <v>168</v>
      </c>
      <c r="H8" s="468"/>
    </row>
    <row r="9" spans="2:8" x14ac:dyDescent="0.25">
      <c r="B9" s="548">
        <v>4</v>
      </c>
      <c r="C9" s="549" t="s">
        <v>1283</v>
      </c>
      <c r="D9" s="430"/>
    </row>
    <row r="10" spans="2:8" x14ac:dyDescent="0.25">
      <c r="B10" s="548"/>
      <c r="C10" s="53" t="s">
        <v>1284</v>
      </c>
      <c r="D10" s="547"/>
    </row>
    <row r="11" spans="2:8" x14ac:dyDescent="0.25">
      <c r="B11" s="548">
        <v>5</v>
      </c>
      <c r="C11" s="550" t="s">
        <v>1285</v>
      </c>
      <c r="D11" s="430"/>
    </row>
    <row r="12" spans="2:8" x14ac:dyDescent="0.25">
      <c r="B12" s="548">
        <v>6</v>
      </c>
      <c r="C12" s="550" t="s">
        <v>1286</v>
      </c>
      <c r="D12" s="430"/>
    </row>
    <row r="13" spans="2:8" x14ac:dyDescent="0.25">
      <c r="B13" s="548">
        <v>7</v>
      </c>
      <c r="C13" s="550" t="s">
        <v>1287</v>
      </c>
      <c r="D13" s="430"/>
    </row>
    <row r="14" spans="2:8" x14ac:dyDescent="0.25">
      <c r="B14" s="548">
        <v>8</v>
      </c>
      <c r="C14" s="431" t="s">
        <v>1288</v>
      </c>
      <c r="D14" s="430"/>
    </row>
    <row r="15" spans="2:8" x14ac:dyDescent="0.25">
      <c r="B15" s="548">
        <v>9</v>
      </c>
      <c r="C15" s="53" t="s">
        <v>186</v>
      </c>
      <c r="D15" s="388">
        <v>2707</v>
      </c>
    </row>
    <row r="19" ht="50.25" customHeight="1" x14ac:dyDescent="0.25"/>
    <row r="20"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5317-67F4-4B9E-977C-AB1BD89B1B7B}">
  <sheetPr>
    <tabColor theme="6" tint="-0.499984740745262"/>
  </sheetPr>
  <dimension ref="B1:N19"/>
  <sheetViews>
    <sheetView showGridLines="0" topLeftCell="A7" zoomScaleNormal="80" zoomScalePageLayoutView="80" workbookViewId="0">
      <selection activeCell="A7" sqref="A7"/>
    </sheetView>
  </sheetViews>
  <sheetFormatPr defaultColWidth="9.140625" defaultRowHeight="15" x14ac:dyDescent="0.25"/>
  <cols>
    <col min="1" max="1" width="9.140625" style="459"/>
    <col min="2" max="2" width="11.42578125" style="459" customWidth="1"/>
    <col min="3" max="3" width="43.5703125" style="459" customWidth="1"/>
    <col min="4" max="6" width="22.42578125" style="459" customWidth="1"/>
    <col min="7" max="9" width="22.42578125" style="459" hidden="1" customWidth="1"/>
    <col min="10" max="11" width="22.42578125" style="459" customWidth="1"/>
    <col min="12" max="12" width="9.140625" style="459"/>
    <col min="13" max="13" width="13.140625" style="463" customWidth="1"/>
    <col min="14" max="14" width="52.42578125" style="459" customWidth="1"/>
    <col min="15" max="16384" width="9.140625" style="459"/>
  </cols>
  <sheetData>
    <row r="1" spans="2:14" hidden="1" x14ac:dyDescent="0.25"/>
    <row r="2" spans="2:14" hidden="1" x14ac:dyDescent="0.25">
      <c r="N2" s="256"/>
    </row>
    <row r="3" spans="2:14" ht="31.5" hidden="1" customHeight="1" x14ac:dyDescent="0.25">
      <c r="B3" s="1282" t="s">
        <v>1289</v>
      </c>
      <c r="C3" s="1328" t="s">
        <v>1290</v>
      </c>
      <c r="D3" s="1329"/>
      <c r="E3" s="1329"/>
      <c r="F3" s="1329"/>
      <c r="G3" s="1329"/>
      <c r="H3" s="1329"/>
      <c r="I3" s="1329"/>
      <c r="J3" s="1329"/>
      <c r="K3" s="1329"/>
      <c r="L3" s="1330"/>
      <c r="N3" s="464"/>
    </row>
    <row r="4" spans="2:14" ht="32.25" hidden="1" customHeight="1" x14ac:dyDescent="0.25">
      <c r="B4" s="1327"/>
      <c r="C4" s="1331" t="s">
        <v>1291</v>
      </c>
      <c r="D4" s="1332"/>
      <c r="E4" s="1332"/>
      <c r="F4" s="1332"/>
      <c r="G4" s="1332"/>
      <c r="H4" s="1332"/>
      <c r="I4" s="1332"/>
      <c r="J4" s="1332"/>
      <c r="K4" s="1332"/>
      <c r="L4" s="1333"/>
    </row>
    <row r="5" spans="2:14" ht="25.5" hidden="1" customHeight="1" x14ac:dyDescent="0.25">
      <c r="B5" s="1087"/>
      <c r="C5" s="1328" t="s">
        <v>1292</v>
      </c>
      <c r="D5" s="1329"/>
      <c r="E5" s="1329"/>
      <c r="F5" s="1329"/>
      <c r="G5" s="1329"/>
      <c r="H5" s="1329"/>
      <c r="I5" s="1329"/>
      <c r="J5" s="1329"/>
      <c r="K5" s="1329"/>
      <c r="L5" s="1330"/>
    </row>
    <row r="6" spans="2:14" hidden="1" x14ac:dyDescent="0.25">
      <c r="B6" s="257"/>
      <c r="C6" s="465"/>
      <c r="D6" s="465"/>
      <c r="E6" s="465"/>
      <c r="F6" s="465"/>
      <c r="G6" s="465"/>
      <c r="H6" s="465"/>
      <c r="I6" s="465"/>
      <c r="J6" s="465"/>
      <c r="K6" s="465"/>
      <c r="L6" s="465"/>
    </row>
    <row r="7" spans="2:14" x14ac:dyDescent="0.25">
      <c r="B7" s="448" t="s">
        <v>145</v>
      </c>
      <c r="C7" s="448" t="s">
        <v>6</v>
      </c>
      <c r="D7" s="465"/>
      <c r="E7" s="465"/>
      <c r="F7" s="465"/>
      <c r="G7" s="465"/>
      <c r="H7" s="465"/>
      <c r="I7" s="465"/>
      <c r="J7" s="465"/>
      <c r="K7" s="465"/>
      <c r="L7" s="465"/>
    </row>
    <row r="8" spans="2:14" s="466" customFormat="1" ht="18.75" x14ac:dyDescent="0.25">
      <c r="B8" s="772" t="s">
        <v>1293</v>
      </c>
      <c r="C8" s="771"/>
      <c r="D8" s="771"/>
      <c r="E8" s="771"/>
      <c r="F8" s="771"/>
      <c r="G8" s="771"/>
      <c r="H8" s="771"/>
      <c r="I8" s="771"/>
      <c r="J8" s="771"/>
      <c r="K8" s="771"/>
    </row>
    <row r="9" spans="2:14" s="466" customFormat="1" x14ac:dyDescent="0.25"/>
    <row r="10" spans="2:14" s="466" customFormat="1" x14ac:dyDescent="0.25">
      <c r="B10" s="459"/>
    </row>
    <row r="11" spans="2:14" s="466" customFormat="1" x14ac:dyDescent="0.25">
      <c r="B11" s="459"/>
    </row>
    <row r="12" spans="2:14" ht="13.5" customHeight="1" x14ac:dyDescent="0.25">
      <c r="B12" s="1334" t="s">
        <v>1294</v>
      </c>
      <c r="C12" s="1334"/>
      <c r="D12" s="258" t="s">
        <v>148</v>
      </c>
      <c r="E12" s="258" t="s">
        <v>149</v>
      </c>
      <c r="F12" s="258" t="s">
        <v>150</v>
      </c>
      <c r="G12" s="258" t="s">
        <v>833</v>
      </c>
      <c r="H12" s="258" t="s">
        <v>835</v>
      </c>
      <c r="I12" s="258"/>
      <c r="J12" s="258" t="s">
        <v>249</v>
      </c>
      <c r="K12" s="259" t="s">
        <v>250</v>
      </c>
    </row>
    <row r="13" spans="2:14" ht="15" customHeight="1" x14ac:dyDescent="0.25">
      <c r="B13" s="1334"/>
      <c r="C13" s="1334"/>
      <c r="D13" s="1334" t="s">
        <v>1295</v>
      </c>
      <c r="E13" s="1334"/>
      <c r="F13" s="1334"/>
      <c r="G13" s="441" t="s">
        <v>1296</v>
      </c>
      <c r="H13" s="441" t="s">
        <v>1297</v>
      </c>
      <c r="I13" s="441"/>
      <c r="J13" s="1335" t="s">
        <v>582</v>
      </c>
      <c r="K13" s="1335" t="s">
        <v>1298</v>
      </c>
    </row>
    <row r="14" spans="2:14" x14ac:dyDescent="0.25">
      <c r="B14" s="1334"/>
      <c r="C14" s="1334"/>
      <c r="D14" s="441" t="s">
        <v>1299</v>
      </c>
      <c r="E14" s="441" t="s">
        <v>1300</v>
      </c>
      <c r="F14" s="441" t="s">
        <v>1301</v>
      </c>
      <c r="G14" s="441" t="s">
        <v>1302</v>
      </c>
      <c r="H14" s="441"/>
      <c r="I14" s="441"/>
      <c r="J14" s="1335"/>
      <c r="K14" s="1335"/>
    </row>
    <row r="15" spans="2:14" ht="38.25" customHeight="1" x14ac:dyDescent="0.25">
      <c r="B15" s="441">
        <v>1</v>
      </c>
      <c r="C15" s="260" t="s">
        <v>1303</v>
      </c>
      <c r="D15" s="414">
        <v>1372</v>
      </c>
      <c r="E15" s="414">
        <v>1261</v>
      </c>
      <c r="F15" s="414">
        <v>2168</v>
      </c>
      <c r="G15" s="441"/>
      <c r="H15" s="441"/>
      <c r="I15" s="441"/>
      <c r="J15" s="414">
        <v>240</v>
      </c>
      <c r="K15" s="414">
        <v>3001</v>
      </c>
    </row>
    <row r="16" spans="2:14" ht="30" x14ac:dyDescent="0.25">
      <c r="B16" s="441">
        <v>2</v>
      </c>
      <c r="C16" s="261" t="s">
        <v>1304</v>
      </c>
      <c r="D16" s="441"/>
      <c r="E16" s="441"/>
      <c r="F16" s="441"/>
      <c r="G16" s="441"/>
      <c r="H16" s="441"/>
      <c r="I16" s="441"/>
      <c r="J16" s="441"/>
      <c r="K16" s="441"/>
    </row>
    <row r="17" spans="2:11" ht="38.25" customHeight="1" x14ac:dyDescent="0.25">
      <c r="B17" s="441">
        <v>3</v>
      </c>
      <c r="C17" s="262" t="s">
        <v>1305</v>
      </c>
      <c r="D17" s="441"/>
      <c r="E17" s="441"/>
      <c r="F17" s="441"/>
      <c r="G17" s="441"/>
      <c r="H17" s="441"/>
      <c r="I17" s="441"/>
      <c r="J17" s="263"/>
      <c r="K17" s="264"/>
    </row>
    <row r="18" spans="2:11" ht="38.25" customHeight="1" x14ac:dyDescent="0.25">
      <c r="B18" s="441">
        <v>4</v>
      </c>
      <c r="C18" s="262" t="s">
        <v>1306</v>
      </c>
      <c r="D18" s="441"/>
      <c r="E18" s="441"/>
      <c r="F18" s="441"/>
      <c r="G18" s="265"/>
      <c r="H18" s="266"/>
      <c r="I18" s="266"/>
      <c r="J18" s="263"/>
      <c r="K18" s="267"/>
    </row>
    <row r="19" spans="2:11" ht="38.25" customHeight="1" x14ac:dyDescent="0.25">
      <c r="B19" s="268">
        <v>5</v>
      </c>
      <c r="C19" s="260" t="s">
        <v>1307</v>
      </c>
      <c r="D19" s="441"/>
      <c r="E19" s="441"/>
      <c r="F19" s="441"/>
      <c r="G19" s="266"/>
      <c r="H19" s="266"/>
      <c r="I19" s="266"/>
      <c r="J19" s="441"/>
      <c r="K19" s="441"/>
    </row>
  </sheetData>
  <mergeCells count="8">
    <mergeCell ref="B3:B5"/>
    <mergeCell ref="C3:L3"/>
    <mergeCell ref="C4:L4"/>
    <mergeCell ref="C5:L5"/>
    <mergeCell ref="B12:C14"/>
    <mergeCell ref="D13:F13"/>
    <mergeCell ref="J13:J14"/>
    <mergeCell ref="K13:K14"/>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5784-45BD-4D57-9788-6439BAE0496A}">
  <sheetPr>
    <tabColor theme="7" tint="0.59999389629810485"/>
    <pageSetUpPr fitToPage="1"/>
  </sheetPr>
  <dimension ref="B1:I28"/>
  <sheetViews>
    <sheetView showGridLines="0" zoomScaleNormal="100" workbookViewId="0"/>
  </sheetViews>
  <sheetFormatPr defaultColWidth="9.140625" defaultRowHeight="15" x14ac:dyDescent="0.25"/>
  <cols>
    <col min="1" max="1" width="9.140625" style="3"/>
    <col min="2" max="2" width="10.5703125" style="3" customWidth="1"/>
    <col min="3" max="3" width="10.42578125" style="3" customWidth="1"/>
    <col min="4" max="4" width="9.140625" style="3"/>
    <col min="5" max="5" width="72.42578125" style="3" customWidth="1"/>
    <col min="6" max="6" width="22.7109375" style="3" customWidth="1"/>
    <col min="7" max="8" width="22" style="3" customWidth="1"/>
    <col min="9" max="9" width="44.42578125" style="3" customWidth="1"/>
    <col min="10" max="16384" width="9.140625" style="3"/>
  </cols>
  <sheetData>
    <row r="1" spans="2:9" x14ac:dyDescent="0.25">
      <c r="B1" s="448" t="s">
        <v>145</v>
      </c>
      <c r="C1" s="448" t="s">
        <v>6</v>
      </c>
    </row>
    <row r="2" spans="2:9" ht="18.75" x14ac:dyDescent="0.3">
      <c r="B2" s="765" t="s">
        <v>59</v>
      </c>
      <c r="C2" s="367"/>
      <c r="D2" s="367"/>
      <c r="E2" s="367"/>
      <c r="F2" s="367"/>
      <c r="G2" s="367"/>
      <c r="H2" s="367"/>
      <c r="I2" s="367"/>
    </row>
    <row r="4" spans="2:9" x14ac:dyDescent="0.25">
      <c r="F4" s="179" t="s">
        <v>148</v>
      </c>
      <c r="G4" s="179" t="s">
        <v>149</v>
      </c>
      <c r="H4" s="179" t="s">
        <v>150</v>
      </c>
      <c r="I4" s="179" t="s">
        <v>249</v>
      </c>
    </row>
    <row r="5" spans="2:9" ht="30" x14ac:dyDescent="0.25">
      <c r="C5" s="1323"/>
      <c r="D5" s="1323"/>
      <c r="E5" s="1323"/>
      <c r="F5" s="5" t="s">
        <v>1308</v>
      </c>
      <c r="G5" s="5" t="s">
        <v>1309</v>
      </c>
      <c r="H5" s="5" t="s">
        <v>1310</v>
      </c>
      <c r="I5" s="58" t="s">
        <v>1311</v>
      </c>
    </row>
    <row r="6" spans="2:9" ht="15" customHeight="1" x14ac:dyDescent="0.25">
      <c r="B6" s="179">
        <v>1</v>
      </c>
      <c r="C6" s="1336" t="s">
        <v>1312</v>
      </c>
      <c r="D6" s="1337"/>
      <c r="E6" s="97" t="s">
        <v>1313</v>
      </c>
      <c r="F6" s="792">
        <v>9</v>
      </c>
      <c r="G6" s="792">
        <v>2</v>
      </c>
      <c r="H6" s="792">
        <v>5</v>
      </c>
      <c r="I6" s="792">
        <v>11</v>
      </c>
    </row>
    <row r="7" spans="2:9" x14ac:dyDescent="0.25">
      <c r="B7" s="179">
        <v>2</v>
      </c>
      <c r="C7" s="1338"/>
      <c r="D7" s="1063"/>
      <c r="E7" s="97" t="s">
        <v>1314</v>
      </c>
      <c r="F7" s="793">
        <v>2</v>
      </c>
      <c r="G7" s="794">
        <v>8</v>
      </c>
      <c r="H7" s="795">
        <v>9</v>
      </c>
      <c r="I7" s="794">
        <v>16</v>
      </c>
    </row>
    <row r="8" spans="2:9" x14ac:dyDescent="0.25">
      <c r="B8" s="179">
        <v>3</v>
      </c>
      <c r="C8" s="1338"/>
      <c r="D8" s="1063"/>
      <c r="E8" s="269" t="s">
        <v>1315</v>
      </c>
      <c r="F8" s="793">
        <v>2</v>
      </c>
      <c r="G8" s="794">
        <v>8</v>
      </c>
      <c r="H8" s="793">
        <v>9</v>
      </c>
      <c r="I8" s="794">
        <v>16</v>
      </c>
    </row>
    <row r="9" spans="2:9" x14ac:dyDescent="0.25">
      <c r="B9" s="179">
        <v>4</v>
      </c>
      <c r="C9" s="1338"/>
      <c r="D9" s="1063"/>
      <c r="E9" s="269" t="s">
        <v>1316</v>
      </c>
      <c r="F9" s="270"/>
      <c r="G9" s="270"/>
      <c r="H9" s="270"/>
      <c r="I9" s="270"/>
    </row>
    <row r="10" spans="2:9" x14ac:dyDescent="0.25">
      <c r="B10" s="179" t="s">
        <v>1317</v>
      </c>
      <c r="C10" s="1338"/>
      <c r="D10" s="1063"/>
      <c r="E10" s="271" t="s">
        <v>1318</v>
      </c>
      <c r="F10" s="97"/>
      <c r="G10" s="97"/>
      <c r="H10" s="97"/>
      <c r="I10" s="97"/>
    </row>
    <row r="11" spans="2:9" ht="30" x14ac:dyDescent="0.25">
      <c r="B11" s="179">
        <v>5</v>
      </c>
      <c r="C11" s="1338"/>
      <c r="D11" s="1063"/>
      <c r="E11" s="271" t="s">
        <v>1319</v>
      </c>
      <c r="F11" s="97"/>
      <c r="G11" s="97"/>
      <c r="H11" s="97"/>
      <c r="I11" s="97"/>
    </row>
    <row r="12" spans="2:9" x14ac:dyDescent="0.25">
      <c r="B12" s="179" t="s">
        <v>1320</v>
      </c>
      <c r="C12" s="1338"/>
      <c r="D12" s="1063"/>
      <c r="E12" s="269" t="s">
        <v>1321</v>
      </c>
      <c r="F12" s="97"/>
      <c r="G12" s="97"/>
      <c r="H12" s="97"/>
      <c r="I12" s="97"/>
    </row>
    <row r="13" spans="2:9" x14ac:dyDescent="0.25">
      <c r="B13" s="179">
        <v>6</v>
      </c>
      <c r="C13" s="1338"/>
      <c r="D13" s="1063"/>
      <c r="E13" s="269" t="s">
        <v>1316</v>
      </c>
      <c r="F13" s="270"/>
      <c r="G13" s="270"/>
      <c r="H13" s="270"/>
      <c r="I13" s="270"/>
    </row>
    <row r="14" spans="2:9" x14ac:dyDescent="0.25">
      <c r="B14" s="179">
        <v>7</v>
      </c>
      <c r="C14" s="1338"/>
      <c r="D14" s="1063"/>
      <c r="E14" s="269" t="s">
        <v>1322</v>
      </c>
      <c r="F14" s="97"/>
      <c r="G14" s="97"/>
      <c r="H14" s="97"/>
      <c r="I14" s="97"/>
    </row>
    <row r="15" spans="2:9" x14ac:dyDescent="0.25">
      <c r="B15" s="179">
        <v>8</v>
      </c>
      <c r="C15" s="1339"/>
      <c r="D15" s="1065"/>
      <c r="E15" s="269" t="s">
        <v>1316</v>
      </c>
      <c r="F15" s="270"/>
      <c r="G15" s="270"/>
      <c r="H15" s="270"/>
      <c r="I15" s="270"/>
    </row>
    <row r="16" spans="2:9" x14ac:dyDescent="0.25">
      <c r="B16" s="179">
        <v>9</v>
      </c>
      <c r="C16" s="1340" t="s">
        <v>1323</v>
      </c>
      <c r="D16" s="1340"/>
      <c r="E16" s="97" t="s">
        <v>1313</v>
      </c>
      <c r="F16" s="97"/>
      <c r="G16" s="97"/>
      <c r="H16" s="97"/>
      <c r="I16" s="97"/>
    </row>
    <row r="17" spans="2:9" x14ac:dyDescent="0.25">
      <c r="B17" s="179">
        <v>10</v>
      </c>
      <c r="C17" s="1340"/>
      <c r="D17" s="1340"/>
      <c r="E17" s="97" t="s">
        <v>1324</v>
      </c>
      <c r="F17" s="97"/>
      <c r="G17" s="97"/>
      <c r="H17" s="97"/>
      <c r="I17" s="97"/>
    </row>
    <row r="18" spans="2:9" x14ac:dyDescent="0.25">
      <c r="B18" s="179">
        <v>11</v>
      </c>
      <c r="C18" s="1340"/>
      <c r="D18" s="1340"/>
      <c r="E18" s="269" t="s">
        <v>1315</v>
      </c>
      <c r="F18" s="97"/>
      <c r="G18" s="97"/>
      <c r="H18" s="97"/>
      <c r="I18" s="97"/>
    </row>
    <row r="19" spans="2:9" x14ac:dyDescent="0.25">
      <c r="B19" s="179">
        <v>12</v>
      </c>
      <c r="C19" s="1340"/>
      <c r="D19" s="1340"/>
      <c r="E19" s="272" t="s">
        <v>1325</v>
      </c>
      <c r="F19" s="97"/>
      <c r="G19" s="97"/>
      <c r="H19" s="97"/>
      <c r="I19" s="97"/>
    </row>
    <row r="20" spans="2:9" x14ac:dyDescent="0.25">
      <c r="B20" s="179" t="s">
        <v>1326</v>
      </c>
      <c r="C20" s="1340"/>
      <c r="D20" s="1340"/>
      <c r="E20" s="271" t="s">
        <v>1318</v>
      </c>
      <c r="F20" s="97"/>
      <c r="G20" s="97"/>
      <c r="H20" s="97"/>
      <c r="I20" s="97"/>
    </row>
    <row r="21" spans="2:9" x14ac:dyDescent="0.25">
      <c r="B21" s="179" t="s">
        <v>1327</v>
      </c>
      <c r="C21" s="1340"/>
      <c r="D21" s="1340"/>
      <c r="E21" s="272" t="s">
        <v>1325</v>
      </c>
      <c r="F21" s="97"/>
      <c r="G21" s="97"/>
      <c r="H21" s="97"/>
      <c r="I21" s="97"/>
    </row>
    <row r="22" spans="2:9" ht="30" x14ac:dyDescent="0.25">
      <c r="B22" s="179" t="s">
        <v>1328</v>
      </c>
      <c r="C22" s="1340"/>
      <c r="D22" s="1340"/>
      <c r="E22" s="271" t="s">
        <v>1319</v>
      </c>
      <c r="F22" s="97"/>
      <c r="G22" s="97"/>
      <c r="H22" s="97"/>
      <c r="I22" s="97"/>
    </row>
    <row r="23" spans="2:9" x14ac:dyDescent="0.25">
      <c r="B23" s="179" t="s">
        <v>1329</v>
      </c>
      <c r="C23" s="1340"/>
      <c r="D23" s="1340"/>
      <c r="E23" s="272" t="s">
        <v>1325</v>
      </c>
      <c r="F23" s="97"/>
      <c r="G23" s="97"/>
      <c r="H23" s="97"/>
      <c r="I23" s="97"/>
    </row>
    <row r="24" spans="2:9" x14ac:dyDescent="0.25">
      <c r="B24" s="179" t="s">
        <v>1330</v>
      </c>
      <c r="C24" s="1340"/>
      <c r="D24" s="1340"/>
      <c r="E24" s="269" t="s">
        <v>1321</v>
      </c>
      <c r="F24" s="97"/>
      <c r="G24" s="97"/>
      <c r="H24" s="97"/>
      <c r="I24" s="97"/>
    </row>
    <row r="25" spans="2:9" x14ac:dyDescent="0.25">
      <c r="B25" s="179" t="s">
        <v>1331</v>
      </c>
      <c r="C25" s="1340"/>
      <c r="D25" s="1340"/>
      <c r="E25" s="272" t="s">
        <v>1325</v>
      </c>
      <c r="F25" s="97"/>
      <c r="G25" s="97"/>
      <c r="H25" s="97"/>
      <c r="I25" s="97"/>
    </row>
    <row r="26" spans="2:9" x14ac:dyDescent="0.25">
      <c r="B26" s="179">
        <v>15</v>
      </c>
      <c r="C26" s="1340"/>
      <c r="D26" s="1340"/>
      <c r="E26" s="269" t="s">
        <v>1322</v>
      </c>
      <c r="F26" s="97"/>
      <c r="G26" s="97"/>
      <c r="H26" s="97"/>
      <c r="I26" s="97"/>
    </row>
    <row r="27" spans="2:9" x14ac:dyDescent="0.25">
      <c r="B27" s="179">
        <v>16</v>
      </c>
      <c r="C27" s="1340"/>
      <c r="D27" s="1340"/>
      <c r="E27" s="272" t="s">
        <v>1325</v>
      </c>
      <c r="F27" s="97"/>
      <c r="G27" s="97"/>
      <c r="H27" s="97"/>
      <c r="I27" s="97"/>
    </row>
    <row r="28" spans="2:9" x14ac:dyDescent="0.25">
      <c r="B28" s="179">
        <v>17</v>
      </c>
      <c r="C28" s="1323" t="s">
        <v>1332</v>
      </c>
      <c r="D28" s="1323"/>
      <c r="E28" s="1323"/>
      <c r="F28" s="793">
        <v>2</v>
      </c>
      <c r="G28" s="793">
        <v>8</v>
      </c>
      <c r="H28" s="793">
        <v>9</v>
      </c>
      <c r="I28" s="793">
        <v>16</v>
      </c>
    </row>
  </sheetData>
  <mergeCells count="4">
    <mergeCell ref="C5:E5"/>
    <mergeCell ref="C6:D15"/>
    <mergeCell ref="C16:D27"/>
    <mergeCell ref="C28:E28"/>
  </mergeCells>
  <pageMargins left="0.70866141732283472" right="0.70866141732283472" top="0.74803149606299213" bottom="0.74803149606299213" header="0.31496062992125984" footer="0.31496062992125984"/>
  <pageSetup paperSize="9" scale="58" fitToHeight="0" orientation="landscape" cellComments="asDisplayed" r:id="rId1"/>
  <headerFooter>
    <oddHeader>&amp;CDA
Bilag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FDA7-0DE2-4D72-9FCC-6655E23A36D3}">
  <sheetPr>
    <tabColor theme="4" tint="0.39997558519241921"/>
    <pageSetUpPr fitToPage="1"/>
  </sheetPr>
  <dimension ref="A1:H134"/>
  <sheetViews>
    <sheetView showGridLines="0" zoomScale="115" zoomScaleNormal="115" zoomScalePageLayoutView="90" workbookViewId="0"/>
  </sheetViews>
  <sheetFormatPr defaultColWidth="9.140625" defaultRowHeight="15" x14ac:dyDescent="0.25"/>
  <cols>
    <col min="1" max="1" width="9.140625" style="459" customWidth="1"/>
    <col min="2" max="2" width="10.42578125" style="463" customWidth="1"/>
    <col min="3" max="3" width="96.85546875" style="459" customWidth="1"/>
    <col min="4" max="4" width="14.85546875" style="459" customWidth="1"/>
    <col min="5" max="5" width="17.5703125" style="459" customWidth="1"/>
    <col min="6" max="6" width="23.140625" style="459" customWidth="1"/>
    <col min="7" max="7" width="28.140625" style="459" customWidth="1"/>
    <col min="8" max="8" width="21.7109375" style="459" customWidth="1"/>
    <col min="9" max="9" width="25.42578125" style="459" customWidth="1"/>
    <col min="10" max="16384" width="9.140625" style="459"/>
  </cols>
  <sheetData>
    <row r="1" spans="1:8" x14ac:dyDescent="0.25">
      <c r="A1" s="10"/>
      <c r="B1" s="3" t="s">
        <v>145</v>
      </c>
      <c r="C1" s="3" t="s">
        <v>6</v>
      </c>
    </row>
    <row r="2" spans="1:8" s="37" customFormat="1" ht="18.75" x14ac:dyDescent="0.3">
      <c r="A2" s="10"/>
      <c r="B2" s="336" t="s">
        <v>12</v>
      </c>
      <c r="C2" s="336"/>
      <c r="D2" s="338"/>
      <c r="E2" s="338"/>
      <c r="F2" s="338"/>
      <c r="G2" s="338"/>
      <c r="H2" s="338"/>
    </row>
    <row r="3" spans="1:8" x14ac:dyDescent="0.25">
      <c r="A3" s="10"/>
    </row>
    <row r="4" spans="1:8" x14ac:dyDescent="0.25">
      <c r="A4" s="10"/>
    </row>
    <row r="5" spans="1:8" x14ac:dyDescent="0.25">
      <c r="A5" s="10"/>
      <c r="B5"/>
      <c r="C5"/>
      <c r="D5" s="30" t="s">
        <v>148</v>
      </c>
      <c r="E5" s="30" t="s">
        <v>149</v>
      </c>
      <c r="F5" s="30" t="s">
        <v>150</v>
      </c>
      <c r="G5" s="30" t="s">
        <v>249</v>
      </c>
      <c r="H5" s="30" t="s">
        <v>250</v>
      </c>
    </row>
    <row r="6" spans="1:8" x14ac:dyDescent="0.25">
      <c r="A6" s="10"/>
      <c r="B6"/>
      <c r="C6"/>
      <c r="D6" s="1075" t="s">
        <v>186</v>
      </c>
      <c r="E6" s="1075" t="s">
        <v>290</v>
      </c>
      <c r="F6" s="1075"/>
      <c r="G6" s="1075"/>
      <c r="H6" s="1075"/>
    </row>
    <row r="7" spans="1:8" ht="30" x14ac:dyDescent="0.25">
      <c r="A7" s="10"/>
      <c r="B7"/>
      <c r="C7"/>
      <c r="D7" s="1075"/>
      <c r="E7" s="30" t="s">
        <v>291</v>
      </c>
      <c r="F7" s="30" t="s">
        <v>292</v>
      </c>
      <c r="G7" s="38" t="s">
        <v>293</v>
      </c>
      <c r="H7" s="30" t="s">
        <v>294</v>
      </c>
    </row>
    <row r="8" spans="1:8" x14ac:dyDescent="0.25">
      <c r="A8" s="10"/>
      <c r="B8" s="39">
        <v>1</v>
      </c>
      <c r="C8" s="40" t="s">
        <v>295</v>
      </c>
      <c r="D8" s="753">
        <v>192890</v>
      </c>
      <c r="E8" s="753">
        <v>-373</v>
      </c>
      <c r="F8" s="754"/>
      <c r="G8" s="753"/>
      <c r="H8" s="753">
        <v>-219</v>
      </c>
    </row>
    <row r="9" spans="1:8" x14ac:dyDescent="0.25">
      <c r="A9" s="10"/>
      <c r="B9" s="39">
        <v>2</v>
      </c>
      <c r="C9" s="40" t="s">
        <v>296</v>
      </c>
      <c r="D9" s="753">
        <v>192890</v>
      </c>
      <c r="E9" s="27"/>
      <c r="F9" s="18"/>
      <c r="G9" s="27"/>
      <c r="H9" s="27">
        <v>-20</v>
      </c>
    </row>
    <row r="10" spans="1:8" x14ac:dyDescent="0.25">
      <c r="A10" s="10"/>
      <c r="B10" s="39">
        <v>3</v>
      </c>
      <c r="C10" s="40" t="s">
        <v>297</v>
      </c>
      <c r="D10" s="27">
        <v>0</v>
      </c>
      <c r="E10" s="27">
        <v>-373</v>
      </c>
      <c r="F10" s="18"/>
      <c r="G10" s="27"/>
      <c r="H10" s="27">
        <v>-239</v>
      </c>
    </row>
    <row r="11" spans="1:8" x14ac:dyDescent="0.25">
      <c r="A11" s="10"/>
      <c r="B11" s="39">
        <v>4</v>
      </c>
      <c r="C11" s="35" t="s">
        <v>298</v>
      </c>
      <c r="D11" s="753">
        <v>10043</v>
      </c>
      <c r="E11" s="27"/>
      <c r="F11" s="18"/>
      <c r="G11" s="27"/>
      <c r="H11" s="755"/>
    </row>
    <row r="12" spans="1:8" x14ac:dyDescent="0.25">
      <c r="A12" s="10"/>
      <c r="B12" s="30">
        <v>5</v>
      </c>
      <c r="C12" s="41" t="s">
        <v>299</v>
      </c>
      <c r="D12" s="27"/>
      <c r="E12" s="27"/>
      <c r="F12" s="18"/>
      <c r="G12" s="27"/>
      <c r="H12" s="755"/>
    </row>
    <row r="13" spans="1:8" x14ac:dyDescent="0.25">
      <c r="A13" s="10"/>
      <c r="B13" s="30">
        <v>6</v>
      </c>
      <c r="C13" s="41" t="s">
        <v>300</v>
      </c>
      <c r="D13" s="27"/>
      <c r="E13" s="27"/>
      <c r="F13" s="18"/>
      <c r="G13" s="27"/>
      <c r="H13" s="755"/>
    </row>
    <row r="14" spans="1:8" x14ac:dyDescent="0.25">
      <c r="A14" s="10"/>
      <c r="B14" s="30">
        <v>7</v>
      </c>
      <c r="C14" s="41" t="s">
        <v>301</v>
      </c>
      <c r="D14" s="27"/>
      <c r="E14" s="27"/>
      <c r="F14" s="18"/>
      <c r="G14" s="27"/>
      <c r="H14" s="755"/>
    </row>
    <row r="15" spans="1:8" x14ac:dyDescent="0.25">
      <c r="A15" s="10"/>
      <c r="B15" s="30">
        <v>8</v>
      </c>
      <c r="C15" s="41" t="s">
        <v>302</v>
      </c>
      <c r="D15" s="27"/>
      <c r="E15" s="27"/>
      <c r="F15" s="18"/>
      <c r="G15" s="27"/>
      <c r="H15" s="755"/>
    </row>
    <row r="16" spans="1:8" x14ac:dyDescent="0.25">
      <c r="A16" s="10"/>
      <c r="B16" s="30">
        <v>9</v>
      </c>
      <c r="C16" s="41" t="s">
        <v>303</v>
      </c>
      <c r="D16" s="753">
        <v>10043</v>
      </c>
      <c r="E16" s="27"/>
      <c r="F16" s="18"/>
      <c r="G16" s="27"/>
      <c r="H16" s="755"/>
    </row>
    <row r="17" spans="1:8" x14ac:dyDescent="0.25">
      <c r="A17" s="10"/>
      <c r="B17" s="30">
        <v>10</v>
      </c>
      <c r="C17" s="41" t="s">
        <v>304</v>
      </c>
      <c r="D17" s="27"/>
      <c r="E17" s="27"/>
      <c r="F17" s="18"/>
      <c r="G17" s="27"/>
      <c r="H17" s="755"/>
    </row>
    <row r="18" spans="1:8" x14ac:dyDescent="0.25">
      <c r="A18" s="10"/>
      <c r="B18" s="30">
        <v>11</v>
      </c>
      <c r="C18" s="41" t="s">
        <v>305</v>
      </c>
      <c r="D18" s="27"/>
      <c r="E18" s="27"/>
      <c r="F18" s="18"/>
      <c r="G18" s="27"/>
      <c r="H18" s="755"/>
    </row>
    <row r="19" spans="1:8" x14ac:dyDescent="0.25">
      <c r="A19" s="10"/>
      <c r="B19" s="39">
        <v>12</v>
      </c>
      <c r="C19" s="35" t="s">
        <v>306</v>
      </c>
      <c r="D19" s="753">
        <v>202934</v>
      </c>
      <c r="E19" s="753">
        <v>-373</v>
      </c>
      <c r="F19" s="18"/>
      <c r="G19" s="27"/>
      <c r="H19" s="753">
        <v>-239</v>
      </c>
    </row>
    <row r="20" spans="1:8" x14ac:dyDescent="0.25">
      <c r="A20" s="10"/>
    </row>
    <row r="21" spans="1:8" x14ac:dyDescent="0.25">
      <c r="A21" s="10"/>
    </row>
    <row r="22" spans="1:8" x14ac:dyDescent="0.25">
      <c r="A22" s="10"/>
    </row>
    <row r="23" spans="1:8" x14ac:dyDescent="0.25">
      <c r="A23" s="10"/>
    </row>
    <row r="24" spans="1:8" x14ac:dyDescent="0.25">
      <c r="A24" s="10"/>
    </row>
    <row r="25" spans="1:8" x14ac:dyDescent="0.25">
      <c r="A25" s="10"/>
    </row>
    <row r="26" spans="1:8" x14ac:dyDescent="0.25">
      <c r="A26" s="10"/>
    </row>
    <row r="27" spans="1:8" x14ac:dyDescent="0.25">
      <c r="A27" s="10"/>
    </row>
    <row r="28" spans="1:8" x14ac:dyDescent="0.25">
      <c r="A28" s="10"/>
    </row>
    <row r="29" spans="1:8" x14ac:dyDescent="0.25">
      <c r="A29" s="10"/>
    </row>
    <row r="30" spans="1:8" x14ac:dyDescent="0.25">
      <c r="A30" s="10"/>
    </row>
    <row r="31" spans="1:8" x14ac:dyDescent="0.25">
      <c r="A31" s="10"/>
    </row>
    <row r="32" spans="1:8" x14ac:dyDescent="0.25">
      <c r="A32" s="10"/>
    </row>
    <row r="33" spans="1:1" x14ac:dyDescent="0.25">
      <c r="A33" s="10"/>
    </row>
    <row r="34" spans="1:1" x14ac:dyDescent="0.25">
      <c r="A34" s="10"/>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row r="48" spans="1:1"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6:D7"/>
    <mergeCell ref="E6:H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E1F-1432-45E3-917D-2F95B5A7D561}">
  <sheetPr>
    <tabColor theme="7" tint="0.59999389629810485"/>
    <pageSetUpPr fitToPage="1"/>
  </sheetPr>
  <dimension ref="B1:H30"/>
  <sheetViews>
    <sheetView showGridLines="0" zoomScaleNormal="100" workbookViewId="0"/>
  </sheetViews>
  <sheetFormatPr defaultColWidth="9.140625" defaultRowHeight="15" x14ac:dyDescent="0.25"/>
  <cols>
    <col min="1" max="1" width="9.140625" style="3"/>
    <col min="2" max="2" width="9.42578125" style="3" customWidth="1"/>
    <col min="3" max="3" width="43" style="3" customWidth="1"/>
    <col min="4" max="4" width="75.42578125" style="3" customWidth="1"/>
    <col min="5" max="5" width="24.42578125" style="3" customWidth="1"/>
    <col min="6" max="6" width="23.42578125" style="3" customWidth="1"/>
    <col min="7" max="7" width="21" style="3" customWidth="1"/>
    <col min="8" max="8" width="25" style="3" customWidth="1"/>
    <col min="9" max="9" width="25.42578125" style="3" customWidth="1"/>
    <col min="10" max="10" width="23.140625" style="3" customWidth="1"/>
    <col min="11" max="11" width="29.5703125" style="3" customWidth="1"/>
    <col min="12" max="12" width="22" style="3" customWidth="1"/>
    <col min="13" max="13" width="16.42578125" style="3" customWidth="1"/>
    <col min="14" max="14" width="14.85546875" style="3" customWidth="1"/>
    <col min="15" max="15" width="14.5703125" style="3" customWidth="1"/>
    <col min="16" max="16" width="31.5703125" style="3" customWidth="1"/>
    <col min="17" max="16384" width="9.140625" style="3"/>
  </cols>
  <sheetData>
    <row r="1" spans="2:8" x14ac:dyDescent="0.25">
      <c r="B1" s="448" t="s">
        <v>145</v>
      </c>
      <c r="C1" s="448" t="s">
        <v>6</v>
      </c>
    </row>
    <row r="2" spans="2:8" ht="18.75" x14ac:dyDescent="0.3">
      <c r="B2" s="765" t="s">
        <v>60</v>
      </c>
      <c r="C2" s="367"/>
      <c r="D2" s="367"/>
      <c r="E2" s="367"/>
      <c r="F2" s="367"/>
      <c r="G2" s="367"/>
      <c r="H2" s="367"/>
    </row>
    <row r="5" spans="2:8" x14ac:dyDescent="0.25">
      <c r="C5" s="4"/>
      <c r="E5" s="179" t="s">
        <v>148</v>
      </c>
      <c r="F5" s="179" t="s">
        <v>149</v>
      </c>
      <c r="G5" s="179" t="s">
        <v>150</v>
      </c>
      <c r="H5" s="179" t="s">
        <v>249</v>
      </c>
    </row>
    <row r="6" spans="2:8" ht="30" x14ac:dyDescent="0.25">
      <c r="C6" s="1344"/>
      <c r="D6" s="1345"/>
      <c r="E6" s="5" t="s">
        <v>1308</v>
      </c>
      <c r="F6" s="5" t="s">
        <v>1309</v>
      </c>
      <c r="G6" s="5" t="s">
        <v>1310</v>
      </c>
      <c r="H6" s="5" t="s">
        <v>1311</v>
      </c>
    </row>
    <row r="7" spans="2:8" x14ac:dyDescent="0.25">
      <c r="B7" s="179"/>
      <c r="C7" s="1341" t="s">
        <v>1333</v>
      </c>
      <c r="D7" s="1342"/>
      <c r="E7" s="1342"/>
      <c r="F7" s="1342"/>
      <c r="G7" s="1342"/>
      <c r="H7" s="1343"/>
    </row>
    <row r="8" spans="2:8" x14ac:dyDescent="0.25">
      <c r="B8" s="179">
        <v>1</v>
      </c>
      <c r="C8" s="1346" t="s">
        <v>1334</v>
      </c>
      <c r="D8" s="1347"/>
      <c r="E8" s="97">
        <v>0</v>
      </c>
      <c r="F8" s="97">
        <v>0</v>
      </c>
      <c r="G8" s="97">
        <v>0</v>
      </c>
      <c r="H8" s="97">
        <v>0</v>
      </c>
    </row>
    <row r="9" spans="2:8" x14ac:dyDescent="0.25">
      <c r="B9" s="179">
        <v>2</v>
      </c>
      <c r="C9" s="1346" t="s">
        <v>1335</v>
      </c>
      <c r="D9" s="1347"/>
      <c r="E9" s="97">
        <v>0</v>
      </c>
      <c r="F9" s="97">
        <v>0</v>
      </c>
      <c r="G9" s="97">
        <v>0</v>
      </c>
      <c r="H9" s="97">
        <v>0</v>
      </c>
    </row>
    <row r="10" spans="2:8" x14ac:dyDescent="0.25">
      <c r="B10" s="179">
        <v>3</v>
      </c>
      <c r="C10" s="1348" t="s">
        <v>1336</v>
      </c>
      <c r="D10" s="1349"/>
      <c r="E10" s="273">
        <v>0</v>
      </c>
      <c r="F10" s="246">
        <v>0</v>
      </c>
      <c r="G10" s="246">
        <v>0</v>
      </c>
      <c r="H10" s="97">
        <v>0</v>
      </c>
    </row>
    <row r="11" spans="2:8" x14ac:dyDescent="0.25">
      <c r="B11" s="179"/>
      <c r="C11" s="1341" t="s">
        <v>1337</v>
      </c>
      <c r="D11" s="1342"/>
      <c r="E11" s="1342"/>
      <c r="F11" s="1342"/>
      <c r="G11" s="1342"/>
      <c r="H11" s="1343"/>
    </row>
    <row r="12" spans="2:8" x14ac:dyDescent="0.25">
      <c r="B12" s="179">
        <v>4</v>
      </c>
      <c r="C12" s="1346" t="s">
        <v>1338</v>
      </c>
      <c r="D12" s="1347"/>
      <c r="E12" s="97">
        <v>0</v>
      </c>
      <c r="F12" s="97">
        <v>0</v>
      </c>
      <c r="G12" s="97">
        <v>0</v>
      </c>
      <c r="H12" s="97">
        <v>0</v>
      </c>
    </row>
    <row r="13" spans="2:8" x14ac:dyDescent="0.25">
      <c r="B13" s="179">
        <v>5</v>
      </c>
      <c r="C13" s="1346" t="s">
        <v>1339</v>
      </c>
      <c r="D13" s="1347"/>
      <c r="E13" s="97">
        <v>0</v>
      </c>
      <c r="F13" s="97">
        <v>0</v>
      </c>
      <c r="G13" s="97">
        <v>0</v>
      </c>
      <c r="H13" s="97">
        <v>0</v>
      </c>
    </row>
    <row r="14" spans="2:8" x14ac:dyDescent="0.25">
      <c r="B14" s="179"/>
      <c r="C14" s="1341" t="s">
        <v>1340</v>
      </c>
      <c r="D14" s="1342"/>
      <c r="E14" s="1342"/>
      <c r="F14" s="1342"/>
      <c r="G14" s="1342"/>
      <c r="H14" s="1343"/>
    </row>
    <row r="15" spans="2:8" x14ac:dyDescent="0.25">
      <c r="B15" s="179">
        <v>6</v>
      </c>
      <c r="C15" s="1346" t="s">
        <v>1341</v>
      </c>
      <c r="D15" s="1347"/>
      <c r="E15" s="97">
        <v>0</v>
      </c>
      <c r="F15" s="97">
        <v>0</v>
      </c>
      <c r="G15" s="97">
        <v>0</v>
      </c>
      <c r="H15" s="97">
        <v>1</v>
      </c>
    </row>
    <row r="16" spans="2:8" x14ac:dyDescent="0.25">
      <c r="B16" s="179">
        <v>7</v>
      </c>
      <c r="C16" s="1346" t="s">
        <v>1342</v>
      </c>
      <c r="D16" s="1347"/>
      <c r="E16" s="97">
        <v>0</v>
      </c>
      <c r="F16" s="97">
        <v>0</v>
      </c>
      <c r="G16" s="97">
        <v>0</v>
      </c>
      <c r="H16" s="97">
        <v>0</v>
      </c>
    </row>
    <row r="17" spans="2:8" x14ac:dyDescent="0.25">
      <c r="B17" s="179">
        <v>8</v>
      </c>
      <c r="C17" s="1348" t="s">
        <v>1343</v>
      </c>
      <c r="D17" s="1349"/>
      <c r="E17" s="97">
        <v>0</v>
      </c>
      <c r="F17" s="97">
        <v>0</v>
      </c>
      <c r="G17" s="97">
        <v>0</v>
      </c>
      <c r="H17" s="97">
        <v>0</v>
      </c>
    </row>
    <row r="18" spans="2:8" ht="15" customHeight="1" x14ac:dyDescent="0.25">
      <c r="B18" s="179">
        <v>9</v>
      </c>
      <c r="C18" s="1348" t="s">
        <v>1344</v>
      </c>
      <c r="D18" s="1349"/>
      <c r="E18" s="97">
        <v>0</v>
      </c>
      <c r="F18" s="97">
        <v>0</v>
      </c>
      <c r="G18" s="97">
        <v>0</v>
      </c>
      <c r="H18" s="97">
        <v>0</v>
      </c>
    </row>
    <row r="19" spans="2:8" ht="15" customHeight="1" x14ac:dyDescent="0.25">
      <c r="B19" s="179">
        <v>10</v>
      </c>
      <c r="C19" s="1348" t="s">
        <v>1345</v>
      </c>
      <c r="D19" s="1349"/>
      <c r="E19" s="97">
        <v>0</v>
      </c>
      <c r="F19" s="97">
        <v>0</v>
      </c>
      <c r="G19" s="97">
        <v>0</v>
      </c>
      <c r="H19" s="97">
        <v>0</v>
      </c>
    </row>
    <row r="20" spans="2:8" x14ac:dyDescent="0.25">
      <c r="B20" s="179">
        <v>11</v>
      </c>
      <c r="C20" s="1348" t="s">
        <v>1346</v>
      </c>
      <c r="D20" s="1349"/>
      <c r="E20" s="97">
        <v>0</v>
      </c>
      <c r="F20" s="97">
        <v>0</v>
      </c>
      <c r="G20" s="97">
        <v>0</v>
      </c>
      <c r="H20" s="97">
        <v>0</v>
      </c>
    </row>
    <row r="26" spans="2:8" x14ac:dyDescent="0.25">
      <c r="C26" s="1350"/>
      <c r="D26" s="1350"/>
      <c r="E26" s="1350"/>
      <c r="F26" s="1350"/>
      <c r="G26" s="1350"/>
      <c r="H26" s="1350"/>
    </row>
    <row r="30" spans="2:8" ht="29.25" customHeight="1" x14ac:dyDescent="0.25"/>
  </sheetData>
  <mergeCells count="16">
    <mergeCell ref="C18:D18"/>
    <mergeCell ref="C19:D19"/>
    <mergeCell ref="C20:D20"/>
    <mergeCell ref="C26:H26"/>
    <mergeCell ref="C12:D12"/>
    <mergeCell ref="C13:D13"/>
    <mergeCell ref="C14:H14"/>
    <mergeCell ref="C15:D15"/>
    <mergeCell ref="C16:D16"/>
    <mergeCell ref="C17:D17"/>
    <mergeCell ref="C11:H11"/>
    <mergeCell ref="C6:D6"/>
    <mergeCell ref="C7:H7"/>
    <mergeCell ref="C8:D8"/>
    <mergeCell ref="C9:D9"/>
    <mergeCell ref="C10:D10"/>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6AEF-0D78-4ADD-B3D4-C913B1C09B9F}">
  <sheetPr>
    <tabColor theme="7" tint="0.59999389629810485"/>
    <pageSetUpPr fitToPage="1"/>
  </sheetPr>
  <dimension ref="A1:X31"/>
  <sheetViews>
    <sheetView showGridLines="0" topLeftCell="A2" zoomScaleNormal="100" zoomScalePageLayoutView="80" workbookViewId="0">
      <selection activeCell="B1" sqref="B1:C1"/>
    </sheetView>
  </sheetViews>
  <sheetFormatPr defaultColWidth="9.140625" defaultRowHeight="15" x14ac:dyDescent="0.25"/>
  <cols>
    <col min="1" max="1" width="9.140625" style="3"/>
    <col min="2" max="2" width="70" style="3" customWidth="1"/>
    <col min="3" max="7" width="20" style="3" customWidth="1"/>
    <col min="8" max="8" width="20" style="274" customWidth="1"/>
    <col min="9" max="9" width="20" style="3" customWidth="1"/>
    <col min="10" max="10" width="22.140625" style="3" customWidth="1"/>
    <col min="11" max="11" width="9.140625" style="3"/>
    <col min="12" max="12" width="255.5703125" style="3" bestFit="1" customWidth="1"/>
    <col min="13" max="16384" width="9.140625" style="3"/>
  </cols>
  <sheetData>
    <row r="1" spans="1:24" x14ac:dyDescent="0.25">
      <c r="B1" s="288" t="s">
        <v>145</v>
      </c>
      <c r="C1" s="288" t="s">
        <v>307</v>
      </c>
    </row>
    <row r="2" spans="1:24" x14ac:dyDescent="0.25">
      <c r="B2" s="366" t="s">
        <v>1347</v>
      </c>
      <c r="C2" s="367"/>
      <c r="D2" s="367"/>
      <c r="E2" s="367"/>
      <c r="F2" s="367"/>
      <c r="G2" s="367"/>
      <c r="H2" s="368"/>
      <c r="I2" s="367"/>
      <c r="J2" s="367"/>
    </row>
    <row r="3" spans="1:24" x14ac:dyDescent="0.25">
      <c r="B3" s="275"/>
      <c r="C3" s="275"/>
      <c r="D3" s="275"/>
      <c r="E3" s="275"/>
      <c r="F3" s="275"/>
      <c r="G3" s="275"/>
      <c r="H3" s="276"/>
      <c r="I3" s="275"/>
    </row>
    <row r="4" spans="1:24" x14ac:dyDescent="0.25">
      <c r="D4" s="275"/>
      <c r="E4" s="275"/>
      <c r="F4" s="275"/>
      <c r="G4" s="275"/>
      <c r="H4" s="276"/>
    </row>
    <row r="5" spans="1:24" x14ac:dyDescent="0.25">
      <c r="C5" s="179" t="s">
        <v>148</v>
      </c>
      <c r="D5" s="179" t="s">
        <v>149</v>
      </c>
      <c r="E5" s="179" t="s">
        <v>150</v>
      </c>
      <c r="F5" s="179" t="s">
        <v>249</v>
      </c>
      <c r="G5" s="179" t="s">
        <v>250</v>
      </c>
      <c r="H5" s="179" t="s">
        <v>251</v>
      </c>
      <c r="I5" s="179" t="s">
        <v>1348</v>
      </c>
      <c r="J5" s="179" t="s">
        <v>1349</v>
      </c>
    </row>
    <row r="6" spans="1:24" ht="165" x14ac:dyDescent="0.25">
      <c r="B6" s="232" t="s">
        <v>1350</v>
      </c>
      <c r="C6" s="277" t="s">
        <v>1351</v>
      </c>
      <c r="D6" s="277" t="s">
        <v>1352</v>
      </c>
      <c r="E6" s="277" t="s">
        <v>1353</v>
      </c>
      <c r="F6" s="277" t="s">
        <v>1354</v>
      </c>
      <c r="G6" s="277" t="s">
        <v>1355</v>
      </c>
      <c r="H6" s="277" t="s">
        <v>1356</v>
      </c>
      <c r="I6" s="277" t="s">
        <v>1357</v>
      </c>
      <c r="J6" s="277" t="s">
        <v>1358</v>
      </c>
      <c r="L6" s="278"/>
      <c r="M6" s="279"/>
      <c r="N6" s="279"/>
      <c r="O6" s="279"/>
      <c r="P6" s="279"/>
      <c r="Q6" s="279"/>
      <c r="R6" s="279"/>
      <c r="S6" s="279"/>
      <c r="T6" s="279"/>
      <c r="U6" s="279"/>
      <c r="V6" s="279"/>
      <c r="W6" s="279"/>
      <c r="X6" s="279"/>
    </row>
    <row r="7" spans="1:24" x14ac:dyDescent="0.25">
      <c r="A7" s="179">
        <v>1</v>
      </c>
      <c r="B7" s="157" t="s">
        <v>1308</v>
      </c>
      <c r="C7" s="97"/>
      <c r="D7" s="97"/>
      <c r="E7" s="97"/>
      <c r="F7" s="97"/>
      <c r="G7" s="97"/>
      <c r="H7" s="280"/>
      <c r="I7" s="97"/>
      <c r="J7" s="97"/>
    </row>
    <row r="8" spans="1:24" x14ac:dyDescent="0.25">
      <c r="A8" s="179">
        <v>2</v>
      </c>
      <c r="B8" s="271" t="s">
        <v>1359</v>
      </c>
      <c r="C8" s="97"/>
      <c r="D8" s="97"/>
      <c r="E8" s="97"/>
      <c r="F8" s="97"/>
      <c r="G8" s="97"/>
      <c r="H8" s="280"/>
      <c r="I8" s="97"/>
      <c r="J8" s="97"/>
    </row>
    <row r="9" spans="1:24" ht="30" x14ac:dyDescent="0.25">
      <c r="A9" s="179">
        <v>3</v>
      </c>
      <c r="B9" s="271" t="s">
        <v>1360</v>
      </c>
      <c r="C9" s="97"/>
      <c r="D9" s="97"/>
      <c r="E9" s="97"/>
      <c r="F9" s="97"/>
      <c r="G9" s="97"/>
      <c r="H9" s="280"/>
      <c r="I9" s="97"/>
      <c r="J9" s="97"/>
    </row>
    <row r="10" spans="1:24" x14ac:dyDescent="0.25">
      <c r="A10" s="179">
        <v>4</v>
      </c>
      <c r="B10" s="271" t="s">
        <v>1361</v>
      </c>
      <c r="C10" s="97"/>
      <c r="D10" s="97"/>
      <c r="E10" s="97"/>
      <c r="F10" s="97"/>
      <c r="G10" s="97"/>
      <c r="H10" s="280"/>
      <c r="I10" s="97"/>
      <c r="J10" s="97"/>
    </row>
    <row r="11" spans="1:24" x14ac:dyDescent="0.25">
      <c r="A11" s="179">
        <v>5</v>
      </c>
      <c r="B11" s="271" t="s">
        <v>1362</v>
      </c>
      <c r="C11" s="97"/>
      <c r="D11" s="97"/>
      <c r="E11" s="97"/>
      <c r="F11" s="97"/>
      <c r="G11" s="97"/>
      <c r="H11" s="280"/>
      <c r="I11" s="97"/>
      <c r="J11" s="97"/>
    </row>
    <row r="12" spans="1:24" x14ac:dyDescent="0.25">
      <c r="A12" s="179">
        <v>6</v>
      </c>
      <c r="B12" s="271" t="s">
        <v>1363</v>
      </c>
      <c r="C12" s="97"/>
      <c r="D12" s="97"/>
      <c r="E12" s="97"/>
      <c r="F12" s="97"/>
      <c r="G12" s="97"/>
      <c r="H12" s="280"/>
      <c r="I12" s="97"/>
      <c r="J12" s="97"/>
    </row>
    <row r="13" spans="1:24" x14ac:dyDescent="0.25">
      <c r="A13" s="1">
        <v>7</v>
      </c>
      <c r="B13" s="157" t="s">
        <v>1364</v>
      </c>
      <c r="C13" s="97"/>
      <c r="D13" s="97"/>
      <c r="E13" s="97"/>
      <c r="F13" s="97"/>
      <c r="G13" s="97"/>
      <c r="H13" s="280"/>
      <c r="I13" s="97"/>
      <c r="J13" s="97"/>
    </row>
    <row r="14" spans="1:24" x14ac:dyDescent="0.25">
      <c r="A14" s="1">
        <v>8</v>
      </c>
      <c r="B14" s="271" t="s">
        <v>1359</v>
      </c>
      <c r="C14" s="97"/>
      <c r="D14" s="97"/>
      <c r="E14" s="97"/>
      <c r="F14" s="97"/>
      <c r="G14" s="97"/>
      <c r="H14" s="280"/>
      <c r="I14" s="97"/>
      <c r="J14" s="97"/>
    </row>
    <row r="15" spans="1:24" ht="30" x14ac:dyDescent="0.25">
      <c r="A15" s="1">
        <v>9</v>
      </c>
      <c r="B15" s="271" t="s">
        <v>1360</v>
      </c>
      <c r="C15" s="97"/>
      <c r="D15" s="97"/>
      <c r="E15" s="97"/>
      <c r="F15" s="97"/>
      <c r="G15" s="97"/>
      <c r="H15" s="280"/>
      <c r="I15" s="97"/>
      <c r="J15" s="97"/>
    </row>
    <row r="16" spans="1:24" x14ac:dyDescent="0.25">
      <c r="A16" s="1">
        <v>10</v>
      </c>
      <c r="B16" s="271" t="s">
        <v>1361</v>
      </c>
      <c r="C16" s="97"/>
      <c r="D16" s="97"/>
      <c r="E16" s="97"/>
      <c r="F16" s="97"/>
      <c r="G16" s="97"/>
      <c r="H16" s="280"/>
      <c r="I16" s="97"/>
      <c r="J16" s="97"/>
    </row>
    <row r="17" spans="1:12" x14ac:dyDescent="0.25">
      <c r="A17" s="1">
        <v>11</v>
      </c>
      <c r="B17" s="271" t="s">
        <v>1362</v>
      </c>
      <c r="C17" s="97"/>
      <c r="D17" s="97"/>
      <c r="E17" s="97"/>
      <c r="F17" s="97"/>
      <c r="G17" s="97"/>
      <c r="H17" s="280"/>
      <c r="I17" s="97"/>
      <c r="J17" s="97"/>
    </row>
    <row r="18" spans="1:12" x14ac:dyDescent="0.25">
      <c r="A18" s="1">
        <v>12</v>
      </c>
      <c r="B18" s="271" t="s">
        <v>1363</v>
      </c>
      <c r="C18" s="97"/>
      <c r="D18" s="97"/>
      <c r="E18" s="97"/>
      <c r="F18" s="97"/>
      <c r="G18" s="97"/>
      <c r="H18" s="280"/>
      <c r="I18" s="97"/>
      <c r="J18" s="97"/>
    </row>
    <row r="19" spans="1:12" x14ac:dyDescent="0.25">
      <c r="A19" s="1">
        <v>13</v>
      </c>
      <c r="B19" s="3" t="s">
        <v>1310</v>
      </c>
      <c r="C19" s="97"/>
      <c r="D19" s="97"/>
      <c r="E19" s="97"/>
      <c r="F19" s="97"/>
      <c r="G19" s="97"/>
      <c r="H19" s="280"/>
      <c r="I19" s="97"/>
      <c r="J19" s="97"/>
    </row>
    <row r="20" spans="1:12" x14ac:dyDescent="0.25">
      <c r="A20" s="1">
        <v>14</v>
      </c>
      <c r="B20" s="271" t="s">
        <v>1359</v>
      </c>
      <c r="C20" s="97"/>
      <c r="D20" s="97"/>
      <c r="E20" s="97"/>
      <c r="F20" s="97"/>
      <c r="G20" s="97"/>
      <c r="H20" s="280"/>
      <c r="I20" s="97"/>
      <c r="J20" s="97"/>
    </row>
    <row r="21" spans="1:12" ht="30" x14ac:dyDescent="0.25">
      <c r="A21" s="1">
        <v>15</v>
      </c>
      <c r="B21" s="271" t="s">
        <v>1360</v>
      </c>
      <c r="C21" s="97"/>
      <c r="D21" s="97"/>
      <c r="E21" s="97"/>
      <c r="F21" s="97"/>
      <c r="G21" s="97"/>
      <c r="H21" s="280"/>
      <c r="I21" s="97"/>
      <c r="J21" s="97"/>
    </row>
    <row r="22" spans="1:12" x14ac:dyDescent="0.25">
      <c r="A22" s="1">
        <v>16</v>
      </c>
      <c r="B22" s="271" t="s">
        <v>1361</v>
      </c>
      <c r="C22" s="97"/>
      <c r="D22" s="97"/>
      <c r="E22" s="97"/>
      <c r="F22" s="97"/>
      <c r="G22" s="97"/>
      <c r="H22" s="280"/>
      <c r="I22" s="97"/>
      <c r="J22" s="97"/>
    </row>
    <row r="23" spans="1:12" x14ac:dyDescent="0.25">
      <c r="A23" s="1">
        <v>17</v>
      </c>
      <c r="B23" s="271" t="s">
        <v>1362</v>
      </c>
      <c r="C23" s="97"/>
      <c r="D23" s="97"/>
      <c r="E23" s="97"/>
      <c r="F23" s="97"/>
      <c r="G23" s="97"/>
      <c r="H23" s="280"/>
      <c r="I23" s="97"/>
      <c r="J23" s="97"/>
    </row>
    <row r="24" spans="1:12" x14ac:dyDescent="0.25">
      <c r="A24" s="1">
        <v>18</v>
      </c>
      <c r="B24" s="271" t="s">
        <v>1363</v>
      </c>
      <c r="C24" s="97"/>
      <c r="D24" s="97"/>
      <c r="E24" s="97"/>
      <c r="F24" s="97"/>
      <c r="G24" s="97"/>
      <c r="H24" s="280"/>
      <c r="I24" s="97"/>
      <c r="J24" s="97"/>
    </row>
    <row r="25" spans="1:12" x14ac:dyDescent="0.25">
      <c r="A25" s="1">
        <v>19</v>
      </c>
      <c r="B25" s="242" t="s">
        <v>1311</v>
      </c>
      <c r="C25" s="97"/>
      <c r="D25" s="97"/>
      <c r="E25" s="97"/>
      <c r="F25" s="97"/>
      <c r="G25" s="97"/>
      <c r="H25" s="280"/>
      <c r="I25" s="97"/>
      <c r="J25" s="97"/>
    </row>
    <row r="26" spans="1:12" x14ac:dyDescent="0.25">
      <c r="A26" s="1">
        <v>20</v>
      </c>
      <c r="B26" s="271" t="s">
        <v>1359</v>
      </c>
      <c r="C26" s="97"/>
      <c r="D26" s="97"/>
      <c r="E26" s="97"/>
      <c r="F26" s="97"/>
      <c r="G26" s="97"/>
      <c r="H26" s="280"/>
      <c r="I26" s="97"/>
      <c r="J26" s="97"/>
      <c r="L26" s="279"/>
    </row>
    <row r="27" spans="1:12" ht="30" x14ac:dyDescent="0.25">
      <c r="A27" s="1">
        <v>21</v>
      </c>
      <c r="B27" s="271" t="s">
        <v>1360</v>
      </c>
      <c r="C27" s="97"/>
      <c r="D27" s="97"/>
      <c r="E27" s="97"/>
      <c r="F27" s="97"/>
      <c r="G27" s="97"/>
      <c r="H27" s="280"/>
      <c r="I27" s="97"/>
      <c r="J27" s="97"/>
    </row>
    <row r="28" spans="1:12" x14ac:dyDescent="0.25">
      <c r="A28" s="1">
        <v>22</v>
      </c>
      <c r="B28" s="271" t="s">
        <v>1361</v>
      </c>
      <c r="C28" s="97"/>
      <c r="D28" s="97"/>
      <c r="E28" s="97"/>
      <c r="F28" s="97"/>
      <c r="G28" s="97"/>
      <c r="H28" s="280"/>
      <c r="I28" s="97"/>
      <c r="J28" s="97"/>
    </row>
    <row r="29" spans="1:12" x14ac:dyDescent="0.25">
      <c r="A29" s="1">
        <v>23</v>
      </c>
      <c r="B29" s="271" t="s">
        <v>1362</v>
      </c>
      <c r="C29" s="97"/>
      <c r="D29" s="97"/>
      <c r="E29" s="97"/>
      <c r="F29" s="97"/>
      <c r="G29" s="97"/>
      <c r="H29" s="280"/>
      <c r="I29" s="97"/>
      <c r="J29" s="97"/>
    </row>
    <row r="30" spans="1:12" x14ac:dyDescent="0.25">
      <c r="A30" s="1">
        <v>24</v>
      </c>
      <c r="B30" s="271" t="s">
        <v>1363</v>
      </c>
      <c r="C30" s="97"/>
      <c r="D30" s="97"/>
      <c r="E30" s="97"/>
      <c r="F30" s="97"/>
      <c r="G30" s="97"/>
      <c r="H30" s="280"/>
      <c r="I30" s="97"/>
      <c r="J30" s="97"/>
    </row>
    <row r="31" spans="1:12" x14ac:dyDescent="0.25">
      <c r="A31" s="1">
        <v>25</v>
      </c>
      <c r="B31" s="147" t="s">
        <v>1365</v>
      </c>
      <c r="C31" s="97"/>
      <c r="D31" s="97"/>
      <c r="E31" s="97"/>
      <c r="F31" s="97"/>
      <c r="G31" s="97"/>
      <c r="H31" s="280"/>
      <c r="I31" s="97"/>
      <c r="J31" s="97"/>
    </row>
  </sheetData>
  <pageMargins left="0.70866141732283472" right="0.70866141732283472" top="0.74803149606299213" bottom="0.74803149606299213" header="0.31496062992125984" footer="0.31496062992125984"/>
  <pageSetup paperSize="9" scale="54" fitToHeight="0" orientation="landscape" cellComments="asDisplayed" r:id="rId1"/>
  <headerFooter>
    <oddHeader>&amp;CDA
Bilag XXXIII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CE42-E184-4AF6-9C80-A0E6DEED55BD}">
  <sheetPr>
    <tabColor theme="7" tint="0.59999389629810485"/>
  </sheetPr>
  <dimension ref="B1:D20"/>
  <sheetViews>
    <sheetView showGridLines="0" zoomScaleNormal="100" workbookViewId="0">
      <selection activeCell="B1" sqref="B1:C1"/>
    </sheetView>
  </sheetViews>
  <sheetFormatPr defaultColWidth="9.140625" defaultRowHeight="15" x14ac:dyDescent="0.25"/>
  <cols>
    <col min="2" max="2" width="10.42578125" customWidth="1"/>
    <col min="3" max="3" width="42.42578125" customWidth="1"/>
    <col min="4" max="4" width="48.140625" customWidth="1"/>
    <col min="8" max="8" width="42.42578125" customWidth="1"/>
    <col min="9" max="9" width="48.140625" customWidth="1"/>
  </cols>
  <sheetData>
    <row r="1" spans="2:4" x14ac:dyDescent="0.25">
      <c r="B1" s="288" t="s">
        <v>145</v>
      </c>
      <c r="C1" s="288" t="s">
        <v>307</v>
      </c>
    </row>
    <row r="2" spans="2:4" ht="33.75" customHeight="1" x14ac:dyDescent="0.25">
      <c r="B2" s="369" t="s">
        <v>1366</v>
      </c>
      <c r="C2" s="365"/>
      <c r="D2" s="365"/>
    </row>
    <row r="3" spans="2:4" ht="18" customHeight="1" x14ac:dyDescent="0.25">
      <c r="D3" s="1" t="s">
        <v>148</v>
      </c>
    </row>
    <row r="4" spans="2:4" ht="30" x14ac:dyDescent="0.25">
      <c r="C4" s="1" t="s">
        <v>1367</v>
      </c>
      <c r="D4" s="281" t="s">
        <v>1368</v>
      </c>
    </row>
    <row r="5" spans="2:4" x14ac:dyDescent="0.25">
      <c r="B5" s="1">
        <v>1</v>
      </c>
      <c r="C5" s="282" t="s">
        <v>1369</v>
      </c>
      <c r="D5" s="12"/>
    </row>
    <row r="6" spans="2:4" x14ac:dyDescent="0.25">
      <c r="B6" s="1">
        <v>2</v>
      </c>
      <c r="C6" s="282" t="s">
        <v>1370</v>
      </c>
      <c r="D6" s="12"/>
    </row>
    <row r="7" spans="2:4" x14ac:dyDescent="0.25">
      <c r="B7" s="1">
        <v>3</v>
      </c>
      <c r="C7" s="282" t="s">
        <v>1371</v>
      </c>
      <c r="D7" s="12"/>
    </row>
    <row r="8" spans="2:4" x14ac:dyDescent="0.25">
      <c r="B8" s="1">
        <v>4</v>
      </c>
      <c r="C8" s="282" t="s">
        <v>1372</v>
      </c>
      <c r="D8" s="12"/>
    </row>
    <row r="9" spans="2:4" x14ac:dyDescent="0.25">
      <c r="B9" s="1">
        <v>5</v>
      </c>
      <c r="C9" s="282" t="s">
        <v>1373</v>
      </c>
      <c r="D9" s="12"/>
    </row>
    <row r="10" spans="2:4" x14ac:dyDescent="0.25">
      <c r="B10" s="1">
        <v>6</v>
      </c>
      <c r="C10" s="282" t="s">
        <v>1374</v>
      </c>
      <c r="D10" s="12"/>
    </row>
    <row r="11" spans="2:4" x14ac:dyDescent="0.25">
      <c r="B11" s="1">
        <v>7</v>
      </c>
      <c r="C11" s="282" t="s">
        <v>1375</v>
      </c>
      <c r="D11" s="12"/>
    </row>
    <row r="12" spans="2:4" x14ac:dyDescent="0.25">
      <c r="B12" s="1">
        <v>8</v>
      </c>
      <c r="C12" s="282" t="s">
        <v>1376</v>
      </c>
      <c r="D12" s="12"/>
    </row>
    <row r="13" spans="2:4" x14ac:dyDescent="0.25">
      <c r="B13" s="1">
        <v>9</v>
      </c>
      <c r="C13" s="282" t="s">
        <v>1377</v>
      </c>
      <c r="D13" s="12"/>
    </row>
    <row r="14" spans="2:4" x14ac:dyDescent="0.25">
      <c r="B14" s="1">
        <v>10</v>
      </c>
      <c r="C14" s="282" t="s">
        <v>1378</v>
      </c>
      <c r="D14" s="12"/>
    </row>
    <row r="15" spans="2:4" x14ac:dyDescent="0.25">
      <c r="B15" s="1">
        <v>11</v>
      </c>
      <c r="C15" s="282" t="s">
        <v>1379</v>
      </c>
      <c r="D15" s="12"/>
    </row>
    <row r="16" spans="2:4" ht="30" x14ac:dyDescent="0.25">
      <c r="B16" s="24" t="s">
        <v>1167</v>
      </c>
      <c r="C16" s="242" t="s">
        <v>1380</v>
      </c>
      <c r="D16" s="12"/>
    </row>
    <row r="20" spans="4:4" x14ac:dyDescent="0.25">
      <c r="D20" s="23"/>
    </row>
  </sheetData>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022-98A3-4EFE-9716-CCA61EA139D3}">
  <sheetPr>
    <tabColor theme="7" tint="0.59999389629810485"/>
  </sheetPr>
  <dimension ref="B1:M18"/>
  <sheetViews>
    <sheetView showGridLines="0" zoomScaleNormal="100" workbookViewId="0"/>
  </sheetViews>
  <sheetFormatPr defaultColWidth="9.140625" defaultRowHeight="15" x14ac:dyDescent="0.25"/>
  <cols>
    <col min="1" max="1" width="9.140625" style="3"/>
    <col min="2" max="2" width="9.28515625" style="3" customWidth="1"/>
    <col min="3" max="3" width="55.5703125" style="3" customWidth="1"/>
    <col min="4" max="4" width="23" style="3" bestFit="1" customWidth="1"/>
    <col min="5" max="5" width="23.42578125" style="3" customWidth="1"/>
    <col min="6" max="6" width="14.85546875" style="3" customWidth="1"/>
    <col min="7" max="7" width="27.7109375" style="3" customWidth="1"/>
    <col min="8" max="8" width="19.42578125" style="3" bestFit="1" customWidth="1"/>
    <col min="9" max="9" width="19.85546875" style="3" bestFit="1" customWidth="1"/>
    <col min="10" max="10" width="22.28515625" style="3" customWidth="1"/>
    <col min="11" max="11" width="18.28515625" style="3" customWidth="1"/>
    <col min="12" max="12" width="14.7109375" style="3" bestFit="1" customWidth="1"/>
    <col min="13" max="13" width="14.140625" style="3" customWidth="1"/>
    <col min="14" max="16384" width="9.140625" style="3"/>
  </cols>
  <sheetData>
    <row r="1" spans="2:13" x14ac:dyDescent="0.25">
      <c r="B1" s="448" t="s">
        <v>145</v>
      </c>
      <c r="C1" s="448" t="s">
        <v>6</v>
      </c>
    </row>
    <row r="2" spans="2:13" ht="18.75" x14ac:dyDescent="0.3">
      <c r="B2" s="765" t="s">
        <v>61</v>
      </c>
      <c r="C2" s="367"/>
      <c r="D2" s="367"/>
      <c r="E2" s="367"/>
      <c r="F2" s="367"/>
      <c r="G2" s="367"/>
      <c r="H2" s="367"/>
      <c r="I2" s="367"/>
      <c r="J2" s="367"/>
      <c r="K2" s="367"/>
      <c r="L2" s="367"/>
      <c r="M2" s="367"/>
    </row>
    <row r="3" spans="2:13" x14ac:dyDescent="0.25">
      <c r="C3" s="442"/>
      <c r="D3" s="442"/>
      <c r="E3" s="442"/>
      <c r="F3" s="442"/>
      <c r="G3" s="283"/>
      <c r="H3" s="283"/>
      <c r="I3" s="283"/>
      <c r="J3" s="283"/>
      <c r="K3" s="283"/>
      <c r="L3" s="283"/>
      <c r="M3" s="283"/>
    </row>
    <row r="4" spans="2:13" ht="15.75" thickBot="1" x14ac:dyDescent="0.3">
      <c r="D4" s="284" t="s">
        <v>1381</v>
      </c>
      <c r="E4" s="284" t="s">
        <v>149</v>
      </c>
      <c r="F4" s="284" t="s">
        <v>150</v>
      </c>
      <c r="G4" s="284" t="s">
        <v>249</v>
      </c>
      <c r="H4" s="284" t="s">
        <v>250</v>
      </c>
      <c r="I4" s="284" t="s">
        <v>251</v>
      </c>
      <c r="J4" s="284" t="s">
        <v>252</v>
      </c>
      <c r="K4" s="284" t="s">
        <v>332</v>
      </c>
      <c r="L4" s="284" t="s">
        <v>573</v>
      </c>
      <c r="M4" s="284" t="s">
        <v>574</v>
      </c>
    </row>
    <row r="5" spans="2:13" ht="15" customHeight="1" x14ac:dyDescent="0.25">
      <c r="C5" s="523"/>
      <c r="D5" s="1351" t="s">
        <v>1382</v>
      </c>
      <c r="E5" s="1352"/>
      <c r="F5" s="1353"/>
      <c r="G5" s="1354" t="s">
        <v>1383</v>
      </c>
      <c r="H5" s="1355"/>
      <c r="I5" s="1355"/>
      <c r="J5" s="1355"/>
      <c r="K5" s="1355"/>
      <c r="L5" s="1356"/>
      <c r="M5" s="524"/>
    </row>
    <row r="6" spans="2:13" ht="45" x14ac:dyDescent="0.25">
      <c r="D6" s="525" t="s">
        <v>1308</v>
      </c>
      <c r="E6" s="526" t="s">
        <v>1364</v>
      </c>
      <c r="F6" s="527" t="s">
        <v>1384</v>
      </c>
      <c r="G6" s="525" t="s">
        <v>1385</v>
      </c>
      <c r="H6" s="526" t="s">
        <v>1386</v>
      </c>
      <c r="I6" s="526" t="s">
        <v>1387</v>
      </c>
      <c r="J6" s="526" t="s">
        <v>1388</v>
      </c>
      <c r="K6" s="526" t="s">
        <v>1389</v>
      </c>
      <c r="L6" s="527" t="s">
        <v>1390</v>
      </c>
      <c r="M6" s="528" t="s">
        <v>1058</v>
      </c>
    </row>
    <row r="7" spans="2:13" x14ac:dyDescent="0.25">
      <c r="B7" s="529">
        <v>1</v>
      </c>
      <c r="C7" s="285" t="s">
        <v>1391</v>
      </c>
      <c r="D7" s="530"/>
      <c r="E7" s="530"/>
      <c r="F7" s="530"/>
      <c r="G7" s="530"/>
      <c r="H7" s="530"/>
      <c r="I7" s="530"/>
      <c r="J7" s="530"/>
      <c r="K7" s="530"/>
      <c r="L7" s="530"/>
      <c r="M7" s="531">
        <v>27</v>
      </c>
    </row>
    <row r="8" spans="2:13" x14ac:dyDescent="0.25">
      <c r="B8" s="529">
        <v>2</v>
      </c>
      <c r="C8" s="286" t="s">
        <v>1392</v>
      </c>
      <c r="D8" s="532">
        <v>9</v>
      </c>
      <c r="E8" s="532">
        <v>2</v>
      </c>
      <c r="F8" s="532">
        <v>11</v>
      </c>
      <c r="G8" s="533"/>
      <c r="H8" s="533"/>
      <c r="I8" s="533"/>
      <c r="J8" s="533"/>
      <c r="K8" s="533"/>
      <c r="L8" s="534"/>
      <c r="M8" s="535"/>
    </row>
    <row r="9" spans="2:13" x14ac:dyDescent="0.25">
      <c r="B9" s="529">
        <v>3</v>
      </c>
      <c r="C9" s="287" t="s">
        <v>1393</v>
      </c>
      <c r="D9" s="533"/>
      <c r="E9" s="533"/>
      <c r="F9" s="533"/>
      <c r="G9" s="536"/>
      <c r="H9" s="536">
        <v>1</v>
      </c>
      <c r="I9" s="536"/>
      <c r="J9" s="536">
        <v>4</v>
      </c>
      <c r="K9" s="536"/>
      <c r="L9" s="537"/>
      <c r="M9" s="535"/>
    </row>
    <row r="10" spans="2:13" x14ac:dyDescent="0.25">
      <c r="B10" s="529">
        <v>4</v>
      </c>
      <c r="C10" s="287" t="s">
        <v>1394</v>
      </c>
      <c r="D10" s="533"/>
      <c r="E10" s="533"/>
      <c r="F10" s="533"/>
      <c r="G10" s="536">
        <v>3</v>
      </c>
      <c r="H10" s="536">
        <v>2</v>
      </c>
      <c r="I10" s="536"/>
      <c r="J10" s="536">
        <v>3</v>
      </c>
      <c r="K10" s="536">
        <v>3</v>
      </c>
      <c r="L10" s="538"/>
      <c r="M10" s="535"/>
    </row>
    <row r="11" spans="2:13" x14ac:dyDescent="0.25">
      <c r="B11" s="529">
        <v>5</v>
      </c>
      <c r="C11" s="285" t="s">
        <v>1395</v>
      </c>
      <c r="D11" s="539">
        <v>2</v>
      </c>
      <c r="E11" s="540">
        <v>8</v>
      </c>
      <c r="F11" s="785">
        <v>10</v>
      </c>
      <c r="G11" s="786">
        <v>3</v>
      </c>
      <c r="H11" s="787">
        <v>6</v>
      </c>
      <c r="I11" s="536"/>
      <c r="J11" s="787">
        <v>14</v>
      </c>
      <c r="K11" s="786">
        <v>4</v>
      </c>
      <c r="L11" s="541"/>
      <c r="M11" s="535"/>
    </row>
    <row r="12" spans="2:13" x14ac:dyDescent="0.25">
      <c r="B12" s="529">
        <v>6</v>
      </c>
      <c r="C12" s="286" t="s">
        <v>1396</v>
      </c>
      <c r="D12" s="542"/>
      <c r="E12" s="543"/>
      <c r="F12" s="544"/>
      <c r="G12" s="788"/>
      <c r="H12" s="789"/>
      <c r="I12" s="790"/>
      <c r="J12" s="789"/>
      <c r="K12" s="788"/>
      <c r="L12" s="545"/>
      <c r="M12" s="535"/>
    </row>
    <row r="13" spans="2:13" x14ac:dyDescent="0.25">
      <c r="B13" s="529">
        <v>7</v>
      </c>
      <c r="C13" s="287" t="s">
        <v>1397</v>
      </c>
      <c r="D13" s="542">
        <v>2</v>
      </c>
      <c r="E13" s="542">
        <v>8</v>
      </c>
      <c r="F13" s="542">
        <v>10</v>
      </c>
      <c r="G13" s="789">
        <v>3</v>
      </c>
      <c r="H13" s="789">
        <v>6</v>
      </c>
      <c r="I13" s="789"/>
      <c r="J13" s="791">
        <v>14</v>
      </c>
      <c r="K13" s="791">
        <v>4</v>
      </c>
      <c r="L13" s="545"/>
      <c r="M13" s="535"/>
    </row>
    <row r="18" spans="11:11" x14ac:dyDescent="0.25">
      <c r="K18" s="419"/>
    </row>
  </sheetData>
  <mergeCells count="2">
    <mergeCell ref="D5:F5"/>
    <mergeCell ref="G5:L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68D-81ED-44AF-B704-048577C08A8C}">
  <sheetPr>
    <tabColor theme="7" tint="0.39997558519241921"/>
  </sheetPr>
  <dimension ref="B1:K19"/>
  <sheetViews>
    <sheetView showGridLines="0" zoomScaleNormal="100" workbookViewId="0">
      <pane ySplit="1" topLeftCell="A2" activePane="bottomLeft" state="frozen"/>
      <selection pane="bottomLeft"/>
    </sheetView>
  </sheetViews>
  <sheetFormatPr defaultColWidth="9.140625" defaultRowHeight="15" x14ac:dyDescent="0.25"/>
  <cols>
    <col min="1" max="1" width="9.140625" style="459"/>
    <col min="2" max="2" width="9.42578125" style="459" customWidth="1"/>
    <col min="3" max="3" width="47.140625" style="459" customWidth="1"/>
    <col min="4" max="8" width="17.85546875" style="459" customWidth="1"/>
    <col min="9" max="9" width="19.42578125" style="459" customWidth="1"/>
    <col min="10" max="11" width="17.85546875" style="459" customWidth="1"/>
    <col min="12" max="16384" width="9.140625" style="459"/>
  </cols>
  <sheetData>
    <row r="1" spans="2:11" x14ac:dyDescent="0.25">
      <c r="B1" s="448" t="s">
        <v>145</v>
      </c>
      <c r="C1" s="448" t="s">
        <v>6</v>
      </c>
    </row>
    <row r="2" spans="2:11" ht="20.25" customHeight="1" x14ac:dyDescent="0.25">
      <c r="B2" s="370" t="s">
        <v>63</v>
      </c>
      <c r="C2" s="449"/>
      <c r="D2" s="460"/>
      <c r="E2" s="460"/>
      <c r="F2" s="460"/>
      <c r="G2" s="460"/>
      <c r="H2" s="460"/>
      <c r="I2" s="460"/>
      <c r="J2" s="460"/>
      <c r="K2" s="460"/>
    </row>
    <row r="3" spans="2:11" ht="15.75" x14ac:dyDescent="0.25">
      <c r="B3" s="448"/>
      <c r="C3" s="461"/>
      <c r="D3" s="462"/>
      <c r="E3" s="462"/>
      <c r="F3" s="462"/>
      <c r="G3" s="462"/>
      <c r="H3" s="462"/>
      <c r="I3" s="462"/>
      <c r="J3" s="462"/>
      <c r="K3" s="448"/>
    </row>
    <row r="4" spans="2:11" ht="17.25" customHeight="1" x14ac:dyDescent="0.25">
      <c r="B4" s="448"/>
      <c r="C4" s="461"/>
      <c r="D4" s="462"/>
      <c r="E4" s="462"/>
      <c r="F4" s="462"/>
      <c r="G4" s="462"/>
      <c r="H4" s="462"/>
      <c r="I4" s="462"/>
      <c r="J4" s="462"/>
      <c r="K4" s="448"/>
    </row>
    <row r="5" spans="2:11" ht="27.75" customHeight="1" x14ac:dyDescent="0.25">
      <c r="B5" s="292"/>
      <c r="C5" s="291"/>
      <c r="D5" s="1357" t="s">
        <v>1398</v>
      </c>
      <c r="E5" s="1358"/>
      <c r="F5" s="1359" t="s">
        <v>1399</v>
      </c>
      <c r="G5" s="1360"/>
      <c r="H5" s="1357" t="s">
        <v>1400</v>
      </c>
      <c r="I5" s="1358"/>
      <c r="J5" s="1359" t="s">
        <v>1401</v>
      </c>
      <c r="K5" s="1360"/>
    </row>
    <row r="6" spans="2:11" ht="90" x14ac:dyDescent="0.25">
      <c r="B6" s="292"/>
      <c r="C6" s="292"/>
      <c r="D6" s="293"/>
      <c r="E6" s="294" t="s">
        <v>1402</v>
      </c>
      <c r="F6" s="293"/>
      <c r="G6" s="294" t="s">
        <v>1402</v>
      </c>
      <c r="H6" s="293"/>
      <c r="I6" s="294" t="s">
        <v>1403</v>
      </c>
      <c r="J6" s="295"/>
      <c r="K6" s="294" t="s">
        <v>1403</v>
      </c>
    </row>
    <row r="7" spans="2:11" x14ac:dyDescent="0.25">
      <c r="B7" s="292"/>
      <c r="C7" s="296"/>
      <c r="D7" s="25" t="s">
        <v>593</v>
      </c>
      <c r="E7" s="25" t="s">
        <v>831</v>
      </c>
      <c r="F7" s="25" t="s">
        <v>833</v>
      </c>
      <c r="G7" s="25" t="s">
        <v>835</v>
      </c>
      <c r="H7" s="25" t="s">
        <v>837</v>
      </c>
      <c r="I7" s="25" t="s">
        <v>841</v>
      </c>
      <c r="J7" s="25" t="s">
        <v>843</v>
      </c>
      <c r="K7" s="25" t="s">
        <v>845</v>
      </c>
    </row>
    <row r="8" spans="2:11" x14ac:dyDescent="0.25">
      <c r="B8" s="297" t="s">
        <v>593</v>
      </c>
      <c r="C8" s="298" t="s">
        <v>1404</v>
      </c>
      <c r="D8" s="415">
        <v>170247</v>
      </c>
      <c r="E8" s="415">
        <v>6132</v>
      </c>
      <c r="F8" s="299"/>
      <c r="G8" s="299"/>
      <c r="H8" s="415">
        <v>22644</v>
      </c>
      <c r="I8" s="415">
        <v>22644</v>
      </c>
      <c r="J8" s="300"/>
      <c r="K8" s="299"/>
    </row>
    <row r="9" spans="2:11" x14ac:dyDescent="0.25">
      <c r="B9" s="25" t="s">
        <v>831</v>
      </c>
      <c r="C9" s="301" t="s">
        <v>1186</v>
      </c>
      <c r="D9" s="415"/>
      <c r="E9" s="415"/>
      <c r="F9" s="81"/>
      <c r="G9" s="81"/>
      <c r="H9" s="415">
        <v>46</v>
      </c>
      <c r="I9" s="415"/>
      <c r="J9" s="416">
        <v>46</v>
      </c>
      <c r="K9" s="81"/>
    </row>
    <row r="10" spans="2:11" x14ac:dyDescent="0.25">
      <c r="B10" s="25" t="s">
        <v>833</v>
      </c>
      <c r="C10" s="301" t="s">
        <v>844</v>
      </c>
      <c r="D10" s="415">
        <v>6132</v>
      </c>
      <c r="E10" s="415">
        <v>6132</v>
      </c>
      <c r="F10" s="415">
        <v>6132</v>
      </c>
      <c r="G10" s="415">
        <v>6132</v>
      </c>
      <c r="H10" s="415">
        <v>22597</v>
      </c>
      <c r="I10" s="415">
        <v>22597</v>
      </c>
      <c r="J10" s="415">
        <v>22597</v>
      </c>
      <c r="K10" s="415">
        <v>1378</v>
      </c>
    </row>
    <row r="11" spans="2:11" ht="30" x14ac:dyDescent="0.25">
      <c r="B11" s="25" t="s">
        <v>835</v>
      </c>
      <c r="C11" s="302" t="s">
        <v>1405</v>
      </c>
      <c r="D11" s="415">
        <v>6132</v>
      </c>
      <c r="E11" s="415">
        <v>6132</v>
      </c>
      <c r="F11" s="81"/>
      <c r="G11" s="81"/>
      <c r="H11" s="415">
        <v>22597</v>
      </c>
      <c r="I11" s="415">
        <v>22597</v>
      </c>
      <c r="J11" s="81"/>
      <c r="K11" s="81"/>
    </row>
    <row r="12" spans="2:11" x14ac:dyDescent="0.25">
      <c r="B12" s="25" t="s">
        <v>837</v>
      </c>
      <c r="C12" s="302" t="s">
        <v>1406</v>
      </c>
      <c r="D12" s="415"/>
      <c r="E12" s="415"/>
      <c r="F12" s="81"/>
      <c r="G12" s="81"/>
      <c r="H12" s="81"/>
      <c r="I12" s="81"/>
      <c r="J12" s="81"/>
      <c r="K12" s="81"/>
    </row>
    <row r="13" spans="2:11" ht="30" x14ac:dyDescent="0.25">
      <c r="B13" s="25" t="s">
        <v>839</v>
      </c>
      <c r="C13" s="302" t="s">
        <v>1407</v>
      </c>
      <c r="D13" s="415"/>
      <c r="E13" s="415"/>
      <c r="F13" s="81"/>
      <c r="G13" s="81"/>
      <c r="H13" s="81"/>
      <c r="I13" s="81"/>
      <c r="J13" s="81"/>
      <c r="K13" s="81"/>
    </row>
    <row r="14" spans="2:11" x14ac:dyDescent="0.25">
      <c r="B14" s="25" t="s">
        <v>841</v>
      </c>
      <c r="C14" s="302" t="s">
        <v>1408</v>
      </c>
      <c r="D14" s="415"/>
      <c r="E14" s="415"/>
      <c r="F14" s="81"/>
      <c r="G14" s="81"/>
      <c r="H14" s="81"/>
      <c r="I14" s="81"/>
      <c r="J14" s="81"/>
      <c r="K14" s="81"/>
    </row>
    <row r="15" spans="2:11" x14ac:dyDescent="0.25">
      <c r="B15" s="25" t="s">
        <v>843</v>
      </c>
      <c r="C15" s="302" t="s">
        <v>1409</v>
      </c>
      <c r="D15" s="415"/>
      <c r="E15" s="415"/>
      <c r="F15" s="81"/>
      <c r="G15" s="81"/>
      <c r="H15" s="81"/>
      <c r="I15" s="81"/>
      <c r="J15" s="81"/>
      <c r="K15" s="81"/>
    </row>
    <row r="16" spans="2:11" x14ac:dyDescent="0.25">
      <c r="B16" s="25" t="s">
        <v>847</v>
      </c>
      <c r="C16" s="301" t="s">
        <v>274</v>
      </c>
      <c r="D16" s="415">
        <v>467</v>
      </c>
      <c r="E16" s="415"/>
      <c r="F16" s="303"/>
      <c r="G16" s="303"/>
      <c r="H16" s="81"/>
      <c r="I16" s="81"/>
      <c r="J16" s="304"/>
      <c r="K16" s="303"/>
    </row>
    <row r="19" spans="3:3" x14ac:dyDescent="0.25">
      <c r="C19"/>
    </row>
  </sheetData>
  <mergeCells count="4">
    <mergeCell ref="D5:E5"/>
    <mergeCell ref="F5:G5"/>
    <mergeCell ref="H5:I5"/>
    <mergeCell ref="J5:K5"/>
  </mergeCells>
  <conditionalFormatting sqref="D8:K1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5C4C-E480-40F3-98A6-07BDC8CCA5D4}">
  <sheetPr>
    <tabColor theme="7" tint="0.39997558519241921"/>
  </sheetPr>
  <dimension ref="A1:AI23"/>
  <sheetViews>
    <sheetView showGridLines="0" zoomScaleNormal="100" workbookViewId="0"/>
  </sheetViews>
  <sheetFormatPr defaultColWidth="8.85546875" defaultRowHeight="12.75" x14ac:dyDescent="0.25"/>
  <cols>
    <col min="1" max="1" width="5.85546875" style="288" customWidth="1"/>
    <col min="2" max="2" width="72" style="288" customWidth="1"/>
    <col min="3" max="7" width="17.85546875" style="288" customWidth="1"/>
    <col min="8" max="8" width="19.42578125" style="288" customWidth="1"/>
    <col min="9" max="10" width="17.85546875" style="288" customWidth="1"/>
    <col min="11" max="11" width="13.85546875" style="288" customWidth="1"/>
    <col min="12" max="16384" width="8.85546875" style="288"/>
  </cols>
  <sheetData>
    <row r="1" spans="1:35" x14ac:dyDescent="0.25">
      <c r="B1" s="288" t="s">
        <v>145</v>
      </c>
      <c r="C1" s="288" t="s">
        <v>307</v>
      </c>
    </row>
    <row r="2" spans="1:35" ht="18.75" x14ac:dyDescent="0.25">
      <c r="A2" s="305"/>
      <c r="B2" s="370" t="s">
        <v>1410</v>
      </c>
      <c r="C2" s="371"/>
      <c r="D2" s="371"/>
      <c r="E2" s="371"/>
      <c r="F2" s="371"/>
      <c r="G2" s="372"/>
      <c r="H2" s="372"/>
      <c r="I2" s="372"/>
      <c r="J2" s="372"/>
      <c r="K2" s="372"/>
      <c r="L2" s="372"/>
      <c r="M2" s="372"/>
      <c r="N2" s="372"/>
      <c r="O2" s="372"/>
      <c r="P2" s="372"/>
      <c r="Q2" s="372"/>
      <c r="R2" s="372"/>
    </row>
    <row r="3" spans="1:35" ht="18.75" x14ac:dyDescent="0.25">
      <c r="A3" s="305"/>
      <c r="B3" s="307"/>
      <c r="C3" s="306"/>
      <c r="D3" s="306"/>
      <c r="E3" s="306"/>
      <c r="F3" s="306"/>
    </row>
    <row r="4" spans="1:35" s="289" customFormat="1" ht="15.75" x14ac:dyDescent="0.25">
      <c r="C4" s="290"/>
      <c r="D4" s="290"/>
      <c r="E4" s="290"/>
      <c r="F4" s="290"/>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row>
    <row r="5" spans="1:35" ht="15" x14ac:dyDescent="0.25">
      <c r="A5" s="308"/>
      <c r="B5" s="309"/>
      <c r="C5" s="1357" t="s">
        <v>1411</v>
      </c>
      <c r="D5" s="1358"/>
      <c r="E5" s="1363" t="s">
        <v>1412</v>
      </c>
      <c r="F5" s="1364"/>
    </row>
    <row r="6" spans="1:35" ht="15" x14ac:dyDescent="0.25">
      <c r="A6" s="308"/>
      <c r="B6" s="309"/>
      <c r="C6" s="1361"/>
      <c r="D6" s="1362"/>
      <c r="E6" s="1357" t="s">
        <v>1413</v>
      </c>
      <c r="F6" s="1358"/>
    </row>
    <row r="7" spans="1:35" ht="90" x14ac:dyDescent="0.25">
      <c r="A7" s="292"/>
      <c r="B7" s="310"/>
      <c r="C7" s="311"/>
      <c r="D7" s="294" t="s">
        <v>1402</v>
      </c>
      <c r="E7" s="312"/>
      <c r="F7" s="294" t="s">
        <v>1403</v>
      </c>
    </row>
    <row r="8" spans="1:35" ht="15" x14ac:dyDescent="0.25">
      <c r="A8" s="292"/>
      <c r="B8" s="310"/>
      <c r="C8" s="25" t="s">
        <v>593</v>
      </c>
      <c r="D8" s="25" t="s">
        <v>831</v>
      </c>
      <c r="E8" s="25" t="s">
        <v>833</v>
      </c>
      <c r="F8" s="25" t="s">
        <v>837</v>
      </c>
    </row>
    <row r="9" spans="1:35" ht="15" x14ac:dyDescent="0.25">
      <c r="A9" s="297" t="s">
        <v>848</v>
      </c>
      <c r="B9" s="313" t="s">
        <v>1414</v>
      </c>
      <c r="C9" s="81"/>
      <c r="D9" s="81"/>
      <c r="E9" s="81"/>
      <c r="F9" s="81"/>
    </row>
    <row r="10" spans="1:35" ht="15" x14ac:dyDescent="0.25">
      <c r="A10" s="25" t="s">
        <v>849</v>
      </c>
      <c r="B10" s="314" t="s">
        <v>1415</v>
      </c>
      <c r="C10" s="81"/>
      <c r="D10" s="81"/>
      <c r="E10" s="81"/>
      <c r="F10" s="81"/>
    </row>
    <row r="11" spans="1:35" ht="15" x14ac:dyDescent="0.25">
      <c r="A11" s="25" t="s">
        <v>850</v>
      </c>
      <c r="B11" s="314" t="s">
        <v>1186</v>
      </c>
      <c r="C11" s="81"/>
      <c r="D11" s="81"/>
      <c r="E11" s="81"/>
      <c r="F11" s="81"/>
    </row>
    <row r="12" spans="1:35" ht="15" x14ac:dyDescent="0.25">
      <c r="A12" s="25" t="s">
        <v>851</v>
      </c>
      <c r="B12" s="314" t="s">
        <v>844</v>
      </c>
      <c r="C12" s="81"/>
      <c r="D12" s="81"/>
      <c r="E12" s="81"/>
      <c r="F12" s="81"/>
    </row>
    <row r="13" spans="1:35" ht="30" x14ac:dyDescent="0.25">
      <c r="A13" s="25" t="s">
        <v>852</v>
      </c>
      <c r="B13" s="315" t="s">
        <v>1405</v>
      </c>
      <c r="C13" s="81"/>
      <c r="D13" s="81"/>
      <c r="E13" s="81"/>
      <c r="F13" s="81"/>
    </row>
    <row r="14" spans="1:35" ht="15" x14ac:dyDescent="0.25">
      <c r="A14" s="25" t="s">
        <v>853</v>
      </c>
      <c r="B14" s="316" t="s">
        <v>1406</v>
      </c>
      <c r="C14" s="81"/>
      <c r="D14" s="81"/>
      <c r="E14" s="81"/>
      <c r="F14" s="81"/>
    </row>
    <row r="15" spans="1:35" ht="15" x14ac:dyDescent="0.25">
      <c r="A15" s="25" t="s">
        <v>854</v>
      </c>
      <c r="B15" s="315" t="s">
        <v>1407</v>
      </c>
      <c r="C15" s="81"/>
      <c r="D15" s="81"/>
      <c r="E15" s="81"/>
      <c r="F15" s="81"/>
    </row>
    <row r="16" spans="1:35" ht="15" x14ac:dyDescent="0.25">
      <c r="A16" s="25" t="s">
        <v>855</v>
      </c>
      <c r="B16" s="315" t="s">
        <v>1408</v>
      </c>
      <c r="C16" s="81"/>
      <c r="D16" s="81"/>
      <c r="E16" s="81"/>
      <c r="F16" s="81"/>
    </row>
    <row r="17" spans="1:6" ht="15" x14ac:dyDescent="0.25">
      <c r="A17" s="25" t="s">
        <v>856</v>
      </c>
      <c r="B17" s="315" t="s">
        <v>1409</v>
      </c>
      <c r="C17" s="81"/>
      <c r="D17" s="81"/>
      <c r="E17" s="81"/>
      <c r="F17" s="81"/>
    </row>
    <row r="18" spans="1:6" ht="15" x14ac:dyDescent="0.25">
      <c r="A18" s="25" t="s">
        <v>857</v>
      </c>
      <c r="B18" s="314" t="s">
        <v>1416</v>
      </c>
      <c r="C18" s="81"/>
      <c r="D18" s="81"/>
      <c r="E18" s="81"/>
      <c r="F18" s="81"/>
    </row>
    <row r="19" spans="1:6" ht="15" x14ac:dyDescent="0.25">
      <c r="A19" s="25" t="s">
        <v>1417</v>
      </c>
      <c r="B19" s="314" t="s">
        <v>1418</v>
      </c>
      <c r="C19" s="81"/>
      <c r="D19" s="81"/>
      <c r="E19" s="81"/>
      <c r="F19" s="81"/>
    </row>
    <row r="20" spans="1:6" ht="30" x14ac:dyDescent="0.25">
      <c r="A20" s="297" t="s">
        <v>1419</v>
      </c>
      <c r="B20" s="313" t="s">
        <v>1420</v>
      </c>
      <c r="C20" s="81"/>
      <c r="D20" s="81"/>
      <c r="E20" s="81"/>
      <c r="F20" s="81"/>
    </row>
    <row r="21" spans="1:6" ht="45" x14ac:dyDescent="0.25">
      <c r="A21" s="297">
        <v>241</v>
      </c>
      <c r="B21" s="313" t="s">
        <v>1421</v>
      </c>
      <c r="C21" s="299"/>
      <c r="D21" s="299"/>
      <c r="E21" s="81"/>
      <c r="F21" s="81"/>
    </row>
    <row r="22" spans="1:6" ht="30" x14ac:dyDescent="0.25">
      <c r="A22" s="297">
        <v>250</v>
      </c>
      <c r="B22" s="317" t="s">
        <v>1422</v>
      </c>
      <c r="C22" s="81"/>
      <c r="D22" s="81"/>
      <c r="E22" s="299"/>
      <c r="F22" s="299"/>
    </row>
    <row r="23" spans="1:6" x14ac:dyDescent="0.25">
      <c r="B23" s="318"/>
    </row>
  </sheetData>
  <mergeCells count="3">
    <mergeCell ref="C5:D6"/>
    <mergeCell ref="E5:F5"/>
    <mergeCell ref="E6:F6"/>
  </mergeCells>
  <conditionalFormatting sqref="C19:E22">
    <cfRule type="cellIs" dxfId="3" priority="1" stopIfTrue="1" operator="lessThan">
      <formula>0</formula>
    </cfRule>
  </conditionalFormatting>
  <conditionalFormatting sqref="C2:I3 D5:E6 C5:C18 E7:E18 D8:D18 F8:F22 G9:G22">
    <cfRule type="cellIs" dxfId="2"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CE5B-EFC6-4F3C-94DC-D395EA0EAEA8}">
  <sheetPr>
    <tabColor theme="7" tint="0.39997558519241921"/>
  </sheetPr>
  <dimension ref="B1:H10"/>
  <sheetViews>
    <sheetView showGridLines="0" zoomScaleNormal="100" workbookViewId="0"/>
  </sheetViews>
  <sheetFormatPr defaultColWidth="8.85546875" defaultRowHeight="12.75" x14ac:dyDescent="0.25"/>
  <cols>
    <col min="1" max="1" width="9.140625" style="448" customWidth="1"/>
    <col min="2" max="2" width="9.5703125" style="448" customWidth="1"/>
    <col min="3" max="3" width="72" style="448" customWidth="1"/>
    <col min="4" max="4" width="22.42578125" style="448" customWidth="1"/>
    <col min="5" max="5" width="21.42578125" style="448" customWidth="1"/>
    <col min="6" max="8" width="17.85546875" style="448" customWidth="1"/>
    <col min="9" max="9" width="19.42578125" style="448" customWidth="1"/>
    <col min="10" max="11" width="17.85546875" style="448" customWidth="1"/>
    <col min="12" max="12" width="13.85546875" style="448" customWidth="1"/>
    <col min="13" max="16384" width="8.85546875" style="448"/>
  </cols>
  <sheetData>
    <row r="1" spans="2:8" x14ac:dyDescent="0.25">
      <c r="B1" s="448" t="s">
        <v>145</v>
      </c>
      <c r="C1" s="448" t="s">
        <v>6</v>
      </c>
    </row>
    <row r="2" spans="2:8" ht="20.100000000000001" customHeight="1" x14ac:dyDescent="0.25">
      <c r="B2" s="373" t="s">
        <v>64</v>
      </c>
      <c r="C2" s="449"/>
      <c r="D2" s="449"/>
      <c r="E2" s="449"/>
      <c r="F2" s="450"/>
      <c r="G2" s="450"/>
      <c r="H2" s="450"/>
    </row>
    <row r="3" spans="2:8" ht="20.100000000000001" customHeight="1" x14ac:dyDescent="0.25">
      <c r="C3" s="307"/>
      <c r="D3" s="450"/>
      <c r="E3" s="450"/>
      <c r="F3" s="450"/>
      <c r="G3" s="450"/>
      <c r="H3" s="450"/>
    </row>
    <row r="4" spans="2:8" ht="166.5" customHeight="1" x14ac:dyDescent="0.25">
      <c r="B4" s="296"/>
      <c r="C4" s="445"/>
      <c r="D4" s="294" t="s">
        <v>1423</v>
      </c>
      <c r="E4" s="447" t="s">
        <v>1424</v>
      </c>
      <c r="F4" s="451"/>
      <c r="G4" s="451"/>
    </row>
    <row r="5" spans="2:8" ht="15" x14ac:dyDescent="0.25">
      <c r="B5" s="296"/>
      <c r="C5" s="445"/>
      <c r="D5" s="25" t="s">
        <v>593</v>
      </c>
      <c r="E5" s="25" t="s">
        <v>831</v>
      </c>
      <c r="F5" s="452"/>
      <c r="G5" s="452"/>
    </row>
    <row r="6" spans="2:8" ht="15" customHeight="1" x14ac:dyDescent="0.25">
      <c r="B6" s="297" t="s">
        <v>593</v>
      </c>
      <c r="C6" s="317" t="s">
        <v>1425</v>
      </c>
      <c r="D6" s="415">
        <v>173304</v>
      </c>
      <c r="E6" s="446"/>
      <c r="F6" s="453"/>
      <c r="G6" s="453"/>
    </row>
    <row r="7" spans="2:8" ht="17.25" customHeight="1" x14ac:dyDescent="0.25">
      <c r="B7" s="454"/>
      <c r="C7" s="455"/>
    </row>
    <row r="9" spans="2:8" ht="15" x14ac:dyDescent="0.25">
      <c r="B9" s="456"/>
      <c r="C9" s="457"/>
      <c r="D9" s="457"/>
      <c r="E9" s="457"/>
      <c r="F9" s="457"/>
      <c r="G9" s="457"/>
      <c r="H9" s="457"/>
    </row>
    <row r="10" spans="2:8" x14ac:dyDescent="0.25">
      <c r="C10" s="458"/>
    </row>
  </sheetData>
  <conditionalFormatting sqref="C2:G2">
    <cfRule type="cellIs" dxfId="1" priority="1" stopIfTrue="1" operator="lessThan">
      <formula>0</formula>
    </cfRule>
  </conditionalFormatting>
  <conditionalFormatting sqref="D3:G6">
    <cfRule type="cellIs" dxfId="0" priority="2"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565D-7C61-4402-BD19-C66A1B103958}">
  <sheetPr>
    <tabColor theme="8" tint="0.59999389629810485"/>
  </sheetPr>
  <dimension ref="B1:R13"/>
  <sheetViews>
    <sheetView showGridLines="0" zoomScale="130" zoomScaleNormal="130" zoomScalePageLayoutView="64" workbookViewId="0">
      <selection activeCell="C2" sqref="C2"/>
    </sheetView>
  </sheetViews>
  <sheetFormatPr defaultColWidth="9.140625" defaultRowHeight="15" x14ac:dyDescent="0.25"/>
  <cols>
    <col min="2" max="2" width="9" customWidth="1"/>
    <col min="3" max="3" width="43.85546875" customWidth="1"/>
    <col min="4" max="6" width="22.140625" customWidth="1"/>
    <col min="7" max="9" width="22.140625" hidden="1" customWidth="1"/>
    <col min="10" max="10" width="22.140625" customWidth="1"/>
    <col min="12" max="12" width="13.140625" style="28" customWidth="1"/>
    <col min="13" max="13" width="52.42578125" customWidth="1"/>
  </cols>
  <sheetData>
    <row r="1" spans="2:18" x14ac:dyDescent="0.25">
      <c r="B1" s="448" t="s">
        <v>145</v>
      </c>
      <c r="C1" s="448" t="s">
        <v>6</v>
      </c>
      <c r="D1" s="158"/>
      <c r="E1" s="158"/>
      <c r="F1" s="158"/>
      <c r="G1" s="158"/>
      <c r="H1" s="158"/>
      <c r="I1" s="158"/>
      <c r="J1" s="158"/>
      <c r="K1" s="158"/>
    </row>
    <row r="2" spans="2:18" s="814" customFormat="1" ht="18.75" x14ac:dyDescent="0.25">
      <c r="B2" s="815" t="s">
        <v>66</v>
      </c>
      <c r="C2" s="816"/>
      <c r="D2" s="817"/>
      <c r="E2" s="816"/>
      <c r="F2" s="816"/>
      <c r="G2" s="816"/>
      <c r="H2" s="816"/>
      <c r="I2" s="816"/>
      <c r="J2" s="816"/>
    </row>
    <row r="3" spans="2:18" s="814" customFormat="1" x14ac:dyDescent="0.25"/>
    <row r="4" spans="2:18" s="814" customFormat="1" x14ac:dyDescent="0.25">
      <c r="B4"/>
    </row>
    <row r="5" spans="2:18" ht="13.5" customHeight="1" x14ac:dyDescent="0.25">
      <c r="B5" s="1365" t="s">
        <v>1426</v>
      </c>
      <c r="C5" s="1366"/>
      <c r="D5" s="258" t="s">
        <v>148</v>
      </c>
      <c r="E5" s="258" t="s">
        <v>149</v>
      </c>
      <c r="F5" s="258" t="s">
        <v>150</v>
      </c>
      <c r="G5" s="258" t="s">
        <v>833</v>
      </c>
      <c r="H5" s="258" t="s">
        <v>835</v>
      </c>
      <c r="I5" s="258"/>
      <c r="J5" s="258" t="s">
        <v>249</v>
      </c>
    </row>
    <row r="6" spans="2:18" ht="62.1" customHeight="1" x14ac:dyDescent="0.25">
      <c r="B6" s="1367"/>
      <c r="C6" s="1368"/>
      <c r="D6" s="1371" t="s">
        <v>1427</v>
      </c>
      <c r="E6" s="1373"/>
      <c r="F6" s="1371" t="s">
        <v>1428</v>
      </c>
      <c r="G6" s="1372"/>
      <c r="H6" s="1372"/>
      <c r="I6" s="1372"/>
      <c r="J6" s="1373"/>
    </row>
    <row r="7" spans="2:18" x14ac:dyDescent="0.25">
      <c r="B7" s="1369"/>
      <c r="C7" s="1370"/>
      <c r="D7" s="441" t="s">
        <v>1429</v>
      </c>
      <c r="E7" s="441" t="s">
        <v>1430</v>
      </c>
      <c r="F7" s="441" t="s">
        <v>1429</v>
      </c>
      <c r="G7" s="441" t="s">
        <v>1430</v>
      </c>
      <c r="H7" s="441"/>
      <c r="I7" s="441"/>
      <c r="J7" s="441" t="s">
        <v>1430</v>
      </c>
    </row>
    <row r="8" spans="2:18" ht="38.25" customHeight="1" x14ac:dyDescent="0.25">
      <c r="B8" s="441">
        <v>1</v>
      </c>
      <c r="C8" s="260" t="s">
        <v>1431</v>
      </c>
      <c r="D8" s="414">
        <v>-28</v>
      </c>
      <c r="E8" s="414">
        <v>2</v>
      </c>
      <c r="F8" s="414">
        <v>-106</v>
      </c>
      <c r="G8" s="441">
        <v>-106</v>
      </c>
      <c r="H8" s="441"/>
      <c r="I8" s="441"/>
      <c r="J8" s="414">
        <v>-20.211111109999997</v>
      </c>
      <c r="M8" s="28"/>
      <c r="N8" s="28"/>
      <c r="O8" s="28"/>
      <c r="P8" s="28"/>
      <c r="Q8" s="28"/>
      <c r="R8" s="28"/>
    </row>
    <row r="9" spans="2:18" ht="38.25" customHeight="1" x14ac:dyDescent="0.25">
      <c r="B9" s="441">
        <v>2</v>
      </c>
      <c r="C9" s="260" t="s">
        <v>1432</v>
      </c>
      <c r="D9" s="414">
        <v>28</v>
      </c>
      <c r="E9" s="414">
        <v>-2</v>
      </c>
      <c r="F9" s="414">
        <v>106</v>
      </c>
      <c r="G9" s="441">
        <v>106</v>
      </c>
      <c r="H9" s="441"/>
      <c r="I9" s="441"/>
      <c r="J9" s="414">
        <v>20.211111109999997</v>
      </c>
      <c r="M9" s="28"/>
      <c r="N9" s="28"/>
      <c r="O9" s="28"/>
      <c r="P9" s="28"/>
      <c r="Q9" s="28"/>
      <c r="R9" s="28"/>
    </row>
    <row r="10" spans="2:18" ht="38.25" customHeight="1" x14ac:dyDescent="0.25">
      <c r="B10" s="441">
        <v>3</v>
      </c>
      <c r="C10" s="260" t="s">
        <v>1433</v>
      </c>
      <c r="D10" s="414">
        <v>22</v>
      </c>
      <c r="E10" s="414">
        <v>28</v>
      </c>
      <c r="F10" s="263"/>
      <c r="G10" s="441"/>
      <c r="H10" s="441"/>
      <c r="I10" s="441"/>
      <c r="J10" s="263"/>
      <c r="M10" s="28"/>
    </row>
    <row r="11" spans="2:18" ht="38.25" customHeight="1" x14ac:dyDescent="0.25">
      <c r="B11" s="441">
        <v>4</v>
      </c>
      <c r="C11" s="260" t="s">
        <v>1434</v>
      </c>
      <c r="D11" s="414">
        <v>-27</v>
      </c>
      <c r="E11" s="414">
        <v>-27</v>
      </c>
      <c r="F11" s="263"/>
      <c r="G11" s="265"/>
      <c r="H11" s="266"/>
      <c r="I11" s="266"/>
      <c r="J11" s="263"/>
      <c r="M11" s="28"/>
    </row>
    <row r="12" spans="2:18" ht="38.25" customHeight="1" x14ac:dyDescent="0.25">
      <c r="B12" s="441">
        <v>5</v>
      </c>
      <c r="C12" s="260" t="s">
        <v>1435</v>
      </c>
      <c r="D12" s="414">
        <v>-34</v>
      </c>
      <c r="E12" s="414">
        <v>-22</v>
      </c>
      <c r="F12" s="263"/>
      <c r="G12" s="265"/>
      <c r="H12" s="266"/>
      <c r="I12" s="266"/>
      <c r="J12" s="263"/>
      <c r="M12" s="28"/>
    </row>
    <row r="13" spans="2:18" ht="38.25" customHeight="1" x14ac:dyDescent="0.25">
      <c r="B13" s="268">
        <v>6</v>
      </c>
      <c r="C13" s="260" t="s">
        <v>1436</v>
      </c>
      <c r="D13" s="414">
        <v>34</v>
      </c>
      <c r="E13" s="414">
        <v>22</v>
      </c>
      <c r="F13" s="263"/>
      <c r="G13" s="266"/>
      <c r="H13" s="266"/>
      <c r="I13" s="266"/>
      <c r="J13" s="263"/>
      <c r="M13" s="28"/>
    </row>
  </sheetData>
  <mergeCells count="3">
    <mergeCell ref="B5:C7"/>
    <mergeCell ref="F6:J6"/>
    <mergeCell ref="D6:E6"/>
  </mergeCells>
  <pageMargins left="0.7" right="0.7" top="0.75" bottom="0.75" header="0.3" footer="0.3"/>
  <pageSetup paperSize="9" scale="75" orientation="landscape" r:id="rId1"/>
  <headerFooter>
    <oddHeader>&amp;CEN
Annex XX</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E2A2-F151-4128-9306-9A334B40894F}">
  <sheetPr>
    <pageSetUpPr fitToPage="1"/>
  </sheetPr>
  <dimension ref="B1:E26"/>
  <sheetViews>
    <sheetView showGridLines="0" zoomScale="85" zoomScaleNormal="85" zoomScalePageLayoutView="110" workbookViewId="0"/>
  </sheetViews>
  <sheetFormatPr defaultColWidth="9.140625" defaultRowHeight="15" x14ac:dyDescent="0.25"/>
  <cols>
    <col min="1" max="1" width="6.5703125" customWidth="1"/>
    <col min="2" max="2" width="10" customWidth="1"/>
    <col min="3" max="3" width="88.28515625" style="3" customWidth="1"/>
    <col min="4" max="4" width="191.85546875" customWidth="1"/>
    <col min="5" max="5" width="28" style="822" customWidth="1"/>
  </cols>
  <sheetData>
    <row r="1" spans="2:5" x14ac:dyDescent="0.25">
      <c r="B1" s="448" t="s">
        <v>145</v>
      </c>
      <c r="C1" s="448" t="s">
        <v>6</v>
      </c>
    </row>
    <row r="2" spans="2:5" x14ac:dyDescent="0.25">
      <c r="B2" s="821" t="s">
        <v>68</v>
      </c>
    </row>
    <row r="3" spans="2:5" x14ac:dyDescent="0.25">
      <c r="B3" s="45" t="s">
        <v>1437</v>
      </c>
    </row>
    <row r="4" spans="2:5" x14ac:dyDescent="0.25">
      <c r="D4" s="42"/>
      <c r="E4" s="823"/>
    </row>
    <row r="5" spans="2:5" x14ac:dyDescent="0.25">
      <c r="B5" s="18" t="s">
        <v>311</v>
      </c>
      <c r="C5" s="1076" t="s">
        <v>1438</v>
      </c>
      <c r="D5" s="1076"/>
      <c r="E5" s="824"/>
    </row>
    <row r="6" spans="2:5" x14ac:dyDescent="0.25">
      <c r="B6" s="105"/>
      <c r="C6" s="825" t="s">
        <v>1439</v>
      </c>
      <c r="D6" s="826"/>
      <c r="E6" s="824"/>
    </row>
    <row r="7" spans="2:5" ht="133.5" customHeight="1" x14ac:dyDescent="0.25">
      <c r="B7" s="58" t="s">
        <v>314</v>
      </c>
      <c r="C7" s="14" t="s">
        <v>1440</v>
      </c>
      <c r="D7" s="14" t="s">
        <v>1441</v>
      </c>
      <c r="E7" s="824"/>
    </row>
    <row r="8" spans="2:5" ht="387.75" customHeight="1" x14ac:dyDescent="0.25">
      <c r="B8" s="58" t="s">
        <v>317</v>
      </c>
      <c r="C8" s="14" t="s">
        <v>1442</v>
      </c>
      <c r="D8" s="14" t="s">
        <v>1443</v>
      </c>
      <c r="E8" s="824"/>
    </row>
    <row r="9" spans="2:5" ht="162.75" customHeight="1" x14ac:dyDescent="0.25">
      <c r="B9" s="58" t="s">
        <v>325</v>
      </c>
      <c r="C9" s="14" t="s">
        <v>1444</v>
      </c>
      <c r="D9" s="14" t="s">
        <v>1445</v>
      </c>
      <c r="E9" s="824"/>
    </row>
    <row r="10" spans="2:5" ht="174.75" customHeight="1" x14ac:dyDescent="0.25">
      <c r="B10" s="58" t="s">
        <v>327</v>
      </c>
      <c r="C10" s="14" t="s">
        <v>1446</v>
      </c>
      <c r="D10" s="14" t="s">
        <v>1447</v>
      </c>
      <c r="E10" s="824"/>
    </row>
    <row r="11" spans="2:5" x14ac:dyDescent="0.25">
      <c r="B11" s="827"/>
      <c r="C11" s="825" t="s">
        <v>1448</v>
      </c>
      <c r="D11" s="14"/>
      <c r="E11" s="824"/>
    </row>
    <row r="12" spans="2:5" ht="197.25" customHeight="1" x14ac:dyDescent="0.25">
      <c r="B12" s="5" t="s">
        <v>1128</v>
      </c>
      <c r="C12" s="14" t="s">
        <v>1449</v>
      </c>
      <c r="D12" s="14" t="s">
        <v>1450</v>
      </c>
      <c r="E12" s="828"/>
    </row>
    <row r="13" spans="2:5" ht="171.75" customHeight="1" x14ac:dyDescent="0.25">
      <c r="B13" s="5" t="s">
        <v>1451</v>
      </c>
      <c r="C13" s="14" t="s">
        <v>1452</v>
      </c>
      <c r="D13" s="14" t="s">
        <v>1453</v>
      </c>
      <c r="E13" s="828"/>
    </row>
    <row r="14" spans="2:5" ht="129.75" customHeight="1" x14ac:dyDescent="0.25">
      <c r="B14" s="58" t="s">
        <v>1454</v>
      </c>
      <c r="C14" s="14" t="s">
        <v>1455</v>
      </c>
      <c r="D14" s="14" t="s">
        <v>1456</v>
      </c>
      <c r="E14" s="824"/>
    </row>
    <row r="15" spans="2:5" ht="103.5" customHeight="1" x14ac:dyDescent="0.25">
      <c r="B15" s="58" t="s">
        <v>359</v>
      </c>
      <c r="C15" s="14" t="s">
        <v>1457</v>
      </c>
      <c r="D15" s="14" t="s">
        <v>1458</v>
      </c>
      <c r="E15" s="828"/>
    </row>
    <row r="16" spans="2:5" ht="78" customHeight="1" x14ac:dyDescent="0.25">
      <c r="B16" s="58" t="s">
        <v>409</v>
      </c>
      <c r="C16" s="14" t="s">
        <v>1459</v>
      </c>
      <c r="D16" s="14" t="s">
        <v>1460</v>
      </c>
      <c r="E16" s="828"/>
    </row>
    <row r="17" spans="2:5" x14ac:dyDescent="0.25">
      <c r="B17" s="105"/>
      <c r="C17" s="829" t="s">
        <v>1461</v>
      </c>
      <c r="D17" s="14"/>
      <c r="E17" s="828"/>
    </row>
    <row r="18" spans="2:5" ht="41.25" customHeight="1" x14ac:dyDescent="0.25">
      <c r="B18" s="58" t="s">
        <v>1462</v>
      </c>
      <c r="C18" s="14" t="s">
        <v>1463</v>
      </c>
      <c r="D18" s="14" t="s">
        <v>1464</v>
      </c>
      <c r="E18" s="828"/>
    </row>
    <row r="19" spans="2:5" ht="409.5" customHeight="1" x14ac:dyDescent="0.25">
      <c r="B19" s="58" t="s">
        <v>1465</v>
      </c>
      <c r="C19" s="14" t="s">
        <v>1466</v>
      </c>
      <c r="D19" s="14" t="s">
        <v>1467</v>
      </c>
      <c r="E19" s="828"/>
    </row>
    <row r="20" spans="2:5" ht="83.25" customHeight="1" x14ac:dyDescent="0.25">
      <c r="B20" s="58" t="s">
        <v>1468</v>
      </c>
      <c r="C20" s="14" t="s">
        <v>1469</v>
      </c>
      <c r="D20" s="14" t="s">
        <v>1470</v>
      </c>
      <c r="E20" s="824"/>
    </row>
    <row r="21" spans="2:5" ht="245.25" customHeight="1" x14ac:dyDescent="0.25">
      <c r="B21" s="58" t="s">
        <v>1471</v>
      </c>
      <c r="C21" s="14" t="s">
        <v>1472</v>
      </c>
      <c r="D21" s="14" t="s">
        <v>1473</v>
      </c>
      <c r="E21" s="824"/>
    </row>
    <row r="22" spans="2:5" ht="55.5" customHeight="1" x14ac:dyDescent="0.25">
      <c r="B22" s="58" t="s">
        <v>1474</v>
      </c>
      <c r="C22" s="14" t="s">
        <v>1475</v>
      </c>
      <c r="D22" s="14" t="s">
        <v>1476</v>
      </c>
      <c r="E22" s="828"/>
    </row>
    <row r="23" spans="2:5" ht="67.5" customHeight="1" x14ac:dyDescent="0.25">
      <c r="B23" s="58" t="s">
        <v>1477</v>
      </c>
      <c r="C23" s="14" t="s">
        <v>1478</v>
      </c>
      <c r="D23" s="14" t="s">
        <v>1479</v>
      </c>
      <c r="E23" s="828"/>
    </row>
    <row r="24" spans="2:5" ht="93" customHeight="1" x14ac:dyDescent="0.25">
      <c r="B24" s="58" t="s">
        <v>1480</v>
      </c>
      <c r="C24" s="14" t="s">
        <v>1481</v>
      </c>
      <c r="D24" s="14" t="s">
        <v>1482</v>
      </c>
      <c r="E24" s="828"/>
    </row>
    <row r="25" spans="2:5" ht="78" customHeight="1" x14ac:dyDescent="0.25">
      <c r="B25" s="58" t="s">
        <v>1483</v>
      </c>
      <c r="C25" s="14" t="s">
        <v>1484</v>
      </c>
      <c r="D25" s="14" t="s">
        <v>1485</v>
      </c>
      <c r="E25" s="828"/>
    </row>
    <row r="26" spans="2:5" ht="169.5" customHeight="1" x14ac:dyDescent="0.25">
      <c r="B26" s="58" t="s">
        <v>1486</v>
      </c>
      <c r="C26" s="14" t="s">
        <v>1487</v>
      </c>
      <c r="D26" s="14" t="s">
        <v>1488</v>
      </c>
      <c r="E26" s="828"/>
    </row>
  </sheetData>
  <mergeCells count="1">
    <mergeCell ref="C5:D5"/>
  </mergeCells>
  <pageMargins left="0.70866141732283472" right="0.70866141732283472" top="0.74803149606299213" bottom="0.74803149606299213" header="0.31496062992125984" footer="0.31496062992125984"/>
  <pageSetup paperSize="9" scale="17" orientation="landscape" r:id="rId1"/>
  <headerFooter>
    <oddHeader>&amp;CDA
Bilag 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1AA8-19D0-42ED-8FEA-B41FCDD349B4}">
  <sheetPr>
    <pageSetUpPr fitToPage="1"/>
  </sheetPr>
  <dimension ref="B1:D26"/>
  <sheetViews>
    <sheetView showGridLines="0" zoomScale="90" zoomScaleNormal="90" zoomScalePageLayoutView="110" workbookViewId="0"/>
  </sheetViews>
  <sheetFormatPr defaultColWidth="9.140625" defaultRowHeight="15" x14ac:dyDescent="0.25"/>
  <cols>
    <col min="1" max="1" width="6.5703125" style="3" customWidth="1"/>
    <col min="2" max="2" width="10" style="3" customWidth="1"/>
    <col min="3" max="3" width="64.7109375" style="3" customWidth="1"/>
    <col min="4" max="4" width="152.42578125" style="3" customWidth="1"/>
    <col min="5" max="5" width="35.28515625" style="3" customWidth="1"/>
    <col min="6" max="16384" width="9.140625" style="3"/>
  </cols>
  <sheetData>
    <row r="1" spans="2:4" x14ac:dyDescent="0.25">
      <c r="B1" s="448" t="s">
        <v>145</v>
      </c>
      <c r="C1" s="448" t="s">
        <v>6</v>
      </c>
    </row>
    <row r="2" spans="2:4" x14ac:dyDescent="0.25">
      <c r="B2" s="821" t="s">
        <v>69</v>
      </c>
    </row>
    <row r="3" spans="2:4" x14ac:dyDescent="0.25">
      <c r="B3" s="233" t="s">
        <v>1437</v>
      </c>
    </row>
    <row r="4" spans="2:4" x14ac:dyDescent="0.25">
      <c r="D4" s="830"/>
    </row>
    <row r="5" spans="2:4" x14ac:dyDescent="0.25">
      <c r="B5" s="5" t="s">
        <v>311</v>
      </c>
      <c r="C5" s="1061" t="s">
        <v>1438</v>
      </c>
      <c r="D5" s="1061"/>
    </row>
    <row r="6" spans="2:4" x14ac:dyDescent="0.25">
      <c r="B6" s="831"/>
      <c r="C6" s="825" t="s">
        <v>1439</v>
      </c>
      <c r="D6" s="832"/>
    </row>
    <row r="7" spans="2:4" ht="306" customHeight="1" x14ac:dyDescent="0.25">
      <c r="B7" s="58" t="s">
        <v>314</v>
      </c>
      <c r="C7" s="14" t="s">
        <v>1489</v>
      </c>
      <c r="D7" s="14" t="s">
        <v>1490</v>
      </c>
    </row>
    <row r="8" spans="2:4" ht="107.25" customHeight="1" x14ac:dyDescent="0.25">
      <c r="B8" s="58" t="s">
        <v>317</v>
      </c>
      <c r="C8" s="14" t="s">
        <v>1491</v>
      </c>
      <c r="D8" s="14" t="s">
        <v>1492</v>
      </c>
    </row>
    <row r="9" spans="2:4" ht="104.25" customHeight="1" x14ac:dyDescent="0.25">
      <c r="B9" s="58" t="s">
        <v>325</v>
      </c>
      <c r="C9" s="14" t="s">
        <v>1493</v>
      </c>
      <c r="D9" s="14" t="s">
        <v>1494</v>
      </c>
    </row>
    <row r="10" spans="2:4" x14ac:dyDescent="0.25">
      <c r="B10" s="833"/>
      <c r="C10" s="825" t="s">
        <v>1448</v>
      </c>
      <c r="D10" s="833"/>
    </row>
    <row r="11" spans="2:4" ht="61.5" customHeight="1" x14ac:dyDescent="0.25">
      <c r="B11" s="58" t="s">
        <v>327</v>
      </c>
      <c r="C11" s="14" t="s">
        <v>1495</v>
      </c>
      <c r="D11" s="14" t="s">
        <v>1496</v>
      </c>
    </row>
    <row r="12" spans="2:4" ht="89.25" customHeight="1" x14ac:dyDescent="0.25">
      <c r="B12" s="834" t="s">
        <v>409</v>
      </c>
      <c r="C12" s="835" t="s">
        <v>1497</v>
      </c>
      <c r="D12" s="14" t="s">
        <v>1498</v>
      </c>
    </row>
    <row r="13" spans="2:4" ht="50.25" customHeight="1" x14ac:dyDescent="0.25">
      <c r="B13" s="834" t="s">
        <v>1499</v>
      </c>
      <c r="C13" s="835" t="s">
        <v>1500</v>
      </c>
      <c r="D13" s="27" t="s">
        <v>1501</v>
      </c>
    </row>
    <row r="14" spans="2:4" ht="102" customHeight="1" x14ac:dyDescent="0.25">
      <c r="B14" s="834" t="s">
        <v>1502</v>
      </c>
      <c r="C14" s="835" t="s">
        <v>1503</v>
      </c>
      <c r="D14" s="14" t="s">
        <v>1504</v>
      </c>
    </row>
    <row r="15" spans="2:4" ht="66.75" customHeight="1" x14ac:dyDescent="0.25">
      <c r="B15" s="834" t="s">
        <v>1505</v>
      </c>
      <c r="C15" s="835" t="s">
        <v>1506</v>
      </c>
      <c r="D15" s="14" t="s">
        <v>1507</v>
      </c>
    </row>
    <row r="16" spans="2:4" ht="54" customHeight="1" x14ac:dyDescent="0.25">
      <c r="B16" s="5" t="s">
        <v>1128</v>
      </c>
      <c r="C16" s="14" t="s">
        <v>1508</v>
      </c>
      <c r="D16" s="14" t="s">
        <v>1509</v>
      </c>
    </row>
    <row r="17" spans="2:4" ht="79.5" customHeight="1" x14ac:dyDescent="0.25">
      <c r="B17" s="5" t="s">
        <v>1451</v>
      </c>
      <c r="C17" s="14" t="s">
        <v>1510</v>
      </c>
      <c r="D17" s="14" t="s">
        <v>1511</v>
      </c>
    </row>
    <row r="18" spans="2:4" ht="52.5" customHeight="1" x14ac:dyDescent="0.25">
      <c r="B18" s="58" t="s">
        <v>1454</v>
      </c>
      <c r="C18" s="14" t="s">
        <v>1512</v>
      </c>
      <c r="D18" s="745" t="s">
        <v>1513</v>
      </c>
    </row>
    <row r="19" spans="2:4" x14ac:dyDescent="0.25">
      <c r="B19" s="831"/>
      <c r="C19" s="825" t="s">
        <v>1461</v>
      </c>
      <c r="D19" s="832"/>
    </row>
    <row r="20" spans="2:4" ht="30" x14ac:dyDescent="0.25">
      <c r="B20" s="58" t="s">
        <v>359</v>
      </c>
      <c r="C20" s="14" t="s">
        <v>1514</v>
      </c>
      <c r="D20" s="14" t="s">
        <v>1515</v>
      </c>
    </row>
    <row r="21" spans="2:4" ht="46.5" customHeight="1" x14ac:dyDescent="0.25">
      <c r="B21" s="58" t="s">
        <v>409</v>
      </c>
      <c r="C21" s="14" t="s">
        <v>1516</v>
      </c>
      <c r="D21" s="14" t="s">
        <v>1517</v>
      </c>
    </row>
    <row r="22" spans="2:4" ht="75.75" customHeight="1" x14ac:dyDescent="0.25">
      <c r="B22" s="58" t="s">
        <v>1462</v>
      </c>
      <c r="C22" s="14" t="s">
        <v>1518</v>
      </c>
      <c r="D22" s="14" t="s">
        <v>1519</v>
      </c>
    </row>
    <row r="23" spans="2:4" ht="42" customHeight="1" x14ac:dyDescent="0.25">
      <c r="B23" s="58" t="s">
        <v>1465</v>
      </c>
      <c r="C23" s="14" t="s">
        <v>1520</v>
      </c>
      <c r="D23" s="14" t="s">
        <v>1521</v>
      </c>
    </row>
    <row r="24" spans="2:4" ht="78" customHeight="1" x14ac:dyDescent="0.25">
      <c r="B24" s="58" t="s">
        <v>1468</v>
      </c>
      <c r="C24" s="14" t="s">
        <v>1522</v>
      </c>
      <c r="D24" s="14" t="s">
        <v>1523</v>
      </c>
    </row>
    <row r="25" spans="2:4" ht="60" x14ac:dyDescent="0.25">
      <c r="B25" s="58" t="s">
        <v>1471</v>
      </c>
      <c r="C25" s="14" t="s">
        <v>1524</v>
      </c>
      <c r="D25" s="14" t="s">
        <v>1525</v>
      </c>
    </row>
    <row r="26" spans="2:4" x14ac:dyDescent="0.25">
      <c r="B26" s="58"/>
    </row>
  </sheetData>
  <mergeCells count="1">
    <mergeCell ref="C5:D5"/>
  </mergeCells>
  <pageMargins left="0.70866141732283472" right="0.70866141732283472" top="0.74803149606299213" bottom="0.74803149606299213" header="0.31496062992125984" footer="0.31496062992125984"/>
  <pageSetup paperSize="9" scale="31" orientation="landscape" r:id="rId1"/>
  <headerFooter>
    <oddHeader>&amp;CDA
Bilag 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875C-BEBF-47A2-B24C-BFB3428D1042}">
  <sheetPr>
    <tabColor theme="4" tint="0.39997558519241921"/>
    <pageSetUpPr fitToPage="1"/>
  </sheetPr>
  <dimension ref="B2:D13"/>
  <sheetViews>
    <sheetView showGridLines="0" zoomScaleNormal="100" zoomScalePageLayoutView="98" workbookViewId="0">
      <selection activeCell="B2" sqref="B2:C2"/>
    </sheetView>
  </sheetViews>
  <sheetFormatPr defaultColWidth="9.140625" defaultRowHeight="15" x14ac:dyDescent="0.25"/>
  <cols>
    <col min="1" max="1" width="7.85546875" customWidth="1"/>
    <col min="2" max="2" width="15.42578125" style="42" customWidth="1"/>
    <col min="3" max="3" width="12.140625" bestFit="1" customWidth="1"/>
    <col min="4" max="4" width="84.140625" bestFit="1" customWidth="1"/>
    <col min="5" max="7" width="26.85546875" customWidth="1"/>
  </cols>
  <sheetData>
    <row r="2" spans="2:4" x14ac:dyDescent="0.25">
      <c r="B2" s="3" t="s">
        <v>145</v>
      </c>
      <c r="C2" s="3" t="s">
        <v>307</v>
      </c>
    </row>
    <row r="3" spans="2:4" ht="18.75" x14ac:dyDescent="0.25">
      <c r="B3" s="336" t="s">
        <v>308</v>
      </c>
      <c r="C3" s="339"/>
      <c r="D3" s="337"/>
    </row>
    <row r="4" spans="2:4" x14ac:dyDescent="0.25">
      <c r="B4" t="s">
        <v>309</v>
      </c>
      <c r="C4" s="43"/>
    </row>
    <row r="7" spans="2:4" x14ac:dyDescent="0.25">
      <c r="B7" s="18" t="s">
        <v>310</v>
      </c>
      <c r="C7" s="18" t="s">
        <v>311</v>
      </c>
      <c r="D7" s="27" t="s">
        <v>312</v>
      </c>
    </row>
    <row r="8" spans="2:4" s="44" customFormat="1" ht="30" x14ac:dyDescent="0.2">
      <c r="B8" s="18" t="s">
        <v>313</v>
      </c>
      <c r="C8" s="18" t="s">
        <v>314</v>
      </c>
      <c r="D8" s="27" t="s">
        <v>315</v>
      </c>
    </row>
    <row r="9" spans="2:4" s="44" customFormat="1" ht="30" x14ac:dyDescent="0.2">
      <c r="B9" s="18" t="s">
        <v>316</v>
      </c>
      <c r="C9" s="18" t="s">
        <v>317</v>
      </c>
      <c r="D9" s="27" t="s">
        <v>318</v>
      </c>
    </row>
    <row r="12" spans="2:4" x14ac:dyDescent="0.25">
      <c r="B12" s="45"/>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7B02C-CA05-411F-9CE0-0E543AFE6880}">
  <sheetPr>
    <pageSetUpPr fitToPage="1"/>
  </sheetPr>
  <dimension ref="B1:D23"/>
  <sheetViews>
    <sheetView showGridLines="0" zoomScale="90" zoomScaleNormal="90" zoomScalePageLayoutView="110" workbookViewId="0"/>
  </sheetViews>
  <sheetFormatPr defaultColWidth="9.140625" defaultRowHeight="15" x14ac:dyDescent="0.25"/>
  <cols>
    <col min="1" max="1" width="6.5703125" customWidth="1"/>
    <col min="2" max="2" width="10.5703125" customWidth="1"/>
    <col min="3" max="3" width="93" bestFit="1" customWidth="1"/>
    <col min="4" max="4" width="108.42578125" customWidth="1"/>
  </cols>
  <sheetData>
    <row r="1" spans="2:4" x14ac:dyDescent="0.25">
      <c r="B1" s="448" t="s">
        <v>145</v>
      </c>
      <c r="C1" s="448" t="s">
        <v>6</v>
      </c>
    </row>
    <row r="2" spans="2:4" x14ac:dyDescent="0.25">
      <c r="B2" s="821" t="s">
        <v>70</v>
      </c>
    </row>
    <row r="3" spans="2:4" ht="15.75" x14ac:dyDescent="0.25">
      <c r="B3" s="111" t="s">
        <v>1437</v>
      </c>
    </row>
    <row r="4" spans="2:4" x14ac:dyDescent="0.25">
      <c r="D4" s="42"/>
    </row>
    <row r="5" spans="2:4" x14ac:dyDescent="0.25">
      <c r="B5" s="18" t="s">
        <v>311</v>
      </c>
      <c r="C5" s="1076" t="s">
        <v>1438</v>
      </c>
      <c r="D5" s="1076"/>
    </row>
    <row r="6" spans="2:4" x14ac:dyDescent="0.25">
      <c r="B6" s="827"/>
      <c r="C6" s="836" t="s">
        <v>1448</v>
      </c>
      <c r="D6" s="827"/>
    </row>
    <row r="7" spans="2:4" ht="81" customHeight="1" x14ac:dyDescent="0.25">
      <c r="B7" s="58" t="s">
        <v>314</v>
      </c>
      <c r="C7" s="14" t="s">
        <v>1526</v>
      </c>
      <c r="D7" s="745" t="s">
        <v>1527</v>
      </c>
    </row>
    <row r="8" spans="2:4" ht="36" customHeight="1" x14ac:dyDescent="0.25">
      <c r="B8" s="58" t="s">
        <v>317</v>
      </c>
      <c r="C8" s="14" t="s">
        <v>1528</v>
      </c>
      <c r="D8" s="162" t="s">
        <v>1529</v>
      </c>
    </row>
    <row r="9" spans="2:4" ht="30" x14ac:dyDescent="0.25">
      <c r="B9" s="58" t="s">
        <v>325</v>
      </c>
      <c r="C9" s="14" t="s">
        <v>1530</v>
      </c>
      <c r="D9" s="1374" t="s">
        <v>1531</v>
      </c>
    </row>
    <row r="10" spans="2:4" x14ac:dyDescent="0.25">
      <c r="B10" s="837" t="s">
        <v>409</v>
      </c>
      <c r="C10" s="838" t="s">
        <v>1532</v>
      </c>
      <c r="D10" s="1375"/>
    </row>
    <row r="11" spans="2:4" x14ac:dyDescent="0.25">
      <c r="B11" s="837" t="s">
        <v>1499</v>
      </c>
      <c r="C11" s="838" t="s">
        <v>1533</v>
      </c>
      <c r="D11" s="1375"/>
    </row>
    <row r="12" spans="2:4" x14ac:dyDescent="0.25">
      <c r="B12" s="837" t="s">
        <v>1502</v>
      </c>
      <c r="C12" s="838" t="s">
        <v>1534</v>
      </c>
      <c r="D12" s="1375"/>
    </row>
    <row r="13" spans="2:4" x14ac:dyDescent="0.25">
      <c r="B13" s="837" t="s">
        <v>1505</v>
      </c>
      <c r="C13" s="838" t="s">
        <v>1535</v>
      </c>
      <c r="D13" s="1375"/>
    </row>
    <row r="14" spans="2:4" x14ac:dyDescent="0.25">
      <c r="B14" s="837" t="s">
        <v>1536</v>
      </c>
      <c r="C14" s="838" t="s">
        <v>1537</v>
      </c>
      <c r="D14" s="1375"/>
    </row>
    <row r="15" spans="2:4" x14ac:dyDescent="0.25">
      <c r="B15" s="837" t="s">
        <v>1538</v>
      </c>
      <c r="C15" s="838" t="s">
        <v>1539</v>
      </c>
      <c r="D15" s="1376"/>
    </row>
    <row r="16" spans="2:4" x14ac:dyDescent="0.25">
      <c r="B16" s="827"/>
      <c r="C16" s="836" t="s">
        <v>1461</v>
      </c>
      <c r="D16" s="827"/>
    </row>
    <row r="17" spans="2:4" ht="30" x14ac:dyDescent="0.25">
      <c r="B17" s="18" t="s">
        <v>327</v>
      </c>
      <c r="C17" s="14" t="s">
        <v>1540</v>
      </c>
      <c r="D17" s="1374" t="s">
        <v>1541</v>
      </c>
    </row>
    <row r="18" spans="2:4" x14ac:dyDescent="0.25">
      <c r="B18" s="837" t="s">
        <v>409</v>
      </c>
      <c r="C18" s="838" t="s">
        <v>1532</v>
      </c>
      <c r="D18" s="1375"/>
    </row>
    <row r="19" spans="2:4" x14ac:dyDescent="0.25">
      <c r="B19" s="837" t="s">
        <v>1499</v>
      </c>
      <c r="C19" s="838" t="s">
        <v>1533</v>
      </c>
      <c r="D19" s="1375"/>
    </row>
    <row r="20" spans="2:4" x14ac:dyDescent="0.25">
      <c r="B20" s="837" t="s">
        <v>1502</v>
      </c>
      <c r="C20" s="838" t="s">
        <v>1534</v>
      </c>
      <c r="D20" s="1375"/>
    </row>
    <row r="21" spans="2:4" x14ac:dyDescent="0.25">
      <c r="B21" s="837" t="s">
        <v>1505</v>
      </c>
      <c r="C21" s="838" t="s">
        <v>1535</v>
      </c>
      <c r="D21" s="1375"/>
    </row>
    <row r="22" spans="2:4" x14ac:dyDescent="0.25">
      <c r="B22" s="837" t="s">
        <v>1536</v>
      </c>
      <c r="C22" s="838" t="s">
        <v>1537</v>
      </c>
      <c r="D22" s="1375"/>
    </row>
    <row r="23" spans="2:4" x14ac:dyDescent="0.25">
      <c r="B23" s="837" t="s">
        <v>1538</v>
      </c>
      <c r="C23" s="838" t="s">
        <v>1539</v>
      </c>
      <c r="D23" s="1376"/>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67" orientation="landscape" r:id="rId1"/>
  <headerFooter>
    <oddHeader>&amp;CDA
Bilag I</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53845-9946-475D-A02B-29AD02923644}">
  <dimension ref="A1:S65"/>
  <sheetViews>
    <sheetView zoomScale="90" zoomScaleNormal="90" workbookViewId="0"/>
  </sheetViews>
  <sheetFormatPr defaultColWidth="8.85546875" defaultRowHeight="12.75" x14ac:dyDescent="0.2"/>
  <cols>
    <col min="1" max="1" width="8.85546875" style="839"/>
    <col min="2" max="2" width="10.140625" style="839" customWidth="1"/>
    <col min="3" max="3" width="72.5703125" style="839" customWidth="1"/>
    <col min="4" max="4" width="21.5703125" style="839" customWidth="1"/>
    <col min="5" max="5" width="27" style="839" bestFit="1" customWidth="1"/>
    <col min="6" max="13" width="21.5703125" style="839" customWidth="1"/>
    <col min="14" max="14" width="23.5703125" style="839" customWidth="1"/>
    <col min="15" max="18" width="21" style="839" customWidth="1"/>
    <col min="19" max="19" width="17.42578125" style="839" bestFit="1" customWidth="1"/>
    <col min="20" max="16384" width="8.85546875" style="839"/>
  </cols>
  <sheetData>
    <row r="1" spans="2:19" x14ac:dyDescent="0.2">
      <c r="B1" s="839" t="s">
        <v>145</v>
      </c>
      <c r="C1" s="839" t="s">
        <v>6</v>
      </c>
    </row>
    <row r="2" spans="2:19" ht="15" x14ac:dyDescent="0.25">
      <c r="C2" s="840" t="s">
        <v>71</v>
      </c>
    </row>
    <row r="3" spans="2:19" ht="15" customHeight="1" x14ac:dyDescent="0.2">
      <c r="C3" s="841" t="s">
        <v>1542</v>
      </c>
      <c r="D3" s="842" t="s">
        <v>148</v>
      </c>
      <c r="E3" s="842" t="s">
        <v>149</v>
      </c>
      <c r="F3" s="842" t="s">
        <v>150</v>
      </c>
      <c r="G3" s="842" t="s">
        <v>249</v>
      </c>
      <c r="H3" s="842" t="s">
        <v>250</v>
      </c>
      <c r="I3" s="842" t="s">
        <v>251</v>
      </c>
      <c r="J3" s="842" t="s">
        <v>252</v>
      </c>
      <c r="K3" s="842" t="s">
        <v>332</v>
      </c>
      <c r="L3" s="842" t="s">
        <v>573</v>
      </c>
      <c r="M3" s="842" t="s">
        <v>574</v>
      </c>
      <c r="N3" s="842" t="s">
        <v>575</v>
      </c>
      <c r="O3" s="842" t="s">
        <v>576</v>
      </c>
      <c r="P3" s="842" t="s">
        <v>577</v>
      </c>
      <c r="Q3" s="842" t="s">
        <v>813</v>
      </c>
      <c r="R3" s="842" t="s">
        <v>814</v>
      </c>
      <c r="S3" s="842" t="s">
        <v>1543</v>
      </c>
    </row>
    <row r="4" spans="2:19" ht="76.5" customHeight="1" x14ac:dyDescent="0.2">
      <c r="C4" s="843"/>
      <c r="D4" s="1379" t="s">
        <v>1544</v>
      </c>
      <c r="E4" s="1380"/>
      <c r="F4" s="1380"/>
      <c r="G4" s="1380"/>
      <c r="H4" s="1381"/>
      <c r="I4" s="1379" t="s">
        <v>1545</v>
      </c>
      <c r="J4" s="1380"/>
      <c r="K4" s="1381"/>
      <c r="L4" s="1379" t="s">
        <v>1546</v>
      </c>
      <c r="M4" s="1381"/>
      <c r="N4" s="1377" t="s">
        <v>1547</v>
      </c>
      <c r="O4" s="1377" t="s">
        <v>1548</v>
      </c>
      <c r="P4" s="1377" t="s">
        <v>1549</v>
      </c>
      <c r="Q4" s="1377" t="s">
        <v>1550</v>
      </c>
      <c r="R4" s="1377" t="s">
        <v>1551</v>
      </c>
      <c r="S4" s="1377" t="s">
        <v>1552</v>
      </c>
    </row>
    <row r="5" spans="2:19" ht="89.25" x14ac:dyDescent="0.2">
      <c r="C5" s="843"/>
      <c r="D5" s="844"/>
      <c r="E5" s="845" t="s">
        <v>1553</v>
      </c>
      <c r="F5" s="845" t="s">
        <v>1554</v>
      </c>
      <c r="G5" s="846" t="s">
        <v>1555</v>
      </c>
      <c r="H5" s="846" t="s">
        <v>907</v>
      </c>
      <c r="I5" s="847"/>
      <c r="J5" s="845" t="s">
        <v>1555</v>
      </c>
      <c r="K5" s="845" t="s">
        <v>907</v>
      </c>
      <c r="L5" s="848"/>
      <c r="M5" s="849" t="s">
        <v>1556</v>
      </c>
      <c r="N5" s="1378"/>
      <c r="O5" s="1378"/>
      <c r="P5" s="1378"/>
      <c r="Q5" s="1378"/>
      <c r="R5" s="1378"/>
      <c r="S5" s="1378"/>
    </row>
    <row r="6" spans="2:19" x14ac:dyDescent="0.2">
      <c r="B6" s="850">
        <v>1</v>
      </c>
      <c r="C6" s="851" t="s">
        <v>1557</v>
      </c>
      <c r="D6" s="852">
        <v>95907</v>
      </c>
      <c r="E6" s="853"/>
      <c r="F6" s="853"/>
      <c r="G6" s="852">
        <v>6947</v>
      </c>
      <c r="H6" s="853">
        <v>128</v>
      </c>
      <c r="I6" s="853">
        <v>194</v>
      </c>
      <c r="J6" s="853">
        <v>24</v>
      </c>
      <c r="K6" s="853">
        <v>26</v>
      </c>
      <c r="L6" s="854">
        <v>2050452</v>
      </c>
      <c r="M6" s="855"/>
      <c r="N6" s="856"/>
      <c r="O6" s="856">
        <v>202</v>
      </c>
      <c r="P6" s="857">
        <v>1370</v>
      </c>
      <c r="Q6" s="857">
        <v>20069</v>
      </c>
      <c r="R6" s="857">
        <v>74266</v>
      </c>
      <c r="S6" s="856">
        <v>24.3</v>
      </c>
    </row>
    <row r="7" spans="2:19" x14ac:dyDescent="0.2">
      <c r="B7" s="850">
        <v>2</v>
      </c>
      <c r="C7" s="858" t="s">
        <v>1558</v>
      </c>
      <c r="D7" s="859">
        <v>95907</v>
      </c>
      <c r="E7" s="860"/>
      <c r="F7" s="860"/>
      <c r="G7" s="859">
        <v>6947</v>
      </c>
      <c r="H7" s="860">
        <v>128</v>
      </c>
      <c r="I7" s="860">
        <v>194</v>
      </c>
      <c r="J7" s="860">
        <v>24</v>
      </c>
      <c r="K7" s="860">
        <v>26</v>
      </c>
      <c r="L7" s="861">
        <v>2050452</v>
      </c>
      <c r="M7" s="850"/>
      <c r="N7" s="850"/>
      <c r="O7" s="850">
        <v>202</v>
      </c>
      <c r="P7" s="861">
        <v>1370</v>
      </c>
      <c r="Q7" s="861">
        <v>20069</v>
      </c>
      <c r="R7" s="861">
        <v>74266</v>
      </c>
      <c r="S7" s="850">
        <v>24.3</v>
      </c>
    </row>
    <row r="8" spans="2:19" x14ac:dyDescent="0.2">
      <c r="B8" s="850">
        <v>3</v>
      </c>
      <c r="C8" s="858" t="s">
        <v>1559</v>
      </c>
      <c r="D8" s="860"/>
      <c r="E8" s="860"/>
      <c r="F8" s="860"/>
      <c r="G8" s="860"/>
      <c r="H8" s="860"/>
      <c r="I8" s="860"/>
      <c r="J8" s="860"/>
      <c r="K8" s="860"/>
      <c r="L8" s="850"/>
      <c r="M8" s="850"/>
      <c r="N8" s="850"/>
      <c r="O8" s="850"/>
      <c r="P8" s="850"/>
      <c r="Q8" s="850"/>
      <c r="R8" s="850"/>
      <c r="S8" s="850"/>
    </row>
    <row r="9" spans="2:19" x14ac:dyDescent="0.2">
      <c r="B9" s="850">
        <v>4</v>
      </c>
      <c r="C9" s="862" t="s">
        <v>1560</v>
      </c>
      <c r="D9" s="863"/>
      <c r="E9" s="863"/>
      <c r="F9" s="863"/>
      <c r="G9" s="863"/>
      <c r="H9" s="863"/>
      <c r="I9" s="863"/>
      <c r="J9" s="863"/>
      <c r="K9" s="863"/>
      <c r="L9" s="850"/>
      <c r="M9" s="850"/>
      <c r="N9" s="850"/>
      <c r="O9" s="850"/>
      <c r="P9" s="850"/>
      <c r="Q9" s="850"/>
      <c r="R9" s="850"/>
      <c r="S9" s="850"/>
    </row>
    <row r="10" spans="2:19" x14ac:dyDescent="0.2">
      <c r="B10" s="850">
        <v>5</v>
      </c>
      <c r="C10" s="862" t="s">
        <v>1561</v>
      </c>
      <c r="D10" s="863"/>
      <c r="E10" s="863"/>
      <c r="F10" s="863"/>
      <c r="G10" s="863"/>
      <c r="H10" s="863"/>
      <c r="I10" s="863"/>
      <c r="J10" s="863"/>
      <c r="K10" s="863"/>
      <c r="L10" s="850"/>
      <c r="M10" s="850"/>
      <c r="N10" s="850"/>
      <c r="O10" s="850"/>
      <c r="P10" s="850"/>
      <c r="Q10" s="850"/>
      <c r="R10" s="850"/>
      <c r="S10" s="850"/>
    </row>
    <row r="11" spans="2:19" x14ac:dyDescent="0.2">
      <c r="B11" s="850">
        <v>6</v>
      </c>
      <c r="C11" s="862" t="s">
        <v>1562</v>
      </c>
      <c r="D11" s="863"/>
      <c r="E11" s="863"/>
      <c r="F11" s="863"/>
      <c r="G11" s="863"/>
      <c r="H11" s="863"/>
      <c r="I11" s="863"/>
      <c r="J11" s="863"/>
      <c r="K11" s="863"/>
      <c r="L11" s="850"/>
      <c r="M11" s="850"/>
      <c r="N11" s="850"/>
      <c r="O11" s="850"/>
      <c r="P11" s="850"/>
      <c r="Q11" s="850"/>
      <c r="R11" s="850"/>
      <c r="S11" s="850"/>
    </row>
    <row r="12" spans="2:19" x14ac:dyDescent="0.2">
      <c r="B12" s="850">
        <v>7</v>
      </c>
      <c r="C12" s="862" t="s">
        <v>1563</v>
      </c>
      <c r="D12" s="863"/>
      <c r="E12" s="863"/>
      <c r="F12" s="863"/>
      <c r="G12" s="863"/>
      <c r="H12" s="863"/>
      <c r="I12" s="863"/>
      <c r="J12" s="863"/>
      <c r="K12" s="863"/>
      <c r="L12" s="850"/>
      <c r="M12" s="850"/>
      <c r="N12" s="850"/>
      <c r="O12" s="850"/>
      <c r="P12" s="850"/>
      <c r="Q12" s="850"/>
      <c r="R12" s="850"/>
      <c r="S12" s="850"/>
    </row>
    <row r="13" spans="2:19" x14ac:dyDescent="0.2">
      <c r="B13" s="850">
        <v>8</v>
      </c>
      <c r="C13" s="862" t="s">
        <v>1564</v>
      </c>
      <c r="D13" s="863"/>
      <c r="E13" s="863"/>
      <c r="F13" s="863"/>
      <c r="G13" s="863"/>
      <c r="H13" s="863"/>
      <c r="I13" s="863"/>
      <c r="J13" s="863"/>
      <c r="K13" s="863"/>
      <c r="L13" s="850"/>
      <c r="M13" s="850"/>
      <c r="N13" s="850"/>
      <c r="O13" s="850"/>
      <c r="P13" s="850"/>
      <c r="Q13" s="850"/>
      <c r="R13" s="850"/>
      <c r="S13" s="850"/>
    </row>
    <row r="14" spans="2:19" x14ac:dyDescent="0.2">
      <c r="B14" s="850">
        <v>9</v>
      </c>
      <c r="C14" s="858" t="s">
        <v>1565</v>
      </c>
      <c r="D14" s="860"/>
      <c r="E14" s="860"/>
      <c r="F14" s="860"/>
      <c r="G14" s="860"/>
      <c r="H14" s="860"/>
      <c r="I14" s="860"/>
      <c r="J14" s="860"/>
      <c r="K14" s="860"/>
      <c r="L14" s="850"/>
      <c r="M14" s="850"/>
      <c r="N14" s="850"/>
      <c r="O14" s="850"/>
      <c r="P14" s="850"/>
      <c r="Q14" s="850"/>
      <c r="R14" s="850"/>
      <c r="S14" s="850"/>
    </row>
    <row r="15" spans="2:19" x14ac:dyDescent="0.2">
      <c r="B15" s="850">
        <v>10</v>
      </c>
      <c r="C15" s="862" t="s">
        <v>1566</v>
      </c>
      <c r="D15" s="860"/>
      <c r="E15" s="860"/>
      <c r="F15" s="860"/>
      <c r="G15" s="860"/>
      <c r="H15" s="860"/>
      <c r="I15" s="860"/>
      <c r="J15" s="860"/>
      <c r="K15" s="860"/>
      <c r="L15" s="850"/>
      <c r="M15" s="850"/>
      <c r="N15" s="850"/>
      <c r="O15" s="850"/>
      <c r="P15" s="850"/>
      <c r="Q15" s="850"/>
      <c r="R15" s="850"/>
      <c r="S15" s="850"/>
    </row>
    <row r="16" spans="2:19" x14ac:dyDescent="0.2">
      <c r="B16" s="850">
        <v>11</v>
      </c>
      <c r="C16" s="862" t="s">
        <v>1567</v>
      </c>
      <c r="D16" s="860"/>
      <c r="E16" s="860"/>
      <c r="F16" s="860"/>
      <c r="G16" s="860"/>
      <c r="H16" s="860"/>
      <c r="I16" s="860"/>
      <c r="J16" s="860"/>
      <c r="K16" s="860"/>
      <c r="L16" s="850"/>
      <c r="M16" s="850"/>
      <c r="N16" s="850"/>
      <c r="O16" s="850"/>
      <c r="P16" s="850"/>
      <c r="Q16" s="850"/>
      <c r="R16" s="850"/>
      <c r="S16" s="850"/>
    </row>
    <row r="17" spans="2:19" x14ac:dyDescent="0.2">
      <c r="B17" s="850">
        <v>12</v>
      </c>
      <c r="C17" s="862" t="s">
        <v>1568</v>
      </c>
      <c r="D17" s="860"/>
      <c r="E17" s="860"/>
      <c r="F17" s="860"/>
      <c r="G17" s="860"/>
      <c r="H17" s="860"/>
      <c r="I17" s="860"/>
      <c r="J17" s="860"/>
      <c r="K17" s="860"/>
      <c r="L17" s="850"/>
      <c r="M17" s="850"/>
      <c r="N17" s="850"/>
      <c r="O17" s="850"/>
      <c r="P17" s="850"/>
      <c r="Q17" s="850"/>
      <c r="R17" s="850"/>
      <c r="S17" s="850"/>
    </row>
    <row r="18" spans="2:19" x14ac:dyDescent="0.2">
      <c r="B18" s="850">
        <v>13</v>
      </c>
      <c r="C18" s="862" t="s">
        <v>1569</v>
      </c>
      <c r="D18" s="860"/>
      <c r="E18" s="860"/>
      <c r="F18" s="860"/>
      <c r="G18" s="860"/>
      <c r="H18" s="860"/>
      <c r="I18" s="860"/>
      <c r="J18" s="860"/>
      <c r="K18" s="860"/>
      <c r="L18" s="850"/>
      <c r="M18" s="850"/>
      <c r="N18" s="850"/>
      <c r="O18" s="850"/>
      <c r="P18" s="850"/>
      <c r="Q18" s="850"/>
      <c r="R18" s="850"/>
      <c r="S18" s="850"/>
    </row>
    <row r="19" spans="2:19" x14ac:dyDescent="0.2">
      <c r="B19" s="850">
        <v>14</v>
      </c>
      <c r="C19" s="862" t="s">
        <v>1570</v>
      </c>
      <c r="D19" s="860"/>
      <c r="E19" s="860"/>
      <c r="F19" s="860"/>
      <c r="G19" s="860"/>
      <c r="H19" s="860"/>
      <c r="I19" s="860"/>
      <c r="J19" s="860"/>
      <c r="K19" s="860"/>
      <c r="L19" s="850"/>
      <c r="M19" s="850"/>
      <c r="N19" s="850"/>
      <c r="O19" s="850"/>
      <c r="P19" s="850"/>
      <c r="Q19" s="850"/>
      <c r="R19" s="850"/>
      <c r="S19" s="850"/>
    </row>
    <row r="20" spans="2:19" x14ac:dyDescent="0.2">
      <c r="B20" s="850">
        <v>15</v>
      </c>
      <c r="C20" s="862" t="s">
        <v>1571</v>
      </c>
      <c r="D20" s="860"/>
      <c r="E20" s="860"/>
      <c r="F20" s="860"/>
      <c r="G20" s="860"/>
      <c r="H20" s="860"/>
      <c r="I20" s="860"/>
      <c r="J20" s="860"/>
      <c r="K20" s="860"/>
      <c r="L20" s="850"/>
      <c r="M20" s="850"/>
      <c r="N20" s="850"/>
      <c r="O20" s="850"/>
      <c r="P20" s="850"/>
      <c r="Q20" s="850"/>
      <c r="R20" s="850"/>
      <c r="S20" s="850"/>
    </row>
    <row r="21" spans="2:19" x14ac:dyDescent="0.2">
      <c r="B21" s="850">
        <v>16</v>
      </c>
      <c r="C21" s="862" t="s">
        <v>1572</v>
      </c>
      <c r="D21" s="860"/>
      <c r="E21" s="860"/>
      <c r="F21" s="860"/>
      <c r="G21" s="860"/>
      <c r="H21" s="860"/>
      <c r="I21" s="860"/>
      <c r="J21" s="860"/>
      <c r="K21" s="860"/>
      <c r="L21" s="850"/>
      <c r="M21" s="850"/>
      <c r="N21" s="850"/>
      <c r="O21" s="850"/>
      <c r="P21" s="850"/>
      <c r="Q21" s="850"/>
      <c r="R21" s="850"/>
      <c r="S21" s="850"/>
    </row>
    <row r="22" spans="2:19" x14ac:dyDescent="0.2">
      <c r="B22" s="850">
        <v>17</v>
      </c>
      <c r="C22" s="862" t="s">
        <v>1573</v>
      </c>
      <c r="D22" s="864"/>
      <c r="E22" s="864"/>
      <c r="F22" s="864"/>
      <c r="G22" s="864"/>
      <c r="H22" s="864"/>
      <c r="I22" s="864"/>
      <c r="J22" s="864"/>
      <c r="K22" s="864"/>
      <c r="L22" s="850"/>
      <c r="M22" s="850"/>
      <c r="N22" s="850"/>
      <c r="O22" s="850"/>
      <c r="P22" s="850"/>
      <c r="Q22" s="850"/>
      <c r="R22" s="850"/>
      <c r="S22" s="850"/>
    </row>
    <row r="23" spans="2:19" x14ac:dyDescent="0.2">
      <c r="B23" s="850">
        <v>18</v>
      </c>
      <c r="C23" s="862" t="s">
        <v>1574</v>
      </c>
      <c r="D23" s="864"/>
      <c r="E23" s="864"/>
      <c r="F23" s="864"/>
      <c r="G23" s="864"/>
      <c r="H23" s="864"/>
      <c r="I23" s="864"/>
      <c r="J23" s="864"/>
      <c r="K23" s="864"/>
      <c r="L23" s="850"/>
      <c r="M23" s="850"/>
      <c r="N23" s="850"/>
      <c r="O23" s="850"/>
      <c r="P23" s="850"/>
      <c r="Q23" s="850"/>
      <c r="R23" s="850"/>
      <c r="S23" s="850"/>
    </row>
    <row r="24" spans="2:19" x14ac:dyDescent="0.2">
      <c r="B24" s="850">
        <v>19</v>
      </c>
      <c r="C24" s="862" t="s">
        <v>1575</v>
      </c>
      <c r="D24" s="864"/>
      <c r="E24" s="864"/>
      <c r="F24" s="864"/>
      <c r="G24" s="864"/>
      <c r="H24" s="864"/>
      <c r="I24" s="864"/>
      <c r="J24" s="864"/>
      <c r="K24" s="864"/>
      <c r="L24" s="850"/>
      <c r="M24" s="850"/>
      <c r="N24" s="850"/>
      <c r="O24" s="850"/>
      <c r="P24" s="850"/>
      <c r="Q24" s="850"/>
      <c r="R24" s="850"/>
      <c r="S24" s="850"/>
    </row>
    <row r="25" spans="2:19" x14ac:dyDescent="0.2">
      <c r="B25" s="850">
        <v>20</v>
      </c>
      <c r="C25" s="862" t="s">
        <v>1576</v>
      </c>
      <c r="D25" s="864"/>
      <c r="E25" s="864"/>
      <c r="F25" s="864"/>
      <c r="G25" s="864"/>
      <c r="H25" s="864"/>
      <c r="I25" s="864"/>
      <c r="J25" s="864"/>
      <c r="K25" s="864"/>
      <c r="L25" s="850"/>
      <c r="M25" s="850"/>
      <c r="N25" s="850"/>
      <c r="O25" s="850"/>
      <c r="P25" s="850"/>
      <c r="Q25" s="850"/>
      <c r="R25" s="850"/>
      <c r="S25" s="850"/>
    </row>
    <row r="26" spans="2:19" x14ac:dyDescent="0.2">
      <c r="B26" s="850">
        <v>21</v>
      </c>
      <c r="C26" s="862" t="s">
        <v>1577</v>
      </c>
      <c r="D26" s="864"/>
      <c r="E26" s="864"/>
      <c r="F26" s="864"/>
      <c r="G26" s="864"/>
      <c r="H26" s="864"/>
      <c r="I26" s="864"/>
      <c r="J26" s="864"/>
      <c r="K26" s="864"/>
      <c r="L26" s="850"/>
      <c r="M26" s="850"/>
      <c r="N26" s="850"/>
      <c r="O26" s="850"/>
      <c r="P26" s="850"/>
      <c r="Q26" s="850"/>
      <c r="R26" s="850"/>
      <c r="S26" s="850"/>
    </row>
    <row r="27" spans="2:19" x14ac:dyDescent="0.2">
      <c r="B27" s="850">
        <v>22</v>
      </c>
      <c r="C27" s="862" t="s">
        <v>1578</v>
      </c>
      <c r="D27" s="864"/>
      <c r="E27" s="864"/>
      <c r="F27" s="864"/>
      <c r="G27" s="864"/>
      <c r="H27" s="864"/>
      <c r="I27" s="864"/>
      <c r="J27" s="864"/>
      <c r="K27" s="864"/>
      <c r="L27" s="850"/>
      <c r="M27" s="850"/>
      <c r="N27" s="850"/>
      <c r="O27" s="850"/>
      <c r="P27" s="850"/>
      <c r="Q27" s="850"/>
      <c r="R27" s="850"/>
      <c r="S27" s="850"/>
    </row>
    <row r="28" spans="2:19" x14ac:dyDescent="0.2">
      <c r="B28" s="850">
        <v>23</v>
      </c>
      <c r="C28" s="862" t="s">
        <v>1579</v>
      </c>
      <c r="D28" s="864"/>
      <c r="E28" s="864"/>
      <c r="F28" s="864"/>
      <c r="G28" s="864"/>
      <c r="H28" s="864"/>
      <c r="I28" s="864"/>
      <c r="J28" s="864"/>
      <c r="K28" s="864"/>
      <c r="L28" s="850"/>
      <c r="M28" s="850"/>
      <c r="N28" s="850"/>
      <c r="O28" s="850"/>
      <c r="P28" s="850"/>
      <c r="Q28" s="850"/>
      <c r="R28" s="850"/>
      <c r="S28" s="850"/>
    </row>
    <row r="29" spans="2:19" x14ac:dyDescent="0.2">
      <c r="B29" s="850">
        <v>24</v>
      </c>
      <c r="C29" s="862" t="s">
        <v>1580</v>
      </c>
      <c r="D29" s="864"/>
      <c r="E29" s="864"/>
      <c r="F29" s="864"/>
      <c r="G29" s="864"/>
      <c r="H29" s="864"/>
      <c r="I29" s="864"/>
      <c r="J29" s="864"/>
      <c r="K29" s="864"/>
      <c r="L29" s="850"/>
      <c r="M29" s="850"/>
      <c r="N29" s="850"/>
      <c r="O29" s="850"/>
      <c r="P29" s="850"/>
      <c r="Q29" s="850"/>
      <c r="R29" s="850"/>
      <c r="S29" s="850"/>
    </row>
    <row r="30" spans="2:19" x14ac:dyDescent="0.2">
      <c r="B30" s="850">
        <v>25</v>
      </c>
      <c r="C30" s="862" t="s">
        <v>1581</v>
      </c>
      <c r="D30" s="864"/>
      <c r="E30" s="864"/>
      <c r="F30" s="864"/>
      <c r="G30" s="864"/>
      <c r="H30" s="864"/>
      <c r="I30" s="864"/>
      <c r="J30" s="864"/>
      <c r="K30" s="864"/>
      <c r="L30" s="850"/>
      <c r="M30" s="850"/>
      <c r="N30" s="850"/>
      <c r="O30" s="850"/>
      <c r="P30" s="850"/>
      <c r="Q30" s="850"/>
      <c r="R30" s="850"/>
      <c r="S30" s="850"/>
    </row>
    <row r="31" spans="2:19" x14ac:dyDescent="0.2">
      <c r="B31" s="850">
        <v>26</v>
      </c>
      <c r="C31" s="862" t="s">
        <v>1582</v>
      </c>
      <c r="D31" s="864"/>
      <c r="E31" s="864"/>
      <c r="F31" s="864"/>
      <c r="G31" s="864"/>
      <c r="H31" s="864"/>
      <c r="I31" s="864"/>
      <c r="J31" s="864"/>
      <c r="K31" s="864"/>
      <c r="L31" s="850"/>
      <c r="M31" s="850"/>
      <c r="N31" s="850"/>
      <c r="O31" s="850"/>
      <c r="P31" s="850"/>
      <c r="Q31" s="850"/>
      <c r="R31" s="850"/>
      <c r="S31" s="850"/>
    </row>
    <row r="32" spans="2:19" x14ac:dyDescent="0.2">
      <c r="B32" s="850">
        <v>27</v>
      </c>
      <c r="C32" s="862" t="s">
        <v>1583</v>
      </c>
      <c r="D32" s="864"/>
      <c r="E32" s="864"/>
      <c r="F32" s="864"/>
      <c r="G32" s="864"/>
      <c r="H32" s="864"/>
      <c r="I32" s="864"/>
      <c r="J32" s="864"/>
      <c r="K32" s="864"/>
      <c r="L32" s="850"/>
      <c r="M32" s="850"/>
      <c r="N32" s="850"/>
      <c r="O32" s="850"/>
      <c r="P32" s="850"/>
      <c r="Q32" s="850"/>
      <c r="R32" s="850"/>
      <c r="S32" s="850"/>
    </row>
    <row r="33" spans="2:19" x14ac:dyDescent="0.2">
      <c r="B33" s="850">
        <v>28</v>
      </c>
      <c r="C33" s="862" t="s">
        <v>1584</v>
      </c>
      <c r="D33" s="864"/>
      <c r="E33" s="864"/>
      <c r="F33" s="864"/>
      <c r="G33" s="864"/>
      <c r="H33" s="864"/>
      <c r="I33" s="864"/>
      <c r="J33" s="864"/>
      <c r="K33" s="864"/>
      <c r="L33" s="850"/>
      <c r="M33" s="850"/>
      <c r="N33" s="850"/>
      <c r="O33" s="850"/>
      <c r="P33" s="850"/>
      <c r="Q33" s="850"/>
      <c r="R33" s="850"/>
      <c r="S33" s="850"/>
    </row>
    <row r="34" spans="2:19" x14ac:dyDescent="0.2">
      <c r="B34" s="850">
        <v>29</v>
      </c>
      <c r="C34" s="862" t="s">
        <v>1585</v>
      </c>
      <c r="D34" s="864"/>
      <c r="E34" s="864"/>
      <c r="F34" s="864"/>
      <c r="G34" s="864"/>
      <c r="H34" s="864"/>
      <c r="I34" s="864"/>
      <c r="J34" s="864"/>
      <c r="K34" s="864"/>
      <c r="L34" s="850"/>
      <c r="M34" s="850"/>
      <c r="N34" s="850"/>
      <c r="O34" s="850"/>
      <c r="P34" s="850"/>
      <c r="Q34" s="850"/>
      <c r="R34" s="850"/>
      <c r="S34" s="850"/>
    </row>
    <row r="35" spans="2:19" x14ac:dyDescent="0.2">
      <c r="B35" s="850">
        <v>30</v>
      </c>
      <c r="C35" s="862" t="s">
        <v>1586</v>
      </c>
      <c r="D35" s="864"/>
      <c r="E35" s="864"/>
      <c r="F35" s="864"/>
      <c r="G35" s="864"/>
      <c r="H35" s="864"/>
      <c r="I35" s="864"/>
      <c r="J35" s="864"/>
      <c r="K35" s="864"/>
      <c r="L35" s="850"/>
      <c r="M35" s="850"/>
      <c r="N35" s="850"/>
      <c r="O35" s="850"/>
      <c r="P35" s="850"/>
      <c r="Q35" s="850"/>
      <c r="R35" s="850"/>
      <c r="S35" s="850"/>
    </row>
    <row r="36" spans="2:19" x14ac:dyDescent="0.2">
      <c r="B36" s="850">
        <v>31</v>
      </c>
      <c r="C36" s="862" t="s">
        <v>1587</v>
      </c>
      <c r="D36" s="864"/>
      <c r="E36" s="864"/>
      <c r="F36" s="864"/>
      <c r="G36" s="864"/>
      <c r="H36" s="864"/>
      <c r="I36" s="864"/>
      <c r="J36" s="864"/>
      <c r="K36" s="864"/>
      <c r="L36" s="850"/>
      <c r="M36" s="850"/>
      <c r="N36" s="850"/>
      <c r="O36" s="850"/>
      <c r="P36" s="850"/>
      <c r="Q36" s="850"/>
      <c r="R36" s="850"/>
      <c r="S36" s="850"/>
    </row>
    <row r="37" spans="2:19" x14ac:dyDescent="0.2">
      <c r="B37" s="850">
        <v>32</v>
      </c>
      <c r="C37" s="862" t="s">
        <v>1588</v>
      </c>
      <c r="D37" s="864"/>
      <c r="E37" s="864"/>
      <c r="F37" s="864"/>
      <c r="G37" s="864"/>
      <c r="H37" s="864"/>
      <c r="I37" s="864"/>
      <c r="J37" s="864"/>
      <c r="K37" s="864"/>
      <c r="L37" s="850"/>
      <c r="M37" s="850"/>
      <c r="N37" s="850"/>
      <c r="O37" s="850"/>
      <c r="P37" s="850"/>
      <c r="Q37" s="850"/>
      <c r="R37" s="850"/>
      <c r="S37" s="850"/>
    </row>
    <row r="38" spans="2:19" x14ac:dyDescent="0.2">
      <c r="B38" s="850">
        <v>33</v>
      </c>
      <c r="C38" s="862" t="s">
        <v>1589</v>
      </c>
      <c r="D38" s="864"/>
      <c r="E38" s="864"/>
      <c r="F38" s="864"/>
      <c r="G38" s="864"/>
      <c r="H38" s="864"/>
      <c r="I38" s="864"/>
      <c r="J38" s="864"/>
      <c r="K38" s="864"/>
      <c r="L38" s="850"/>
      <c r="M38" s="850"/>
      <c r="N38" s="850"/>
      <c r="O38" s="850"/>
      <c r="P38" s="850"/>
      <c r="Q38" s="850"/>
      <c r="R38" s="850"/>
      <c r="S38" s="850"/>
    </row>
    <row r="39" spans="2:19" x14ac:dyDescent="0.2">
      <c r="B39" s="850">
        <v>34</v>
      </c>
      <c r="C39" s="858" t="s">
        <v>1590</v>
      </c>
      <c r="D39" s="860"/>
      <c r="E39" s="860"/>
      <c r="F39" s="860"/>
      <c r="G39" s="860"/>
      <c r="H39" s="860"/>
      <c r="I39" s="860"/>
      <c r="J39" s="860"/>
      <c r="K39" s="860"/>
      <c r="L39" s="850"/>
      <c r="M39" s="850"/>
      <c r="N39" s="850"/>
      <c r="O39" s="850"/>
      <c r="P39" s="850"/>
      <c r="Q39" s="850"/>
      <c r="R39" s="850"/>
      <c r="S39" s="850"/>
    </row>
    <row r="40" spans="2:19" x14ac:dyDescent="0.2">
      <c r="B40" s="850">
        <v>35</v>
      </c>
      <c r="C40" s="865" t="s">
        <v>1591</v>
      </c>
      <c r="D40" s="860"/>
      <c r="E40" s="860"/>
      <c r="F40" s="860"/>
      <c r="G40" s="860"/>
      <c r="H40" s="860"/>
      <c r="I40" s="860"/>
      <c r="J40" s="860"/>
      <c r="K40" s="860"/>
      <c r="L40" s="850"/>
      <c r="M40" s="850"/>
      <c r="N40" s="850"/>
      <c r="O40" s="850"/>
      <c r="P40" s="850"/>
      <c r="Q40" s="850"/>
      <c r="R40" s="850"/>
      <c r="S40" s="850"/>
    </row>
    <row r="41" spans="2:19" x14ac:dyDescent="0.2">
      <c r="B41" s="850">
        <v>36</v>
      </c>
      <c r="C41" s="865" t="s">
        <v>1592</v>
      </c>
      <c r="D41" s="864"/>
      <c r="E41" s="864"/>
      <c r="F41" s="864"/>
      <c r="G41" s="864"/>
      <c r="H41" s="864"/>
      <c r="I41" s="864"/>
      <c r="J41" s="864"/>
      <c r="K41" s="864"/>
      <c r="L41" s="850"/>
      <c r="M41" s="850"/>
      <c r="N41" s="850"/>
      <c r="O41" s="850"/>
      <c r="P41" s="850"/>
      <c r="Q41" s="850"/>
      <c r="R41" s="850"/>
      <c r="S41" s="850"/>
    </row>
    <row r="42" spans="2:19" x14ac:dyDescent="0.2">
      <c r="B42" s="850">
        <v>37</v>
      </c>
      <c r="C42" s="865" t="s">
        <v>1593</v>
      </c>
      <c r="D42" s="864"/>
      <c r="E42" s="864"/>
      <c r="F42" s="864"/>
      <c r="G42" s="864"/>
      <c r="H42" s="864"/>
      <c r="I42" s="864"/>
      <c r="J42" s="864"/>
      <c r="K42" s="864"/>
      <c r="L42" s="850"/>
      <c r="M42" s="850"/>
      <c r="N42" s="850"/>
      <c r="O42" s="850"/>
      <c r="P42" s="850"/>
      <c r="Q42" s="850"/>
      <c r="R42" s="850"/>
      <c r="S42" s="850"/>
    </row>
    <row r="43" spans="2:19" x14ac:dyDescent="0.2">
      <c r="B43" s="850">
        <v>38</v>
      </c>
      <c r="C43" s="865" t="s">
        <v>1594</v>
      </c>
      <c r="D43" s="864"/>
      <c r="E43" s="864"/>
      <c r="F43" s="864"/>
      <c r="G43" s="864"/>
      <c r="H43" s="864"/>
      <c r="I43" s="864"/>
      <c r="J43" s="864"/>
      <c r="K43" s="864"/>
      <c r="L43" s="850"/>
      <c r="M43" s="850"/>
      <c r="N43" s="850"/>
      <c r="O43" s="850"/>
      <c r="P43" s="850"/>
      <c r="Q43" s="850"/>
      <c r="R43" s="850"/>
      <c r="S43" s="850"/>
    </row>
    <row r="44" spans="2:19" x14ac:dyDescent="0.2">
      <c r="B44" s="850">
        <v>39</v>
      </c>
      <c r="C44" s="858" t="s">
        <v>1595</v>
      </c>
      <c r="D44" s="860"/>
      <c r="E44" s="860"/>
      <c r="F44" s="860"/>
      <c r="G44" s="860"/>
      <c r="H44" s="860"/>
      <c r="I44" s="860"/>
      <c r="J44" s="860"/>
      <c r="K44" s="860"/>
      <c r="L44" s="850"/>
      <c r="M44" s="850"/>
      <c r="N44" s="850"/>
      <c r="O44" s="850"/>
      <c r="P44" s="850"/>
      <c r="Q44" s="850"/>
      <c r="R44" s="850"/>
      <c r="S44" s="850"/>
    </row>
    <row r="45" spans="2:19" x14ac:dyDescent="0.2">
      <c r="B45" s="850">
        <v>40</v>
      </c>
      <c r="C45" s="858" t="s">
        <v>1596</v>
      </c>
      <c r="D45" s="860"/>
      <c r="E45" s="860"/>
      <c r="F45" s="860"/>
      <c r="G45" s="860"/>
      <c r="H45" s="860"/>
      <c r="I45" s="860"/>
      <c r="J45" s="860"/>
      <c r="K45" s="860"/>
      <c r="L45" s="850"/>
      <c r="M45" s="850"/>
      <c r="N45" s="850"/>
      <c r="O45" s="850"/>
      <c r="P45" s="850"/>
      <c r="Q45" s="850"/>
      <c r="R45" s="850"/>
      <c r="S45" s="850"/>
    </row>
    <row r="46" spans="2:19" x14ac:dyDescent="0.2">
      <c r="B46" s="850">
        <v>41</v>
      </c>
      <c r="C46" s="865" t="s">
        <v>1597</v>
      </c>
      <c r="D46" s="864"/>
      <c r="E46" s="864"/>
      <c r="F46" s="864"/>
      <c r="G46" s="864"/>
      <c r="H46" s="864"/>
      <c r="I46" s="864"/>
      <c r="J46" s="864"/>
      <c r="K46" s="864"/>
      <c r="L46" s="850"/>
      <c r="M46" s="850"/>
      <c r="N46" s="850"/>
      <c r="O46" s="850"/>
      <c r="P46" s="850"/>
      <c r="Q46" s="850"/>
      <c r="R46" s="850"/>
      <c r="S46" s="850"/>
    </row>
    <row r="47" spans="2:19" x14ac:dyDescent="0.2">
      <c r="B47" s="850">
        <v>42</v>
      </c>
      <c r="C47" s="865" t="s">
        <v>1598</v>
      </c>
      <c r="D47" s="864"/>
      <c r="E47" s="864"/>
      <c r="F47" s="864"/>
      <c r="G47" s="864"/>
      <c r="H47" s="864"/>
      <c r="I47" s="864"/>
      <c r="J47" s="864"/>
      <c r="K47" s="864"/>
      <c r="L47" s="850"/>
      <c r="M47" s="850"/>
      <c r="N47" s="850"/>
      <c r="O47" s="850"/>
      <c r="P47" s="850"/>
      <c r="Q47" s="850"/>
      <c r="R47" s="850"/>
      <c r="S47" s="850"/>
    </row>
    <row r="48" spans="2:19" x14ac:dyDescent="0.2">
      <c r="B48" s="850">
        <v>43</v>
      </c>
      <c r="C48" s="865" t="s">
        <v>1599</v>
      </c>
      <c r="D48" s="864"/>
      <c r="E48" s="864"/>
      <c r="F48" s="864"/>
      <c r="G48" s="864"/>
      <c r="H48" s="864"/>
      <c r="I48" s="864"/>
      <c r="J48" s="864"/>
      <c r="K48" s="864"/>
      <c r="L48" s="850"/>
      <c r="M48" s="850"/>
      <c r="N48" s="850"/>
      <c r="O48" s="850"/>
      <c r="P48" s="850"/>
      <c r="Q48" s="850"/>
      <c r="R48" s="850"/>
      <c r="S48" s="850"/>
    </row>
    <row r="49" spans="1:19" x14ac:dyDescent="0.2">
      <c r="B49" s="850">
        <v>44</v>
      </c>
      <c r="C49" s="858" t="s">
        <v>1600</v>
      </c>
      <c r="D49" s="860"/>
      <c r="E49" s="860"/>
      <c r="F49" s="860"/>
      <c r="G49" s="860"/>
      <c r="H49" s="860"/>
      <c r="I49" s="860"/>
      <c r="J49" s="860"/>
      <c r="K49" s="860"/>
      <c r="L49" s="850"/>
      <c r="M49" s="850"/>
      <c r="N49" s="850"/>
      <c r="O49" s="850"/>
      <c r="P49" s="850"/>
      <c r="Q49" s="850"/>
      <c r="R49" s="850"/>
      <c r="S49" s="850"/>
    </row>
    <row r="50" spans="1:19" x14ac:dyDescent="0.2">
      <c r="B50" s="850">
        <v>45</v>
      </c>
      <c r="C50" s="858" t="s">
        <v>1601</v>
      </c>
      <c r="D50" s="860"/>
      <c r="E50" s="860"/>
      <c r="F50" s="860"/>
      <c r="G50" s="860"/>
      <c r="H50" s="860"/>
      <c r="I50" s="860"/>
      <c r="J50" s="860"/>
      <c r="K50" s="860"/>
      <c r="L50" s="850"/>
      <c r="M50" s="850"/>
      <c r="N50" s="850"/>
      <c r="O50" s="850"/>
      <c r="P50" s="850"/>
      <c r="Q50" s="850"/>
      <c r="R50" s="850"/>
      <c r="S50" s="850"/>
    </row>
    <row r="51" spans="1:19" x14ac:dyDescent="0.2">
      <c r="B51" s="850">
        <v>46</v>
      </c>
      <c r="C51" s="865" t="s">
        <v>1602</v>
      </c>
      <c r="D51" s="864"/>
      <c r="E51" s="864"/>
      <c r="F51" s="864"/>
      <c r="G51" s="864"/>
      <c r="H51" s="864"/>
      <c r="I51" s="864"/>
      <c r="J51" s="864"/>
      <c r="K51" s="864"/>
      <c r="L51" s="850"/>
      <c r="M51" s="850"/>
      <c r="N51" s="850"/>
      <c r="O51" s="850"/>
      <c r="P51" s="850"/>
      <c r="Q51" s="850"/>
      <c r="R51" s="850"/>
      <c r="S51" s="850"/>
    </row>
    <row r="52" spans="1:19" x14ac:dyDescent="0.2">
      <c r="B52" s="850">
        <v>47</v>
      </c>
      <c r="C52" s="865" t="s">
        <v>1603</v>
      </c>
      <c r="D52" s="864"/>
      <c r="E52" s="864"/>
      <c r="F52" s="864"/>
      <c r="G52" s="864"/>
      <c r="H52" s="864"/>
      <c r="I52" s="864"/>
      <c r="J52" s="864"/>
      <c r="K52" s="864"/>
      <c r="L52" s="850"/>
      <c r="M52" s="850"/>
      <c r="N52" s="850"/>
      <c r="O52" s="850"/>
      <c r="P52" s="850"/>
      <c r="Q52" s="850"/>
      <c r="R52" s="850"/>
      <c r="S52" s="850"/>
    </row>
    <row r="53" spans="1:19" x14ac:dyDescent="0.2">
      <c r="B53" s="850">
        <v>48</v>
      </c>
      <c r="C53" s="865" t="s">
        <v>1604</v>
      </c>
      <c r="D53" s="864"/>
      <c r="E53" s="864"/>
      <c r="F53" s="864"/>
      <c r="G53" s="864"/>
      <c r="H53" s="864"/>
      <c r="I53" s="864"/>
      <c r="J53" s="864"/>
      <c r="K53" s="864"/>
      <c r="L53" s="850"/>
      <c r="M53" s="850"/>
      <c r="N53" s="850"/>
      <c r="O53" s="850"/>
      <c r="P53" s="850"/>
      <c r="Q53" s="850"/>
      <c r="R53" s="850"/>
      <c r="S53" s="850"/>
    </row>
    <row r="54" spans="1:19" x14ac:dyDescent="0.2">
      <c r="B54" s="850">
        <v>49</v>
      </c>
      <c r="C54" s="865" t="s">
        <v>1605</v>
      </c>
      <c r="D54" s="864"/>
      <c r="E54" s="864"/>
      <c r="F54" s="864"/>
      <c r="G54" s="864"/>
      <c r="H54" s="864"/>
      <c r="I54" s="864"/>
      <c r="J54" s="864"/>
      <c r="K54" s="864"/>
      <c r="L54" s="850"/>
      <c r="M54" s="850"/>
      <c r="N54" s="850"/>
      <c r="O54" s="850"/>
      <c r="P54" s="850"/>
      <c r="Q54" s="850"/>
      <c r="R54" s="850"/>
      <c r="S54" s="850"/>
    </row>
    <row r="55" spans="1:19" x14ac:dyDescent="0.2">
      <c r="B55" s="850">
        <v>50</v>
      </c>
      <c r="C55" s="865" t="s">
        <v>1606</v>
      </c>
      <c r="D55" s="864"/>
      <c r="E55" s="864"/>
      <c r="F55" s="864"/>
      <c r="G55" s="864"/>
      <c r="H55" s="864"/>
      <c r="I55" s="864"/>
      <c r="J55" s="864"/>
      <c r="K55" s="864"/>
      <c r="L55" s="850"/>
      <c r="M55" s="850"/>
      <c r="N55" s="850"/>
      <c r="O55" s="850"/>
      <c r="P55" s="850"/>
      <c r="Q55" s="850"/>
      <c r="R55" s="850"/>
      <c r="S55" s="850"/>
    </row>
    <row r="56" spans="1:19" s="866" customFormat="1" x14ac:dyDescent="0.2">
      <c r="B56" s="850">
        <v>51</v>
      </c>
      <c r="C56" s="867" t="s">
        <v>1607</v>
      </c>
      <c r="D56" s="868"/>
      <c r="E56" s="868"/>
      <c r="F56" s="868"/>
      <c r="G56" s="868"/>
      <c r="H56" s="868"/>
      <c r="I56" s="868"/>
      <c r="J56" s="868"/>
      <c r="K56" s="868"/>
      <c r="L56" s="869"/>
      <c r="M56" s="869"/>
      <c r="N56" s="869"/>
      <c r="O56" s="869"/>
      <c r="P56" s="869"/>
      <c r="Q56" s="870"/>
      <c r="R56" s="870"/>
      <c r="S56" s="870"/>
    </row>
    <row r="57" spans="1:19" x14ac:dyDescent="0.2">
      <c r="A57" s="871"/>
      <c r="B57" s="850">
        <v>52</v>
      </c>
      <c r="C57" s="858" t="s">
        <v>1608</v>
      </c>
      <c r="D57" s="860"/>
      <c r="E57" s="860"/>
      <c r="F57" s="860"/>
      <c r="G57" s="860"/>
      <c r="H57" s="860"/>
      <c r="I57" s="860"/>
      <c r="J57" s="860"/>
      <c r="K57" s="860"/>
      <c r="L57" s="850"/>
      <c r="M57" s="850"/>
      <c r="N57" s="850"/>
      <c r="O57" s="850"/>
      <c r="P57" s="850"/>
      <c r="Q57" s="850"/>
      <c r="R57" s="850"/>
      <c r="S57" s="850"/>
    </row>
    <row r="58" spans="1:19" s="866" customFormat="1" x14ac:dyDescent="0.2">
      <c r="A58" s="871"/>
      <c r="B58" s="850">
        <v>53</v>
      </c>
      <c r="C58" s="872" t="s">
        <v>1609</v>
      </c>
      <c r="D58" s="873">
        <v>93396</v>
      </c>
      <c r="E58" s="874"/>
      <c r="F58" s="874"/>
      <c r="G58" s="873">
        <v>12030</v>
      </c>
      <c r="H58" s="874">
        <v>83</v>
      </c>
      <c r="I58" s="874">
        <v>178</v>
      </c>
      <c r="J58" s="874">
        <v>28</v>
      </c>
      <c r="K58" s="874">
        <v>7</v>
      </c>
      <c r="L58" s="875"/>
      <c r="M58" s="875"/>
      <c r="N58" s="876"/>
      <c r="O58" s="877">
        <v>438</v>
      </c>
      <c r="P58" s="878">
        <v>1671</v>
      </c>
      <c r="Q58" s="878">
        <v>36204</v>
      </c>
      <c r="R58" s="878">
        <v>55083</v>
      </c>
      <c r="S58" s="877">
        <v>22.6</v>
      </c>
    </row>
    <row r="59" spans="1:19" s="866" customFormat="1" x14ac:dyDescent="0.2">
      <c r="B59" s="850">
        <v>54</v>
      </c>
      <c r="C59" s="867" t="s">
        <v>1610</v>
      </c>
      <c r="D59" s="879"/>
      <c r="E59" s="879"/>
      <c r="F59" s="879"/>
      <c r="G59" s="879"/>
      <c r="H59" s="879"/>
      <c r="I59" s="879"/>
      <c r="J59" s="879"/>
      <c r="K59" s="879"/>
      <c r="L59" s="880"/>
      <c r="M59" s="880"/>
      <c r="N59" s="880"/>
      <c r="O59" s="881"/>
      <c r="P59" s="881"/>
      <c r="Q59" s="881"/>
      <c r="R59" s="881"/>
      <c r="S59" s="881"/>
    </row>
    <row r="60" spans="1:19" s="866" customFormat="1" x14ac:dyDescent="0.2">
      <c r="B60" s="850">
        <v>55</v>
      </c>
      <c r="C60" s="882" t="s">
        <v>1611</v>
      </c>
      <c r="D60" s="883">
        <v>93396</v>
      </c>
      <c r="E60" s="879"/>
      <c r="F60" s="879"/>
      <c r="G60" s="883">
        <v>12030</v>
      </c>
      <c r="H60" s="879">
        <v>83</v>
      </c>
      <c r="I60" s="879">
        <v>178</v>
      </c>
      <c r="J60" s="879">
        <v>28</v>
      </c>
      <c r="K60" s="879">
        <v>7</v>
      </c>
      <c r="L60" s="880"/>
      <c r="M60" s="880"/>
      <c r="N60" s="880"/>
      <c r="O60" s="881">
        <v>438</v>
      </c>
      <c r="P60" s="884">
        <v>1671</v>
      </c>
      <c r="Q60" s="884">
        <v>36204</v>
      </c>
      <c r="R60" s="884">
        <v>55083</v>
      </c>
      <c r="S60" s="881">
        <v>22.6</v>
      </c>
    </row>
    <row r="61" spans="1:19" ht="13.5" thickBot="1" x14ac:dyDescent="0.25">
      <c r="B61" s="850">
        <v>56</v>
      </c>
      <c r="C61" s="885" t="s">
        <v>998</v>
      </c>
      <c r="D61" s="886">
        <v>189303</v>
      </c>
      <c r="E61" s="887"/>
      <c r="F61" s="887"/>
      <c r="G61" s="886">
        <v>18977</v>
      </c>
      <c r="H61" s="887">
        <v>212</v>
      </c>
      <c r="I61" s="887">
        <v>373</v>
      </c>
      <c r="J61" s="887">
        <v>52</v>
      </c>
      <c r="K61" s="887">
        <v>33</v>
      </c>
      <c r="L61" s="1030">
        <v>2260909.9634046955</v>
      </c>
      <c r="M61" s="881"/>
      <c r="N61" s="881"/>
      <c r="O61" s="881">
        <v>640</v>
      </c>
      <c r="P61" s="884">
        <v>3041</v>
      </c>
      <c r="Q61" s="884">
        <v>56273</v>
      </c>
      <c r="R61" s="884">
        <v>129349</v>
      </c>
      <c r="S61" s="881">
        <v>23.5</v>
      </c>
    </row>
    <row r="62" spans="1:19" x14ac:dyDescent="0.2">
      <c r="C62" s="888" t="s">
        <v>1612</v>
      </c>
      <c r="D62" s="889"/>
      <c r="E62" s="889"/>
      <c r="F62" s="889"/>
      <c r="G62" s="889"/>
      <c r="H62" s="889"/>
      <c r="I62" s="889"/>
      <c r="J62" s="889"/>
      <c r="K62" s="889"/>
    </row>
    <row r="63" spans="1:19" x14ac:dyDescent="0.2">
      <c r="C63" s="890"/>
      <c r="D63" s="890"/>
      <c r="E63" s="890"/>
      <c r="F63" s="890"/>
      <c r="G63" s="890"/>
      <c r="H63" s="890"/>
      <c r="I63" s="890"/>
      <c r="J63" s="890"/>
      <c r="K63" s="890"/>
    </row>
    <row r="64" spans="1:19" ht="11.45" customHeight="1" thickBot="1" x14ac:dyDescent="0.25">
      <c r="D64" s="891"/>
      <c r="E64" s="891"/>
      <c r="F64" s="891"/>
      <c r="G64" s="891"/>
      <c r="H64" s="891"/>
      <c r="I64" s="891"/>
      <c r="J64" s="891"/>
      <c r="K64" s="891"/>
      <c r="L64" s="1028"/>
    </row>
    <row r="65" spans="12:12" x14ac:dyDescent="0.2">
      <c r="L65" s="1029"/>
    </row>
  </sheetData>
  <mergeCells count="9">
    <mergeCell ref="Q4:Q5"/>
    <mergeCell ref="R4:R5"/>
    <mergeCell ref="S4:S5"/>
    <mergeCell ref="D4:H4"/>
    <mergeCell ref="I4:K4"/>
    <mergeCell ref="L4:M4"/>
    <mergeCell ref="N4:N5"/>
    <mergeCell ref="O4:O5"/>
    <mergeCell ref="P4:P5"/>
  </mergeCells>
  <pageMargins left="0.70866141732283472" right="0.70866141732283472" top="0.74803149606299213" bottom="0.74803149606299213" header="0.31496062992125984" footer="0.31496062992125984"/>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256D-1616-4E46-A881-CE4AB787D19C}">
  <dimension ref="B1:X17"/>
  <sheetViews>
    <sheetView zoomScale="90" zoomScaleNormal="90" workbookViewId="0"/>
  </sheetViews>
  <sheetFormatPr defaultColWidth="8.85546875" defaultRowHeight="15" x14ac:dyDescent="0.25"/>
  <cols>
    <col min="1" max="1" width="8.85546875" style="822"/>
    <col min="2" max="2" width="10.28515625" style="822" bestFit="1" customWidth="1"/>
    <col min="3" max="3" width="84.42578125" style="822" bestFit="1" customWidth="1"/>
    <col min="4" max="5" width="8.85546875" style="822" bestFit="1"/>
    <col min="6" max="6" width="9.5703125" style="822" customWidth="1"/>
    <col min="7" max="8" width="8.85546875" style="822" bestFit="1"/>
    <col min="9" max="9" width="10.42578125" style="822" customWidth="1"/>
    <col min="10" max="18" width="8.85546875" style="822" bestFit="1"/>
    <col min="19" max="19" width="27.42578125" style="822" bestFit="1" customWidth="1"/>
    <col min="20" max="16384" width="8.85546875" style="822"/>
  </cols>
  <sheetData>
    <row r="1" spans="2:24" s="839" customFormat="1" ht="12.75" x14ac:dyDescent="0.2">
      <c r="B1" s="839" t="s">
        <v>145</v>
      </c>
      <c r="C1" s="839" t="s">
        <v>6</v>
      </c>
      <c r="D1" s="890"/>
      <c r="E1" s="890"/>
    </row>
    <row r="2" spans="2:24" s="839" customFormat="1" x14ac:dyDescent="0.25">
      <c r="C2" s="840" t="s">
        <v>72</v>
      </c>
      <c r="D2" s="891"/>
      <c r="E2" s="890"/>
      <c r="F2" s="890"/>
      <c r="G2" s="890"/>
      <c r="H2" s="890"/>
      <c r="I2" s="890"/>
      <c r="J2" s="890"/>
      <c r="K2" s="890"/>
      <c r="L2" s="890"/>
      <c r="M2" s="890"/>
      <c r="N2" s="890"/>
      <c r="O2" s="890"/>
      <c r="P2" s="890"/>
      <c r="Q2" s="890"/>
      <c r="R2" s="890"/>
      <c r="S2" s="890"/>
      <c r="T2" s="890"/>
      <c r="U2" s="890"/>
      <c r="V2" s="890"/>
      <c r="W2" s="890"/>
      <c r="X2" s="890"/>
    </row>
    <row r="3" spans="2:24" s="839" customFormat="1" x14ac:dyDescent="0.25">
      <c r="C3" s="840"/>
      <c r="D3" s="891"/>
      <c r="E3" s="890"/>
      <c r="F3" s="890"/>
      <c r="G3" s="890"/>
      <c r="H3" s="890"/>
      <c r="I3" s="890"/>
      <c r="J3" s="890"/>
      <c r="K3" s="890"/>
      <c r="L3" s="890"/>
      <c r="M3" s="890"/>
      <c r="N3" s="890"/>
      <c r="O3" s="890"/>
      <c r="P3" s="890"/>
      <c r="Q3" s="890"/>
      <c r="R3" s="890"/>
      <c r="S3" s="890"/>
      <c r="T3" s="890"/>
      <c r="U3" s="890"/>
      <c r="V3" s="890"/>
      <c r="W3" s="890"/>
      <c r="X3" s="890"/>
    </row>
    <row r="4" spans="2:24" s="839" customFormat="1" ht="12.75" x14ac:dyDescent="0.2">
      <c r="D4" s="842" t="s">
        <v>148</v>
      </c>
      <c r="E4" s="842" t="s">
        <v>149</v>
      </c>
      <c r="F4" s="842" t="s">
        <v>150</v>
      </c>
      <c r="G4" s="842" t="s">
        <v>249</v>
      </c>
      <c r="H4" s="842" t="s">
        <v>250</v>
      </c>
      <c r="I4" s="842" t="s">
        <v>251</v>
      </c>
      <c r="J4" s="842" t="s">
        <v>252</v>
      </c>
      <c r="K4" s="842" t="s">
        <v>332</v>
      </c>
      <c r="L4" s="842" t="s">
        <v>573</v>
      </c>
      <c r="M4" s="842" t="s">
        <v>574</v>
      </c>
      <c r="N4" s="842" t="s">
        <v>575</v>
      </c>
      <c r="O4" s="842" t="s">
        <v>576</v>
      </c>
      <c r="P4" s="842" t="s">
        <v>577</v>
      </c>
      <c r="Q4" s="842" t="s">
        <v>813</v>
      </c>
      <c r="R4" s="842" t="s">
        <v>814</v>
      </c>
      <c r="S4" s="842" t="s">
        <v>1543</v>
      </c>
    </row>
    <row r="5" spans="2:24" s="839" customFormat="1" ht="24" customHeight="1" x14ac:dyDescent="0.2">
      <c r="C5" s="845" t="s">
        <v>1613</v>
      </c>
      <c r="D5" s="1382" t="s">
        <v>1614</v>
      </c>
      <c r="E5" s="1383"/>
      <c r="F5" s="1383"/>
      <c r="G5" s="1383"/>
      <c r="H5" s="1383"/>
      <c r="I5" s="1383"/>
      <c r="J5" s="1383"/>
      <c r="K5" s="1383"/>
      <c r="L5" s="1383"/>
      <c r="M5" s="1383"/>
      <c r="N5" s="1383"/>
      <c r="O5" s="1383"/>
      <c r="P5" s="1383"/>
      <c r="Q5" s="1383"/>
      <c r="R5" s="1383"/>
      <c r="S5" s="1384"/>
      <c r="T5" s="892"/>
    </row>
    <row r="6" spans="2:24" s="839" customFormat="1" ht="24" customHeight="1" x14ac:dyDescent="0.2">
      <c r="C6" s="847"/>
      <c r="D6" s="893"/>
      <c r="E6" s="1385" t="s">
        <v>1615</v>
      </c>
      <c r="F6" s="1386"/>
      <c r="G6" s="1386"/>
      <c r="H6" s="1386"/>
      <c r="I6" s="1386"/>
      <c r="J6" s="1386"/>
      <c r="K6" s="1385" t="s">
        <v>1616</v>
      </c>
      <c r="L6" s="1386"/>
      <c r="M6" s="1386"/>
      <c r="N6" s="1386"/>
      <c r="O6" s="1386"/>
      <c r="P6" s="1386"/>
      <c r="Q6" s="1387"/>
      <c r="R6" s="1382" t="s">
        <v>1617</v>
      </c>
      <c r="S6" s="1384"/>
      <c r="T6" s="892"/>
    </row>
    <row r="7" spans="2:24" s="839" customFormat="1" ht="66" customHeight="1" x14ac:dyDescent="0.2">
      <c r="C7" s="894"/>
      <c r="D7" s="895"/>
      <c r="E7" s="896" t="s">
        <v>1618</v>
      </c>
      <c r="F7" s="896" t="s">
        <v>1619</v>
      </c>
      <c r="G7" s="896" t="s">
        <v>1620</v>
      </c>
      <c r="H7" s="896" t="s">
        <v>1621</v>
      </c>
      <c r="I7" s="896" t="s">
        <v>1622</v>
      </c>
      <c r="J7" s="896" t="s">
        <v>1623</v>
      </c>
      <c r="K7" s="895" t="s">
        <v>1624</v>
      </c>
      <c r="L7" s="895" t="s">
        <v>1625</v>
      </c>
      <c r="M7" s="895" t="s">
        <v>1626</v>
      </c>
      <c r="N7" s="895" t="s">
        <v>1627</v>
      </c>
      <c r="O7" s="895" t="s">
        <v>1628</v>
      </c>
      <c r="P7" s="895" t="s">
        <v>1629</v>
      </c>
      <c r="Q7" s="895" t="s">
        <v>1630</v>
      </c>
      <c r="R7" s="897"/>
      <c r="S7" s="898" t="s">
        <v>1631</v>
      </c>
      <c r="T7" s="892"/>
    </row>
    <row r="8" spans="2:24" s="839" customFormat="1" ht="12.75" x14ac:dyDescent="0.2">
      <c r="B8" s="842">
        <v>1</v>
      </c>
      <c r="C8" s="899" t="s">
        <v>1632</v>
      </c>
      <c r="D8" s="900">
        <v>184808</v>
      </c>
      <c r="E8" s="901">
        <v>24246</v>
      </c>
      <c r="F8" s="901">
        <v>39120</v>
      </c>
      <c r="G8" s="901">
        <v>8197</v>
      </c>
      <c r="H8" s="901">
        <v>1367</v>
      </c>
      <c r="I8" s="896">
        <v>441</v>
      </c>
      <c r="J8" s="901">
        <v>666</v>
      </c>
      <c r="K8" s="900">
        <v>9546</v>
      </c>
      <c r="L8" s="900">
        <v>3509</v>
      </c>
      <c r="M8" s="900">
        <v>9826</v>
      </c>
      <c r="N8" s="900">
        <v>9123</v>
      </c>
      <c r="O8" s="900">
        <v>5767</v>
      </c>
      <c r="P8" s="900">
        <v>3631</v>
      </c>
      <c r="Q8" s="900">
        <v>3093</v>
      </c>
      <c r="R8" s="900">
        <v>140312</v>
      </c>
      <c r="S8" s="902">
        <v>0.26100000000000001</v>
      </c>
      <c r="T8" s="892"/>
    </row>
    <row r="9" spans="2:24" s="839" customFormat="1" ht="12.75" x14ac:dyDescent="0.2">
      <c r="B9" s="842">
        <v>2</v>
      </c>
      <c r="C9" s="903" t="s">
        <v>1633</v>
      </c>
      <c r="D9" s="900">
        <v>131285</v>
      </c>
      <c r="E9" s="901">
        <v>10330</v>
      </c>
      <c r="F9" s="901">
        <v>17891</v>
      </c>
      <c r="G9" s="901">
        <v>4200</v>
      </c>
      <c r="H9" s="896">
        <v>958</v>
      </c>
      <c r="I9" s="896">
        <v>324</v>
      </c>
      <c r="J9" s="901">
        <v>226</v>
      </c>
      <c r="K9" s="900">
        <v>2981</v>
      </c>
      <c r="L9" s="900">
        <v>1857</v>
      </c>
      <c r="M9" s="900">
        <v>4298</v>
      </c>
      <c r="N9" s="900">
        <v>4668</v>
      </c>
      <c r="O9" s="900">
        <v>3263</v>
      </c>
      <c r="P9" s="900">
        <v>2364</v>
      </c>
      <c r="Q9" s="900">
        <v>2367</v>
      </c>
      <c r="R9" s="900">
        <v>109489</v>
      </c>
      <c r="S9" s="902">
        <v>0.13200000000000001</v>
      </c>
      <c r="T9" s="892"/>
    </row>
    <row r="10" spans="2:24" s="839" customFormat="1" ht="12.75" x14ac:dyDescent="0.2">
      <c r="B10" s="842">
        <v>3</v>
      </c>
      <c r="C10" s="903" t="s">
        <v>1634</v>
      </c>
      <c r="D10" s="900">
        <v>53521</v>
      </c>
      <c r="E10" s="901">
        <v>13915</v>
      </c>
      <c r="F10" s="901">
        <v>21230</v>
      </c>
      <c r="G10" s="901">
        <v>3997</v>
      </c>
      <c r="H10" s="896">
        <v>409</v>
      </c>
      <c r="I10" s="896">
        <v>116</v>
      </c>
      <c r="J10" s="901">
        <v>440</v>
      </c>
      <c r="K10" s="900">
        <v>6565</v>
      </c>
      <c r="L10" s="900">
        <v>1653</v>
      </c>
      <c r="M10" s="900">
        <v>5528</v>
      </c>
      <c r="N10" s="900">
        <v>4456</v>
      </c>
      <c r="O10" s="900">
        <v>2504</v>
      </c>
      <c r="P10" s="900">
        <v>1267</v>
      </c>
      <c r="Q10" s="895">
        <v>726</v>
      </c>
      <c r="R10" s="900">
        <v>30823</v>
      </c>
      <c r="S10" s="902">
        <v>0.71799999999999997</v>
      </c>
      <c r="T10" s="892"/>
    </row>
    <row r="11" spans="2:24" s="839" customFormat="1" ht="12.75" x14ac:dyDescent="0.2">
      <c r="B11" s="842">
        <v>4</v>
      </c>
      <c r="C11" s="903" t="s">
        <v>1635</v>
      </c>
      <c r="D11" s="895"/>
      <c r="E11" s="896"/>
      <c r="F11" s="896"/>
      <c r="G11" s="896"/>
      <c r="H11" s="896"/>
      <c r="I11" s="896"/>
      <c r="J11" s="896"/>
      <c r="K11" s="895"/>
      <c r="L11" s="895"/>
      <c r="M11" s="895"/>
      <c r="N11" s="895"/>
      <c r="O11" s="895"/>
      <c r="P11" s="895"/>
      <c r="Q11" s="895"/>
      <c r="R11" s="895"/>
      <c r="S11" s="895"/>
      <c r="T11" s="892"/>
    </row>
    <row r="12" spans="2:24" s="839" customFormat="1" ht="12.75" x14ac:dyDescent="0.2">
      <c r="B12" s="842">
        <v>5</v>
      </c>
      <c r="C12" s="904" t="s">
        <v>1631</v>
      </c>
      <c r="D12" s="900">
        <v>184808</v>
      </c>
      <c r="E12" s="901">
        <v>24246</v>
      </c>
      <c r="F12" s="901">
        <v>39120</v>
      </c>
      <c r="G12" s="901">
        <v>8197</v>
      </c>
      <c r="H12" s="901">
        <v>1367</v>
      </c>
      <c r="I12" s="896">
        <v>441</v>
      </c>
      <c r="J12" s="901">
        <v>666</v>
      </c>
      <c r="K12" s="905"/>
      <c r="L12" s="905"/>
      <c r="M12" s="905"/>
      <c r="N12" s="905"/>
      <c r="O12" s="905"/>
      <c r="P12" s="905"/>
      <c r="Q12" s="905"/>
      <c r="R12" s="900">
        <v>140312</v>
      </c>
      <c r="S12" s="902">
        <v>0.26100000000000001</v>
      </c>
      <c r="T12" s="892"/>
    </row>
    <row r="13" spans="2:24" s="839" customFormat="1" ht="12.75" x14ac:dyDescent="0.2">
      <c r="B13" s="842">
        <v>6</v>
      </c>
      <c r="C13" s="899" t="s">
        <v>1636</v>
      </c>
      <c r="D13" s="900">
        <v>4495</v>
      </c>
      <c r="E13" s="896">
        <v>0</v>
      </c>
      <c r="F13" s="896">
        <v>0</v>
      </c>
      <c r="G13" s="896">
        <v>0</v>
      </c>
      <c r="H13" s="896">
        <v>0</v>
      </c>
      <c r="I13" s="896">
        <v>0</v>
      </c>
      <c r="J13" s="896">
        <v>0</v>
      </c>
      <c r="K13" s="895">
        <v>0</v>
      </c>
      <c r="L13" s="895">
        <v>0</v>
      </c>
      <c r="M13" s="895">
        <v>0</v>
      </c>
      <c r="N13" s="895">
        <v>0</v>
      </c>
      <c r="O13" s="895">
        <v>0</v>
      </c>
      <c r="P13" s="895">
        <v>0</v>
      </c>
      <c r="Q13" s="895">
        <v>0</v>
      </c>
      <c r="R13" s="900">
        <v>4495</v>
      </c>
      <c r="S13" s="902">
        <v>0</v>
      </c>
    </row>
    <row r="14" spans="2:24" x14ac:dyDescent="0.25">
      <c r="B14" s="842">
        <v>7</v>
      </c>
      <c r="C14" s="903" t="s">
        <v>1633</v>
      </c>
      <c r="D14" s="895">
        <v>517</v>
      </c>
      <c r="E14" s="896">
        <v>0</v>
      </c>
      <c r="F14" s="896">
        <v>0</v>
      </c>
      <c r="G14" s="896">
        <v>0</v>
      </c>
      <c r="H14" s="896">
        <v>0</v>
      </c>
      <c r="I14" s="896">
        <v>0</v>
      </c>
      <c r="J14" s="896">
        <v>0</v>
      </c>
      <c r="K14" s="895">
        <v>0</v>
      </c>
      <c r="L14" s="895">
        <v>0</v>
      </c>
      <c r="M14" s="895">
        <v>0</v>
      </c>
      <c r="N14" s="895">
        <v>0</v>
      </c>
      <c r="O14" s="895">
        <v>0</v>
      </c>
      <c r="P14" s="895">
        <v>0</v>
      </c>
      <c r="Q14" s="895">
        <v>0</v>
      </c>
      <c r="R14" s="895">
        <v>517</v>
      </c>
      <c r="S14" s="902">
        <v>0</v>
      </c>
    </row>
    <row r="15" spans="2:24" x14ac:dyDescent="0.25">
      <c r="B15" s="842">
        <v>8</v>
      </c>
      <c r="C15" s="903" t="s">
        <v>1634</v>
      </c>
      <c r="D15" s="900">
        <v>3979</v>
      </c>
      <c r="E15" s="896">
        <v>0</v>
      </c>
      <c r="F15" s="896">
        <v>0</v>
      </c>
      <c r="G15" s="896">
        <v>0</v>
      </c>
      <c r="H15" s="896">
        <v>0</v>
      </c>
      <c r="I15" s="896">
        <v>0</v>
      </c>
      <c r="J15" s="896">
        <v>0</v>
      </c>
      <c r="K15" s="895">
        <v>0</v>
      </c>
      <c r="L15" s="895">
        <v>0</v>
      </c>
      <c r="M15" s="895">
        <v>0</v>
      </c>
      <c r="N15" s="895">
        <v>0</v>
      </c>
      <c r="O15" s="895">
        <v>0</v>
      </c>
      <c r="P15" s="895">
        <v>0</v>
      </c>
      <c r="Q15" s="895">
        <v>0</v>
      </c>
      <c r="R15" s="900">
        <v>3979</v>
      </c>
      <c r="S15" s="902">
        <v>0</v>
      </c>
    </row>
    <row r="16" spans="2:24" s="839" customFormat="1" ht="12.75" x14ac:dyDescent="0.2">
      <c r="B16" s="842">
        <v>9</v>
      </c>
      <c r="C16" s="903" t="s">
        <v>1635</v>
      </c>
      <c r="D16" s="895"/>
      <c r="E16" s="896"/>
      <c r="F16" s="896"/>
      <c r="G16" s="896"/>
      <c r="H16" s="896"/>
      <c r="I16" s="896"/>
      <c r="J16" s="896"/>
      <c r="K16" s="895"/>
      <c r="L16" s="895"/>
      <c r="M16" s="895"/>
      <c r="N16" s="895"/>
      <c r="O16" s="895"/>
      <c r="P16" s="895"/>
      <c r="Q16" s="895"/>
      <c r="R16" s="895"/>
      <c r="S16" s="895"/>
      <c r="T16" s="892"/>
    </row>
    <row r="17" spans="2:20" s="839" customFormat="1" ht="12.75" x14ac:dyDescent="0.2">
      <c r="B17" s="842">
        <v>10</v>
      </c>
      <c r="C17" s="904" t="s">
        <v>1631</v>
      </c>
      <c r="D17" s="895">
        <v>0</v>
      </c>
      <c r="E17" s="896">
        <v>0</v>
      </c>
      <c r="F17" s="896">
        <v>0</v>
      </c>
      <c r="G17" s="896">
        <v>0</v>
      </c>
      <c r="H17" s="896">
        <v>0</v>
      </c>
      <c r="I17" s="896">
        <v>0</v>
      </c>
      <c r="J17" s="896">
        <v>0</v>
      </c>
      <c r="K17" s="905"/>
      <c r="L17" s="905"/>
      <c r="M17" s="905"/>
      <c r="N17" s="905"/>
      <c r="O17" s="905"/>
      <c r="P17" s="905"/>
      <c r="Q17" s="905"/>
      <c r="R17" s="895">
        <v>0</v>
      </c>
      <c r="S17" s="895" t="s">
        <v>253</v>
      </c>
      <c r="T17" s="892"/>
    </row>
  </sheetData>
  <mergeCells count="4">
    <mergeCell ref="D5:S5"/>
    <mergeCell ref="E6:J6"/>
    <mergeCell ref="K6:Q6"/>
    <mergeCell ref="R6:S6"/>
  </mergeCells>
  <pageMargins left="0.70866141732283472" right="0.70866141732283472" top="0.74803149606299213" bottom="0.74803149606299213" header="0.31496062992125984" footer="0.31496062992125984"/>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14FF1-180D-4AD8-A83C-007E68EA46E6}">
  <sheetPr>
    <pageSetUpPr fitToPage="1"/>
  </sheetPr>
  <dimension ref="A1:I111"/>
  <sheetViews>
    <sheetView zoomScale="70" zoomScaleNormal="70" workbookViewId="0"/>
  </sheetViews>
  <sheetFormatPr defaultColWidth="22.42578125" defaultRowHeight="15" x14ac:dyDescent="0.25"/>
  <cols>
    <col min="1" max="1" width="22.42578125" style="822"/>
    <col min="2" max="2" width="10.140625" style="822" bestFit="1" customWidth="1"/>
    <col min="3" max="3" width="41.140625" style="822" customWidth="1"/>
    <col min="4" max="4" width="24.5703125" style="822" bestFit="1" customWidth="1"/>
    <col min="5" max="5" width="29.42578125" style="822" customWidth="1"/>
    <col min="6" max="6" width="26.5703125" style="822" customWidth="1"/>
    <col min="7" max="7" width="22.42578125" style="822"/>
    <col min="8" max="8" width="32.42578125" style="822" customWidth="1"/>
    <col min="9" max="10" width="26.42578125" style="822" customWidth="1"/>
    <col min="11" max="16384" width="22.42578125" style="822"/>
  </cols>
  <sheetData>
    <row r="1" spans="1:9" x14ac:dyDescent="0.25">
      <c r="A1" s="839"/>
      <c r="B1" s="839" t="s">
        <v>145</v>
      </c>
      <c r="C1" s="839" t="s">
        <v>6</v>
      </c>
    </row>
    <row r="2" spans="1:9" s="871" customFormat="1" x14ac:dyDescent="0.25">
      <c r="C2" s="840" t="s">
        <v>73</v>
      </c>
      <c r="D2" s="925"/>
    </row>
    <row r="3" spans="1:9" s="871" customFormat="1" ht="12.75" x14ac:dyDescent="0.2">
      <c r="C3" s="926" t="s">
        <v>148</v>
      </c>
      <c r="D3" s="926" t="s">
        <v>149</v>
      </c>
      <c r="E3" s="926" t="s">
        <v>150</v>
      </c>
      <c r="F3" s="926" t="s">
        <v>249</v>
      </c>
      <c r="G3" s="926" t="s">
        <v>250</v>
      </c>
      <c r="H3" s="926" t="s">
        <v>251</v>
      </c>
      <c r="I3" s="926" t="s">
        <v>252</v>
      </c>
    </row>
    <row r="4" spans="1:9" s="871" customFormat="1" ht="25.5" x14ac:dyDescent="0.2">
      <c r="C4" s="927" t="s">
        <v>1637</v>
      </c>
      <c r="D4" s="927" t="s">
        <v>1638</v>
      </c>
      <c r="E4" s="927" t="s">
        <v>1639</v>
      </c>
      <c r="F4" s="927" t="s">
        <v>1640</v>
      </c>
      <c r="G4" s="927" t="s">
        <v>1641</v>
      </c>
      <c r="H4" s="927" t="s">
        <v>1642</v>
      </c>
      <c r="I4" s="927" t="s">
        <v>1643</v>
      </c>
    </row>
    <row r="5" spans="1:9" s="871" customFormat="1" ht="12.75" x14ac:dyDescent="0.2">
      <c r="B5" s="928">
        <v>1</v>
      </c>
      <c r="C5" s="929" t="s">
        <v>1644</v>
      </c>
      <c r="D5" s="1389" t="s">
        <v>1645</v>
      </c>
      <c r="E5" s="930">
        <v>0</v>
      </c>
      <c r="F5" s="930"/>
      <c r="G5" s="931"/>
      <c r="H5" s="931"/>
      <c r="I5" s="931"/>
    </row>
    <row r="6" spans="1:9" s="871" customFormat="1" ht="12.75" x14ac:dyDescent="0.2">
      <c r="B6" s="928">
        <v>2</v>
      </c>
      <c r="C6" s="929" t="s">
        <v>1646</v>
      </c>
      <c r="D6" s="1390"/>
      <c r="E6" s="930">
        <v>0</v>
      </c>
      <c r="F6" s="930"/>
      <c r="G6" s="931"/>
      <c r="H6" s="931"/>
      <c r="I6" s="931"/>
    </row>
    <row r="7" spans="1:9" s="871" customFormat="1" ht="12.75" x14ac:dyDescent="0.2">
      <c r="B7" s="928">
        <v>3</v>
      </c>
      <c r="C7" s="929" t="s">
        <v>1647</v>
      </c>
      <c r="D7" s="1390"/>
      <c r="E7" s="930">
        <v>0</v>
      </c>
      <c r="F7" s="930"/>
      <c r="G7" s="930"/>
      <c r="H7" s="931"/>
      <c r="I7" s="931"/>
    </row>
    <row r="8" spans="1:9" s="871" customFormat="1" ht="12.75" x14ac:dyDescent="0.2">
      <c r="B8" s="928">
        <v>4</v>
      </c>
      <c r="C8" s="932" t="s">
        <v>1648</v>
      </c>
      <c r="D8" s="1390"/>
      <c r="E8" s="930">
        <v>0</v>
      </c>
      <c r="F8" s="930"/>
      <c r="G8" s="930"/>
      <c r="H8" s="931"/>
      <c r="I8" s="931"/>
    </row>
    <row r="9" spans="1:9" s="174" customFormat="1" ht="12.75" x14ac:dyDescent="0.2">
      <c r="B9" s="928">
        <v>5</v>
      </c>
      <c r="C9" s="933" t="s">
        <v>1649</v>
      </c>
      <c r="D9" s="1390"/>
      <c r="E9" s="934">
        <v>0</v>
      </c>
      <c r="F9" s="934"/>
      <c r="G9" s="934"/>
      <c r="H9" s="935"/>
      <c r="I9" s="935"/>
    </row>
    <row r="10" spans="1:9" s="871" customFormat="1" ht="12.75" x14ac:dyDescent="0.2">
      <c r="B10" s="928">
        <v>6</v>
      </c>
      <c r="C10" s="932" t="s">
        <v>1650</v>
      </c>
      <c r="D10" s="1390"/>
      <c r="E10" s="934">
        <v>0</v>
      </c>
      <c r="F10" s="932"/>
      <c r="G10" s="932"/>
      <c r="H10" s="931"/>
      <c r="I10" s="931"/>
    </row>
    <row r="11" spans="1:9" s="871" customFormat="1" ht="12.75" x14ac:dyDescent="0.2">
      <c r="B11" s="928">
        <v>7</v>
      </c>
      <c r="C11" s="932" t="s">
        <v>1651</v>
      </c>
      <c r="D11" s="1390"/>
      <c r="E11" s="934">
        <v>0</v>
      </c>
      <c r="F11" s="931"/>
      <c r="G11" s="931"/>
      <c r="H11" s="931"/>
      <c r="I11" s="931"/>
    </row>
    <row r="12" spans="1:9" s="871" customFormat="1" ht="12.75" x14ac:dyDescent="0.2">
      <c r="B12" s="928">
        <v>8</v>
      </c>
      <c r="C12" s="932" t="s">
        <v>1652</v>
      </c>
      <c r="D12" s="1390"/>
      <c r="E12" s="934">
        <v>0</v>
      </c>
      <c r="F12" s="931"/>
      <c r="G12" s="931"/>
      <c r="H12" s="931"/>
      <c r="I12" s="931"/>
    </row>
    <row r="13" spans="1:9" s="871" customFormat="1" ht="45" customHeight="1" x14ac:dyDescent="0.2">
      <c r="B13" s="879">
        <v>9</v>
      </c>
      <c r="C13" s="932" t="s">
        <v>1653</v>
      </c>
      <c r="D13" s="1391"/>
      <c r="E13" s="930">
        <v>0</v>
      </c>
      <c r="F13" s="931"/>
      <c r="G13" s="931"/>
      <c r="H13" s="931"/>
      <c r="I13" s="931"/>
    </row>
    <row r="14" spans="1:9" x14ac:dyDescent="0.25">
      <c r="C14" s="915" t="s">
        <v>1654</v>
      </c>
    </row>
    <row r="16" spans="1:9" x14ac:dyDescent="0.25">
      <c r="C16" s="822" t="s">
        <v>1655</v>
      </c>
    </row>
    <row r="17" spans="2:8" ht="62.25" customHeight="1" x14ac:dyDescent="0.25">
      <c r="C17" s="936" t="s">
        <v>1656</v>
      </c>
      <c r="D17" s="1392" t="s">
        <v>1657</v>
      </c>
      <c r="E17" s="1393"/>
      <c r="F17" s="1307" t="s">
        <v>1658</v>
      </c>
      <c r="G17" s="823"/>
      <c r="H17" s="823"/>
    </row>
    <row r="18" spans="2:8" x14ac:dyDescent="0.25">
      <c r="C18" s="936" t="s">
        <v>1659</v>
      </c>
      <c r="D18" s="937" t="s">
        <v>1660</v>
      </c>
      <c r="E18" s="937" t="s">
        <v>1661</v>
      </c>
      <c r="F18" s="1388"/>
      <c r="G18" s="938"/>
      <c r="H18" s="938"/>
    </row>
    <row r="19" spans="2:8" x14ac:dyDescent="0.25">
      <c r="B19" s="939"/>
      <c r="C19" s="936" t="s">
        <v>1649</v>
      </c>
      <c r="D19" s="936" t="s">
        <v>1662</v>
      </c>
      <c r="E19" s="936">
        <v>301</v>
      </c>
      <c r="F19" s="1307" t="s">
        <v>1663</v>
      </c>
      <c r="G19" s="939"/>
      <c r="H19" s="939"/>
    </row>
    <row r="20" spans="2:8" x14ac:dyDescent="0.25">
      <c r="B20" s="939"/>
      <c r="C20" s="936" t="s">
        <v>1649</v>
      </c>
      <c r="D20" s="936" t="s">
        <v>1662</v>
      </c>
      <c r="E20" s="936">
        <v>3011</v>
      </c>
      <c r="F20" s="1388"/>
      <c r="G20" s="939"/>
      <c r="H20" s="939"/>
    </row>
    <row r="21" spans="2:8" x14ac:dyDescent="0.25">
      <c r="B21" s="939"/>
      <c r="C21" s="936" t="s">
        <v>1649</v>
      </c>
      <c r="D21" s="936" t="s">
        <v>1662</v>
      </c>
      <c r="E21" s="936">
        <v>3012</v>
      </c>
      <c r="F21" s="1388"/>
      <c r="G21" s="939"/>
      <c r="H21" s="939"/>
    </row>
    <row r="22" spans="2:8" x14ac:dyDescent="0.25">
      <c r="B22" s="939"/>
      <c r="C22" s="936" t="s">
        <v>1649</v>
      </c>
      <c r="D22" s="936" t="s">
        <v>1662</v>
      </c>
      <c r="E22" s="936">
        <v>3315</v>
      </c>
      <c r="F22" s="1388"/>
      <c r="G22" s="939"/>
      <c r="H22" s="939"/>
    </row>
    <row r="23" spans="2:8" x14ac:dyDescent="0.25">
      <c r="B23" s="939"/>
      <c r="C23" s="936" t="s">
        <v>1649</v>
      </c>
      <c r="D23" s="936" t="s">
        <v>1662</v>
      </c>
      <c r="E23" s="936">
        <v>50</v>
      </c>
      <c r="F23" s="1388"/>
      <c r="G23" s="939"/>
      <c r="H23" s="939"/>
    </row>
    <row r="24" spans="2:8" x14ac:dyDescent="0.25">
      <c r="B24" s="939"/>
      <c r="C24" s="936" t="s">
        <v>1649</v>
      </c>
      <c r="D24" s="936" t="s">
        <v>1662</v>
      </c>
      <c r="E24" s="936">
        <v>501</v>
      </c>
      <c r="F24" s="1388"/>
      <c r="G24" s="939"/>
      <c r="H24" s="939"/>
    </row>
    <row r="25" spans="2:8" x14ac:dyDescent="0.25">
      <c r="B25" s="939"/>
      <c r="C25" s="936" t="s">
        <v>1649</v>
      </c>
      <c r="D25" s="936" t="s">
        <v>1662</v>
      </c>
      <c r="E25" s="936">
        <v>5010</v>
      </c>
      <c r="F25" s="1388"/>
      <c r="G25" s="939"/>
      <c r="H25" s="939"/>
    </row>
    <row r="26" spans="2:8" x14ac:dyDescent="0.25">
      <c r="B26" s="939"/>
      <c r="C26" s="936" t="s">
        <v>1649</v>
      </c>
      <c r="D26" s="936" t="s">
        <v>1662</v>
      </c>
      <c r="E26" s="936">
        <v>502</v>
      </c>
      <c r="F26" s="1388"/>
      <c r="G26" s="939"/>
      <c r="H26" s="939"/>
    </row>
    <row r="27" spans="2:8" x14ac:dyDescent="0.25">
      <c r="B27" s="939"/>
      <c r="C27" s="936" t="s">
        <v>1649</v>
      </c>
      <c r="D27" s="936" t="s">
        <v>1662</v>
      </c>
      <c r="E27" s="936">
        <v>5020</v>
      </c>
      <c r="F27" s="1388"/>
      <c r="G27" s="939"/>
      <c r="H27" s="939"/>
    </row>
    <row r="28" spans="2:8" x14ac:dyDescent="0.25">
      <c r="B28" s="939"/>
      <c r="C28" s="936" t="s">
        <v>1649</v>
      </c>
      <c r="D28" s="936" t="s">
        <v>1662</v>
      </c>
      <c r="E28" s="936">
        <v>5222</v>
      </c>
      <c r="F28" s="1388"/>
      <c r="G28" s="939"/>
      <c r="H28" s="939"/>
    </row>
    <row r="29" spans="2:8" x14ac:dyDescent="0.25">
      <c r="B29" s="939"/>
      <c r="C29" s="936" t="s">
        <v>1649</v>
      </c>
      <c r="D29" s="936" t="s">
        <v>1662</v>
      </c>
      <c r="E29" s="936">
        <v>5224</v>
      </c>
      <c r="F29" s="1388"/>
      <c r="G29" s="939"/>
      <c r="H29" s="939"/>
    </row>
    <row r="30" spans="2:8" x14ac:dyDescent="0.25">
      <c r="B30" s="939"/>
      <c r="C30" s="936" t="s">
        <v>1649</v>
      </c>
      <c r="D30" s="936" t="s">
        <v>1662</v>
      </c>
      <c r="E30" s="936">
        <v>5229</v>
      </c>
      <c r="F30" s="940"/>
      <c r="G30" s="939"/>
      <c r="H30" s="939"/>
    </row>
    <row r="31" spans="2:8" x14ac:dyDescent="0.25">
      <c r="B31" s="939"/>
      <c r="C31" s="936" t="s">
        <v>1644</v>
      </c>
      <c r="D31" s="936" t="s">
        <v>1664</v>
      </c>
      <c r="E31" s="936">
        <v>27</v>
      </c>
      <c r="F31" s="1307" t="s">
        <v>1665</v>
      </c>
      <c r="G31" s="939"/>
    </row>
    <row r="32" spans="2:8" x14ac:dyDescent="0.25">
      <c r="B32" s="939"/>
      <c r="C32" s="936" t="s">
        <v>1644</v>
      </c>
      <c r="D32" s="936" t="s">
        <v>1664</v>
      </c>
      <c r="E32" s="936">
        <v>2712</v>
      </c>
      <c r="F32" s="1388"/>
      <c r="G32" s="939"/>
    </row>
    <row r="33" spans="2:7" x14ac:dyDescent="0.25">
      <c r="B33" s="939"/>
      <c r="C33" s="936" t="s">
        <v>1644</v>
      </c>
      <c r="D33" s="936" t="s">
        <v>1664</v>
      </c>
      <c r="E33" s="936">
        <v>3314</v>
      </c>
      <c r="F33" s="1388"/>
      <c r="G33" s="939"/>
    </row>
    <row r="34" spans="2:7" x14ac:dyDescent="0.25">
      <c r="B34" s="939"/>
      <c r="C34" s="936" t="s">
        <v>1644</v>
      </c>
      <c r="D34" s="936" t="s">
        <v>1664</v>
      </c>
      <c r="E34" s="936">
        <v>35</v>
      </c>
      <c r="F34" s="1388"/>
      <c r="G34" s="939"/>
    </row>
    <row r="35" spans="2:7" x14ac:dyDescent="0.25">
      <c r="B35" s="939"/>
      <c r="C35" s="936" t="s">
        <v>1644</v>
      </c>
      <c r="D35" s="936" t="s">
        <v>1664</v>
      </c>
      <c r="E35" s="936">
        <v>351</v>
      </c>
      <c r="F35" s="1388"/>
      <c r="G35" s="939"/>
    </row>
    <row r="36" spans="2:7" x14ac:dyDescent="0.25">
      <c r="B36" s="939"/>
      <c r="C36" s="936" t="s">
        <v>1644</v>
      </c>
      <c r="D36" s="936" t="s">
        <v>1664</v>
      </c>
      <c r="E36" s="936">
        <v>3511</v>
      </c>
      <c r="F36" s="1388"/>
      <c r="G36" s="939"/>
    </row>
    <row r="37" spans="2:7" x14ac:dyDescent="0.25">
      <c r="B37" s="939"/>
      <c r="C37" s="936" t="s">
        <v>1644</v>
      </c>
      <c r="D37" s="936" t="s">
        <v>1664</v>
      </c>
      <c r="E37" s="936">
        <v>3512</v>
      </c>
      <c r="F37" s="1388"/>
      <c r="G37" s="939"/>
    </row>
    <row r="38" spans="2:7" x14ac:dyDescent="0.25">
      <c r="B38" s="939"/>
      <c r="C38" s="936" t="s">
        <v>1644</v>
      </c>
      <c r="D38" s="936" t="s">
        <v>1664</v>
      </c>
      <c r="E38" s="936">
        <v>3513</v>
      </c>
      <c r="F38" s="1388"/>
    </row>
    <row r="39" spans="2:7" x14ac:dyDescent="0.25">
      <c r="B39" s="939"/>
      <c r="C39" s="936" t="s">
        <v>1644</v>
      </c>
      <c r="D39" s="936" t="s">
        <v>1664</v>
      </c>
      <c r="E39" s="936">
        <v>3514</v>
      </c>
      <c r="F39" s="1388"/>
    </row>
    <row r="40" spans="2:7" x14ac:dyDescent="0.25">
      <c r="B40" s="939"/>
      <c r="C40" s="936" t="s">
        <v>1644</v>
      </c>
      <c r="D40" s="936" t="s">
        <v>1664</v>
      </c>
      <c r="E40" s="936">
        <v>4321</v>
      </c>
      <c r="F40" s="1308"/>
    </row>
    <row r="41" spans="2:7" x14ac:dyDescent="0.25">
      <c r="B41" s="939"/>
      <c r="C41" s="936" t="s">
        <v>1646</v>
      </c>
      <c r="D41" s="936" t="s">
        <v>1666</v>
      </c>
      <c r="E41" s="936">
        <v>91</v>
      </c>
      <c r="F41" s="1307" t="s">
        <v>1667</v>
      </c>
    </row>
    <row r="42" spans="2:7" x14ac:dyDescent="0.25">
      <c r="B42" s="939"/>
      <c r="C42" s="936" t="s">
        <v>1646</v>
      </c>
      <c r="D42" s="936" t="s">
        <v>1666</v>
      </c>
      <c r="E42" s="936">
        <v>910</v>
      </c>
      <c r="F42" s="1388"/>
    </row>
    <row r="43" spans="2:7" x14ac:dyDescent="0.25">
      <c r="B43" s="939"/>
      <c r="C43" s="936" t="s">
        <v>1646</v>
      </c>
      <c r="D43" s="936" t="s">
        <v>1666</v>
      </c>
      <c r="E43" s="936">
        <v>192</v>
      </c>
      <c r="F43" s="1388"/>
    </row>
    <row r="44" spans="2:7" x14ac:dyDescent="0.25">
      <c r="B44" s="939"/>
      <c r="C44" s="936" t="s">
        <v>1646</v>
      </c>
      <c r="D44" s="936" t="s">
        <v>1666</v>
      </c>
      <c r="E44" s="936">
        <v>1920</v>
      </c>
      <c r="F44" s="1388"/>
    </row>
    <row r="45" spans="2:7" x14ac:dyDescent="0.25">
      <c r="B45" s="939"/>
      <c r="C45" s="936" t="s">
        <v>1646</v>
      </c>
      <c r="D45" s="936" t="s">
        <v>1666</v>
      </c>
      <c r="E45" s="936">
        <v>2014</v>
      </c>
      <c r="F45" s="1388"/>
    </row>
    <row r="46" spans="2:7" x14ac:dyDescent="0.25">
      <c r="B46" s="939"/>
      <c r="C46" s="936" t="s">
        <v>1646</v>
      </c>
      <c r="D46" s="936" t="s">
        <v>1666</v>
      </c>
      <c r="E46" s="936">
        <v>352</v>
      </c>
      <c r="F46" s="1388"/>
    </row>
    <row r="47" spans="2:7" x14ac:dyDescent="0.25">
      <c r="B47" s="939"/>
      <c r="C47" s="936" t="s">
        <v>1646</v>
      </c>
      <c r="D47" s="936" t="s">
        <v>1666</v>
      </c>
      <c r="E47" s="936">
        <v>3521</v>
      </c>
      <c r="F47" s="1388"/>
    </row>
    <row r="48" spans="2:7" x14ac:dyDescent="0.25">
      <c r="B48" s="939"/>
      <c r="C48" s="936" t="s">
        <v>1646</v>
      </c>
      <c r="D48" s="936" t="s">
        <v>1666</v>
      </c>
      <c r="E48" s="936">
        <v>3522</v>
      </c>
      <c r="F48" s="1388"/>
    </row>
    <row r="49" spans="2:6" x14ac:dyDescent="0.25">
      <c r="B49" s="939"/>
      <c r="C49" s="936" t="s">
        <v>1646</v>
      </c>
      <c r="D49" s="936" t="s">
        <v>1666</v>
      </c>
      <c r="E49" s="936">
        <v>3523</v>
      </c>
      <c r="F49" s="1388"/>
    </row>
    <row r="50" spans="2:6" x14ac:dyDescent="0.25">
      <c r="B50" s="939"/>
      <c r="C50" s="936" t="s">
        <v>1646</v>
      </c>
      <c r="D50" s="936" t="s">
        <v>1666</v>
      </c>
      <c r="E50" s="936">
        <v>4612</v>
      </c>
      <c r="F50" s="1388"/>
    </row>
    <row r="51" spans="2:6" x14ac:dyDescent="0.25">
      <c r="B51" s="939"/>
      <c r="C51" s="936" t="s">
        <v>1646</v>
      </c>
      <c r="D51" s="936" t="s">
        <v>1666</v>
      </c>
      <c r="E51" s="936">
        <v>4671</v>
      </c>
      <c r="F51" s="1388"/>
    </row>
    <row r="52" spans="2:6" x14ac:dyDescent="0.25">
      <c r="B52" s="939"/>
      <c r="C52" s="936" t="s">
        <v>1646</v>
      </c>
      <c r="D52" s="936" t="s">
        <v>1666</v>
      </c>
      <c r="E52" s="936">
        <v>6</v>
      </c>
      <c r="F52" s="1388"/>
    </row>
    <row r="53" spans="2:6" x14ac:dyDescent="0.25">
      <c r="B53" s="939"/>
      <c r="C53" s="936" t="s">
        <v>1646</v>
      </c>
      <c r="D53" s="936" t="s">
        <v>1666</v>
      </c>
      <c r="E53" s="936">
        <v>61</v>
      </c>
      <c r="F53" s="1388"/>
    </row>
    <row r="54" spans="2:6" x14ac:dyDescent="0.25">
      <c r="B54" s="939"/>
      <c r="C54" s="936" t="s">
        <v>1646</v>
      </c>
      <c r="D54" s="936" t="s">
        <v>1666</v>
      </c>
      <c r="E54" s="936">
        <v>610</v>
      </c>
      <c r="F54" s="1388"/>
    </row>
    <row r="55" spans="2:6" x14ac:dyDescent="0.25">
      <c r="B55" s="939"/>
      <c r="C55" s="936" t="s">
        <v>1646</v>
      </c>
      <c r="D55" s="936" t="s">
        <v>1666</v>
      </c>
      <c r="E55" s="936">
        <v>62</v>
      </c>
      <c r="F55" s="1388"/>
    </row>
    <row r="56" spans="2:6" x14ac:dyDescent="0.25">
      <c r="B56" s="939"/>
      <c r="C56" s="936" t="s">
        <v>1646</v>
      </c>
      <c r="D56" s="936" t="s">
        <v>1666</v>
      </c>
      <c r="E56" s="936">
        <v>620</v>
      </c>
      <c r="F56" s="1388"/>
    </row>
    <row r="57" spans="2:6" ht="30" x14ac:dyDescent="0.25">
      <c r="B57" s="939"/>
      <c r="C57" s="941" t="s">
        <v>1651</v>
      </c>
      <c r="D57" s="936" t="s">
        <v>1668</v>
      </c>
      <c r="E57" s="936">
        <v>24</v>
      </c>
      <c r="F57" s="1307" t="s">
        <v>1669</v>
      </c>
    </row>
    <row r="58" spans="2:6" ht="30" x14ac:dyDescent="0.25">
      <c r="B58" s="939"/>
      <c r="C58" s="941" t="s">
        <v>1651</v>
      </c>
      <c r="D58" s="936" t="s">
        <v>1668</v>
      </c>
      <c r="E58" s="936">
        <v>241</v>
      </c>
      <c r="F58" s="1388"/>
    </row>
    <row r="59" spans="2:6" ht="30" x14ac:dyDescent="0.25">
      <c r="B59" s="939"/>
      <c r="C59" s="941" t="s">
        <v>1651</v>
      </c>
      <c r="D59" s="936" t="s">
        <v>1668</v>
      </c>
      <c r="E59" s="936">
        <v>2410</v>
      </c>
      <c r="F59" s="1388"/>
    </row>
    <row r="60" spans="2:6" ht="30" x14ac:dyDescent="0.25">
      <c r="B60" s="939"/>
      <c r="C60" s="941" t="s">
        <v>1651</v>
      </c>
      <c r="D60" s="936" t="s">
        <v>1668</v>
      </c>
      <c r="E60" s="936">
        <v>242</v>
      </c>
      <c r="F60" s="1388"/>
    </row>
    <row r="61" spans="2:6" ht="30" x14ac:dyDescent="0.25">
      <c r="B61" s="939"/>
      <c r="C61" s="941" t="s">
        <v>1651</v>
      </c>
      <c r="D61" s="936" t="s">
        <v>1668</v>
      </c>
      <c r="E61" s="936">
        <v>2420</v>
      </c>
      <c r="F61" s="1388"/>
    </row>
    <row r="62" spans="2:6" ht="30" x14ac:dyDescent="0.25">
      <c r="B62" s="939"/>
      <c r="C62" s="941" t="s">
        <v>1651</v>
      </c>
      <c r="D62" s="936" t="s">
        <v>1668</v>
      </c>
      <c r="E62" s="936">
        <v>2434</v>
      </c>
      <c r="F62" s="1388"/>
    </row>
    <row r="63" spans="2:6" ht="30" x14ac:dyDescent="0.25">
      <c r="B63" s="939"/>
      <c r="C63" s="941" t="s">
        <v>1651</v>
      </c>
      <c r="D63" s="936" t="s">
        <v>1668</v>
      </c>
      <c r="E63" s="936">
        <v>244</v>
      </c>
      <c r="F63" s="1388"/>
    </row>
    <row r="64" spans="2:6" ht="30" x14ac:dyDescent="0.25">
      <c r="B64" s="939"/>
      <c r="C64" s="941" t="s">
        <v>1651</v>
      </c>
      <c r="D64" s="936" t="s">
        <v>1668</v>
      </c>
      <c r="E64" s="936">
        <v>2442</v>
      </c>
      <c r="F64" s="1388"/>
    </row>
    <row r="65" spans="2:6" ht="30" x14ac:dyDescent="0.25">
      <c r="B65" s="939"/>
      <c r="C65" s="941" t="s">
        <v>1651</v>
      </c>
      <c r="D65" s="936" t="s">
        <v>1668</v>
      </c>
      <c r="E65" s="936">
        <v>2444</v>
      </c>
      <c r="F65" s="1388"/>
    </row>
    <row r="66" spans="2:6" ht="30" x14ac:dyDescent="0.25">
      <c r="B66" s="939"/>
      <c r="C66" s="941" t="s">
        <v>1651</v>
      </c>
      <c r="D66" s="936" t="s">
        <v>1668</v>
      </c>
      <c r="E66" s="936">
        <v>2445</v>
      </c>
      <c r="F66" s="1388"/>
    </row>
    <row r="67" spans="2:6" ht="30" x14ac:dyDescent="0.25">
      <c r="B67" s="939"/>
      <c r="C67" s="941" t="s">
        <v>1651</v>
      </c>
      <c r="D67" s="936" t="s">
        <v>1668</v>
      </c>
      <c r="E67" s="936">
        <v>245</v>
      </c>
      <c r="F67" s="1388"/>
    </row>
    <row r="68" spans="2:6" ht="30" x14ac:dyDescent="0.25">
      <c r="B68" s="939"/>
      <c r="C68" s="941" t="s">
        <v>1651</v>
      </c>
      <c r="D68" s="936" t="s">
        <v>1668</v>
      </c>
      <c r="E68" s="936">
        <v>2451</v>
      </c>
      <c r="F68" s="1388"/>
    </row>
    <row r="69" spans="2:6" ht="30" x14ac:dyDescent="0.25">
      <c r="B69" s="939"/>
      <c r="C69" s="941" t="s">
        <v>1651</v>
      </c>
      <c r="D69" s="936" t="s">
        <v>1668</v>
      </c>
      <c r="E69" s="936">
        <v>2452</v>
      </c>
      <c r="F69" s="1388"/>
    </row>
    <row r="70" spans="2:6" ht="30" x14ac:dyDescent="0.25">
      <c r="B70" s="939"/>
      <c r="C70" s="941" t="s">
        <v>1651</v>
      </c>
      <c r="D70" s="936" t="s">
        <v>1668</v>
      </c>
      <c r="E70" s="936">
        <v>25</v>
      </c>
      <c r="F70" s="1388"/>
    </row>
    <row r="71" spans="2:6" ht="30" x14ac:dyDescent="0.25">
      <c r="B71" s="939"/>
      <c r="C71" s="941" t="s">
        <v>1651</v>
      </c>
      <c r="D71" s="936" t="s">
        <v>1668</v>
      </c>
      <c r="E71" s="936">
        <v>251</v>
      </c>
      <c r="F71" s="1388"/>
    </row>
    <row r="72" spans="2:6" ht="30" x14ac:dyDescent="0.25">
      <c r="B72" s="939"/>
      <c r="C72" s="941" t="s">
        <v>1651</v>
      </c>
      <c r="D72" s="936" t="s">
        <v>1668</v>
      </c>
      <c r="E72" s="936">
        <v>2511</v>
      </c>
      <c r="F72" s="1388"/>
    </row>
    <row r="73" spans="2:6" ht="30" x14ac:dyDescent="0.25">
      <c r="B73" s="939"/>
      <c r="C73" s="941" t="s">
        <v>1651</v>
      </c>
      <c r="D73" s="936" t="s">
        <v>1668</v>
      </c>
      <c r="E73" s="936">
        <v>4672</v>
      </c>
      <c r="F73" s="1388"/>
    </row>
    <row r="74" spans="2:6" ht="30" x14ac:dyDescent="0.25">
      <c r="B74" s="939"/>
      <c r="C74" s="941" t="s">
        <v>1651</v>
      </c>
      <c r="D74" s="936" t="s">
        <v>1670</v>
      </c>
      <c r="E74" s="936">
        <v>5</v>
      </c>
      <c r="F74" s="1388"/>
    </row>
    <row r="75" spans="2:6" ht="30" x14ac:dyDescent="0.25">
      <c r="B75" s="939"/>
      <c r="C75" s="941" t="s">
        <v>1651</v>
      </c>
      <c r="D75" s="936" t="s">
        <v>1670</v>
      </c>
      <c r="E75" s="936">
        <v>51</v>
      </c>
      <c r="F75" s="1388"/>
    </row>
    <row r="76" spans="2:6" ht="30" x14ac:dyDescent="0.25">
      <c r="B76" s="939"/>
      <c r="C76" s="941" t="s">
        <v>1651</v>
      </c>
      <c r="D76" s="936" t="s">
        <v>1670</v>
      </c>
      <c r="E76" s="936">
        <v>510</v>
      </c>
      <c r="F76" s="1388"/>
    </row>
    <row r="77" spans="2:6" ht="30" x14ac:dyDescent="0.25">
      <c r="B77" s="939"/>
      <c r="C77" s="941" t="s">
        <v>1651</v>
      </c>
      <c r="D77" s="936" t="s">
        <v>1670</v>
      </c>
      <c r="E77" s="936">
        <v>52</v>
      </c>
      <c r="F77" s="1388"/>
    </row>
    <row r="78" spans="2:6" ht="30" x14ac:dyDescent="0.25">
      <c r="B78" s="939"/>
      <c r="C78" s="941" t="s">
        <v>1651</v>
      </c>
      <c r="D78" s="936" t="s">
        <v>1670</v>
      </c>
      <c r="E78" s="936">
        <v>520</v>
      </c>
      <c r="F78" s="1388"/>
    </row>
    <row r="79" spans="2:6" ht="30" x14ac:dyDescent="0.25">
      <c r="B79" s="939"/>
      <c r="C79" s="941" t="s">
        <v>1651</v>
      </c>
      <c r="D79" s="936" t="s">
        <v>1668</v>
      </c>
      <c r="E79" s="936">
        <v>7</v>
      </c>
      <c r="F79" s="1388"/>
    </row>
    <row r="80" spans="2:6" ht="30" x14ac:dyDescent="0.25">
      <c r="B80" s="939"/>
      <c r="C80" s="941" t="s">
        <v>1651</v>
      </c>
      <c r="D80" s="936" t="s">
        <v>1668</v>
      </c>
      <c r="E80" s="936">
        <v>72</v>
      </c>
      <c r="F80" s="1388"/>
    </row>
    <row r="81" spans="2:6" ht="30" x14ac:dyDescent="0.25">
      <c r="B81" s="939"/>
      <c r="C81" s="941" t="s">
        <v>1651</v>
      </c>
      <c r="D81" s="936" t="s">
        <v>1668</v>
      </c>
      <c r="E81" s="936">
        <v>729</v>
      </c>
      <c r="F81" s="1308"/>
    </row>
    <row r="82" spans="2:6" x14ac:dyDescent="0.25">
      <c r="B82" s="939"/>
      <c r="C82" s="936" t="s">
        <v>1646</v>
      </c>
      <c r="D82" s="936" t="s">
        <v>1670</v>
      </c>
      <c r="E82" s="936">
        <v>8</v>
      </c>
      <c r="F82" s="1307" t="s">
        <v>1671</v>
      </c>
    </row>
    <row r="83" spans="2:6" x14ac:dyDescent="0.25">
      <c r="B83" s="939"/>
      <c r="C83" s="936" t="s">
        <v>1646</v>
      </c>
      <c r="D83" s="936" t="s">
        <v>1670</v>
      </c>
      <c r="E83" s="936">
        <v>9</v>
      </c>
      <c r="F83" s="1388"/>
    </row>
    <row r="84" spans="2:6" x14ac:dyDescent="0.25">
      <c r="B84" s="939"/>
      <c r="C84" s="936" t="s">
        <v>1650</v>
      </c>
      <c r="D84" s="936" t="s">
        <v>1672</v>
      </c>
      <c r="E84" s="936">
        <v>235</v>
      </c>
      <c r="F84" s="1307" t="s">
        <v>1673</v>
      </c>
    </row>
    <row r="85" spans="2:6" x14ac:dyDescent="0.25">
      <c r="B85" s="939"/>
      <c r="C85" s="936" t="s">
        <v>1650</v>
      </c>
      <c r="D85" s="936" t="s">
        <v>1672</v>
      </c>
      <c r="E85" s="936">
        <v>2351</v>
      </c>
      <c r="F85" s="1388"/>
    </row>
    <row r="86" spans="2:6" x14ac:dyDescent="0.25">
      <c r="B86" s="939"/>
      <c r="C86" s="936" t="s">
        <v>1650</v>
      </c>
      <c r="D86" s="936" t="s">
        <v>1672</v>
      </c>
      <c r="E86" s="936">
        <v>2352</v>
      </c>
      <c r="F86" s="1388"/>
    </row>
    <row r="87" spans="2:6" x14ac:dyDescent="0.25">
      <c r="B87" s="939"/>
      <c r="C87" s="936" t="s">
        <v>1650</v>
      </c>
      <c r="D87" s="936" t="s">
        <v>1672</v>
      </c>
      <c r="E87" s="936">
        <v>236</v>
      </c>
      <c r="F87" s="1388"/>
    </row>
    <row r="88" spans="2:6" x14ac:dyDescent="0.25">
      <c r="B88" s="939"/>
      <c r="C88" s="936" t="s">
        <v>1650</v>
      </c>
      <c r="D88" s="936" t="s">
        <v>1672</v>
      </c>
      <c r="E88" s="936">
        <v>2361</v>
      </c>
      <c r="F88" s="1388"/>
    </row>
    <row r="89" spans="2:6" x14ac:dyDescent="0.25">
      <c r="B89" s="939"/>
      <c r="C89" s="936" t="s">
        <v>1650</v>
      </c>
      <c r="D89" s="936" t="s">
        <v>1672</v>
      </c>
      <c r="E89" s="936">
        <v>2363</v>
      </c>
      <c r="F89" s="1388"/>
    </row>
    <row r="90" spans="2:6" x14ac:dyDescent="0.25">
      <c r="B90" s="939"/>
      <c r="C90" s="936" t="s">
        <v>1650</v>
      </c>
      <c r="D90" s="936" t="s">
        <v>1672</v>
      </c>
      <c r="E90" s="936">
        <v>2364</v>
      </c>
      <c r="F90" s="1388"/>
    </row>
    <row r="91" spans="2:6" x14ac:dyDescent="0.25">
      <c r="B91" s="939"/>
      <c r="C91" s="936" t="s">
        <v>1650</v>
      </c>
      <c r="D91" s="936" t="s">
        <v>1672</v>
      </c>
      <c r="E91" s="936">
        <v>811</v>
      </c>
      <c r="F91" s="1388"/>
    </row>
    <row r="92" spans="2:6" x14ac:dyDescent="0.25">
      <c r="B92" s="939"/>
      <c r="C92" s="936" t="s">
        <v>1650</v>
      </c>
      <c r="D92" s="936" t="s">
        <v>1672</v>
      </c>
      <c r="E92" s="936">
        <v>89</v>
      </c>
      <c r="F92" s="1308"/>
    </row>
    <row r="93" spans="2:6" x14ac:dyDescent="0.25">
      <c r="B93" s="939"/>
      <c r="C93" s="936" t="s">
        <v>1674</v>
      </c>
      <c r="D93" s="936" t="s">
        <v>1674</v>
      </c>
      <c r="E93" s="936">
        <v>3030</v>
      </c>
      <c r="F93" s="1307" t="s">
        <v>1675</v>
      </c>
    </row>
    <row r="94" spans="2:6" x14ac:dyDescent="0.25">
      <c r="B94" s="939"/>
      <c r="C94" s="936" t="s">
        <v>1674</v>
      </c>
      <c r="D94" s="936" t="s">
        <v>1674</v>
      </c>
      <c r="E94" s="936">
        <v>3316</v>
      </c>
      <c r="F94" s="1388"/>
    </row>
    <row r="95" spans="2:6" x14ac:dyDescent="0.25">
      <c r="B95" s="939"/>
      <c r="C95" s="936" t="s">
        <v>1674</v>
      </c>
      <c r="D95" s="936" t="s">
        <v>1674</v>
      </c>
      <c r="E95" s="936">
        <v>511</v>
      </c>
      <c r="F95" s="1388"/>
    </row>
    <row r="96" spans="2:6" x14ac:dyDescent="0.25">
      <c r="B96" s="939"/>
      <c r="C96" s="936" t="s">
        <v>1674</v>
      </c>
      <c r="D96" s="936" t="s">
        <v>1674</v>
      </c>
      <c r="E96" s="936">
        <v>5110</v>
      </c>
      <c r="F96" s="1388"/>
    </row>
    <row r="97" spans="2:6" x14ac:dyDescent="0.25">
      <c r="B97" s="939"/>
      <c r="C97" s="936" t="s">
        <v>1674</v>
      </c>
      <c r="D97" s="936" t="s">
        <v>1674</v>
      </c>
      <c r="E97" s="936">
        <v>512</v>
      </c>
      <c r="F97" s="1388"/>
    </row>
    <row r="98" spans="2:6" x14ac:dyDescent="0.25">
      <c r="B98" s="939"/>
      <c r="C98" s="936" t="s">
        <v>1674</v>
      </c>
      <c r="D98" s="936" t="s">
        <v>1674</v>
      </c>
      <c r="E98" s="936">
        <v>5121</v>
      </c>
      <c r="F98" s="1388"/>
    </row>
    <row r="99" spans="2:6" x14ac:dyDescent="0.25">
      <c r="B99" s="939"/>
      <c r="C99" s="936" t="s">
        <v>1674</v>
      </c>
      <c r="D99" s="936" t="s">
        <v>1674</v>
      </c>
      <c r="E99" s="936">
        <v>5223</v>
      </c>
      <c r="F99" s="1308"/>
    </row>
    <row r="100" spans="2:6" x14ac:dyDescent="0.25">
      <c r="B100" s="939"/>
      <c r="C100" s="936" t="s">
        <v>1676</v>
      </c>
      <c r="D100" s="936" t="s">
        <v>1676</v>
      </c>
      <c r="E100" s="936">
        <v>2815</v>
      </c>
      <c r="F100" s="1307" t="s">
        <v>1677</v>
      </c>
    </row>
    <row r="101" spans="2:6" x14ac:dyDescent="0.25">
      <c r="B101" s="939"/>
      <c r="C101" s="936" t="s">
        <v>1676</v>
      </c>
      <c r="D101" s="936" t="s">
        <v>1676</v>
      </c>
      <c r="E101" s="936">
        <v>29</v>
      </c>
      <c r="F101" s="1388"/>
    </row>
    <row r="102" spans="2:6" x14ac:dyDescent="0.25">
      <c r="B102" s="939"/>
      <c r="C102" s="936" t="s">
        <v>1676</v>
      </c>
      <c r="D102" s="936" t="s">
        <v>1676</v>
      </c>
      <c r="E102" s="936">
        <v>291</v>
      </c>
      <c r="F102" s="1388"/>
    </row>
    <row r="103" spans="2:6" x14ac:dyDescent="0.25">
      <c r="B103" s="939"/>
      <c r="C103" s="936" t="s">
        <v>1676</v>
      </c>
      <c r="D103" s="936" t="s">
        <v>1676</v>
      </c>
      <c r="E103" s="936">
        <v>2910</v>
      </c>
      <c r="F103" s="1388"/>
    </row>
    <row r="104" spans="2:6" x14ac:dyDescent="0.25">
      <c r="B104" s="939"/>
      <c r="C104" s="936" t="s">
        <v>1676</v>
      </c>
      <c r="D104" s="936" t="s">
        <v>1676</v>
      </c>
      <c r="E104" s="936">
        <v>292</v>
      </c>
      <c r="F104" s="1388"/>
    </row>
    <row r="105" spans="2:6" x14ac:dyDescent="0.25">
      <c r="B105" s="939"/>
      <c r="C105" s="936" t="s">
        <v>1676</v>
      </c>
      <c r="D105" s="936" t="s">
        <v>1676</v>
      </c>
      <c r="E105" s="936">
        <v>2920</v>
      </c>
      <c r="F105" s="1388"/>
    </row>
    <row r="106" spans="2:6" x14ac:dyDescent="0.25">
      <c r="B106" s="939"/>
      <c r="C106" s="936" t="s">
        <v>1676</v>
      </c>
      <c r="D106" s="936" t="s">
        <v>1676</v>
      </c>
      <c r="E106" s="936">
        <v>293</v>
      </c>
      <c r="F106" s="1388"/>
    </row>
    <row r="107" spans="2:6" x14ac:dyDescent="0.25">
      <c r="B107" s="939"/>
      <c r="C107" s="936" t="s">
        <v>1676</v>
      </c>
      <c r="D107" s="936" t="s">
        <v>1676</v>
      </c>
      <c r="E107" s="936">
        <v>2932</v>
      </c>
      <c r="F107" s="1308"/>
    </row>
    <row r="108" spans="2:6" x14ac:dyDescent="0.25">
      <c r="F108"/>
    </row>
    <row r="109" spans="2:6" x14ac:dyDescent="0.25">
      <c r="F109"/>
    </row>
    <row r="110" spans="2:6" x14ac:dyDescent="0.25">
      <c r="F110"/>
    </row>
    <row r="111" spans="2:6" x14ac:dyDescent="0.25">
      <c r="F111"/>
    </row>
  </sheetData>
  <mergeCells count="11">
    <mergeCell ref="F41:F56"/>
    <mergeCell ref="D5:D13"/>
    <mergeCell ref="D17:E17"/>
    <mergeCell ref="F17:F18"/>
    <mergeCell ref="F19:F29"/>
    <mergeCell ref="F31:F40"/>
    <mergeCell ref="F57:F81"/>
    <mergeCell ref="F82:F83"/>
    <mergeCell ref="F84:F92"/>
    <mergeCell ref="F93:F99"/>
    <mergeCell ref="F100:F107"/>
  </mergeCells>
  <pageMargins left="0.70866141732283472" right="0.70866141732283472" top="0.74803149606299213" bottom="0.74803149606299213" header="0.31496062992125984" footer="0.31496062992125984"/>
  <pageSetup paperSize="9" scale="57"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AD5B1-6073-442E-AC76-9804F951F1C4}">
  <sheetPr>
    <pageSetUpPr fitToPage="1"/>
  </sheetPr>
  <dimension ref="A1:G7"/>
  <sheetViews>
    <sheetView zoomScale="120" zoomScaleNormal="120" workbookViewId="0"/>
  </sheetViews>
  <sheetFormatPr defaultColWidth="9.140625" defaultRowHeight="15" x14ac:dyDescent="0.25"/>
  <cols>
    <col min="1" max="1" width="10.85546875" style="822" customWidth="1"/>
    <col min="2" max="2" width="9.28515625" style="822" bestFit="1" customWidth="1"/>
    <col min="3" max="3" width="14.140625" style="822" customWidth="1"/>
    <col min="4" max="4" width="16.140625" style="822" customWidth="1"/>
    <col min="5" max="5" width="14.5703125" style="822" customWidth="1"/>
    <col min="6" max="6" width="16.5703125" style="822" customWidth="1"/>
    <col min="7" max="7" width="16.42578125" style="822" customWidth="1"/>
    <col min="8" max="16384" width="9.140625" style="822"/>
  </cols>
  <sheetData>
    <row r="1" spans="1:7" x14ac:dyDescent="0.25">
      <c r="A1" s="839"/>
      <c r="B1" s="839" t="s">
        <v>145</v>
      </c>
      <c r="C1" s="839" t="s">
        <v>6</v>
      </c>
    </row>
    <row r="2" spans="1:7" x14ac:dyDescent="0.25">
      <c r="C2" s="840" t="s">
        <v>74</v>
      </c>
    </row>
    <row r="4" spans="1:7" x14ac:dyDescent="0.25">
      <c r="C4" s="942" t="s">
        <v>148</v>
      </c>
      <c r="D4" s="942" t="s">
        <v>149</v>
      </c>
      <c r="E4" s="942" t="s">
        <v>150</v>
      </c>
      <c r="F4" s="1" t="s">
        <v>249</v>
      </c>
      <c r="G4" s="942" t="s">
        <v>250</v>
      </c>
    </row>
    <row r="5" spans="1:7" ht="96" x14ac:dyDescent="0.25">
      <c r="C5" s="943" t="s">
        <v>1678</v>
      </c>
      <c r="D5" s="943" t="s">
        <v>1679</v>
      </c>
      <c r="E5" s="943" t="s">
        <v>1554</v>
      </c>
      <c r="F5" s="944" t="s">
        <v>1552</v>
      </c>
      <c r="G5" s="945" t="s">
        <v>1680</v>
      </c>
    </row>
    <row r="6" spans="1:7" x14ac:dyDescent="0.25">
      <c r="B6" s="842">
        <v>1</v>
      </c>
      <c r="C6" s="886">
        <v>189303</v>
      </c>
      <c r="D6" s="881">
        <v>0</v>
      </c>
      <c r="E6" s="926">
        <v>0</v>
      </c>
      <c r="F6" s="1031">
        <v>0</v>
      </c>
      <c r="G6" s="881">
        <v>0</v>
      </c>
    </row>
    <row r="7" spans="1:7" x14ac:dyDescent="0.25">
      <c r="C7" s="871" t="s">
        <v>1681</v>
      </c>
      <c r="F7"/>
    </row>
  </sheetData>
  <pageMargins left="0.70866141732283472" right="0.70866141732283472" top="0.74803149606299213" bottom="0.74803149606299213" header="0.31496062992125984" footer="0.31496062992125984"/>
  <pageSetup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A25E7-56A2-47F0-82FB-F80916DD7E8C}">
  <dimension ref="A1:Q29"/>
  <sheetViews>
    <sheetView zoomScale="80" zoomScaleNormal="80" workbookViewId="0">
      <selection activeCell="H27" sqref="H27"/>
    </sheetView>
  </sheetViews>
  <sheetFormatPr defaultColWidth="8.85546875" defaultRowHeight="12.75" x14ac:dyDescent="0.2"/>
  <cols>
    <col min="1" max="1" width="8.85546875" style="871"/>
    <col min="2" max="2" width="10.5703125" style="871" bestFit="1" customWidth="1"/>
    <col min="3" max="3" width="75.5703125" style="871" customWidth="1"/>
    <col min="4" max="4" width="16.5703125" style="871" bestFit="1" customWidth="1"/>
    <col min="5" max="5" width="16.85546875" style="871" bestFit="1" customWidth="1"/>
    <col min="6" max="11" width="16" style="871" customWidth="1"/>
    <col min="12" max="12" width="17.5703125" style="871" customWidth="1"/>
    <col min="13" max="13" width="14.5703125" style="871" bestFit="1" customWidth="1"/>
    <col min="14" max="14" width="12" style="871" customWidth="1"/>
    <col min="15" max="15" width="13.5703125" style="871" bestFit="1" customWidth="1"/>
    <col min="16" max="16" width="14" style="871" bestFit="1" customWidth="1"/>
    <col min="17" max="17" width="13.42578125" style="871" bestFit="1" customWidth="1"/>
    <col min="18" max="16384" width="8.85546875" style="871"/>
  </cols>
  <sheetData>
    <row r="1" spans="1:17" x14ac:dyDescent="0.2">
      <c r="A1" s="839"/>
      <c r="B1" s="839" t="s">
        <v>145</v>
      </c>
      <c r="C1" s="839" t="s">
        <v>6</v>
      </c>
    </row>
    <row r="2" spans="1:17" ht="15" x14ac:dyDescent="0.25">
      <c r="C2" s="840" t="s">
        <v>75</v>
      </c>
    </row>
    <row r="5" spans="1:17" x14ac:dyDescent="0.2">
      <c r="C5" s="887" t="s">
        <v>148</v>
      </c>
      <c r="D5" s="906" t="s">
        <v>149</v>
      </c>
      <c r="E5" s="906" t="s">
        <v>150</v>
      </c>
      <c r="F5" s="906" t="s">
        <v>249</v>
      </c>
      <c r="G5" s="906" t="s">
        <v>250</v>
      </c>
      <c r="H5" s="906" t="s">
        <v>251</v>
      </c>
      <c r="I5" s="906" t="s">
        <v>252</v>
      </c>
      <c r="J5" s="906" t="s">
        <v>332</v>
      </c>
      <c r="K5" s="906" t="s">
        <v>573</v>
      </c>
      <c r="L5" s="906" t="s">
        <v>574</v>
      </c>
      <c r="M5" s="906" t="s">
        <v>575</v>
      </c>
      <c r="N5" s="907" t="s">
        <v>576</v>
      </c>
      <c r="O5" s="907" t="s">
        <v>577</v>
      </c>
      <c r="P5" s="907" t="s">
        <v>813</v>
      </c>
      <c r="Q5" s="907" t="s">
        <v>1682</v>
      </c>
    </row>
    <row r="6" spans="1:17" x14ac:dyDescent="0.2">
      <c r="C6" s="1394" t="s">
        <v>1683</v>
      </c>
      <c r="D6" s="1397" t="s">
        <v>1544</v>
      </c>
      <c r="E6" s="1398"/>
      <c r="F6" s="1398"/>
      <c r="G6" s="1398"/>
      <c r="H6" s="1398"/>
      <c r="I6" s="1398"/>
      <c r="J6" s="1398"/>
      <c r="K6" s="1398"/>
      <c r="L6" s="1398"/>
      <c r="M6" s="1398"/>
      <c r="N6" s="1398"/>
      <c r="O6" s="1398"/>
      <c r="P6" s="1398"/>
      <c r="Q6" s="1399"/>
    </row>
    <row r="7" spans="1:17" ht="32.25" customHeight="1" x14ac:dyDescent="0.2">
      <c r="C7" s="1395"/>
      <c r="D7" s="908"/>
      <c r="E7" s="1400" t="s">
        <v>1684</v>
      </c>
      <c r="F7" s="1401"/>
      <c r="G7" s="1401"/>
      <c r="H7" s="1401"/>
      <c r="I7" s="1401"/>
      <c r="J7" s="1401"/>
      <c r="K7" s="1401"/>
      <c r="L7" s="1401"/>
      <c r="M7" s="1401"/>
      <c r="N7" s="1401"/>
      <c r="O7" s="1401"/>
      <c r="P7" s="1401"/>
      <c r="Q7" s="1402"/>
    </row>
    <row r="8" spans="1:17" ht="52.5" customHeight="1" x14ac:dyDescent="0.2">
      <c r="C8" s="1395"/>
      <c r="D8" s="908"/>
      <c r="E8" s="1400" t="s">
        <v>1685</v>
      </c>
      <c r="F8" s="1401"/>
      <c r="G8" s="1401"/>
      <c r="H8" s="1401"/>
      <c r="I8" s="1402"/>
      <c r="J8" s="1403" t="s">
        <v>1686</v>
      </c>
      <c r="K8" s="1403" t="s">
        <v>1687</v>
      </c>
      <c r="L8" s="1405" t="s">
        <v>1688</v>
      </c>
      <c r="M8" s="1394" t="s">
        <v>1555</v>
      </c>
      <c r="N8" s="1394" t="s">
        <v>907</v>
      </c>
      <c r="O8" s="1407" t="s">
        <v>816</v>
      </c>
      <c r="P8" s="1408"/>
      <c r="Q8" s="1409"/>
    </row>
    <row r="9" spans="1:17" ht="94.5" customHeight="1" x14ac:dyDescent="0.2">
      <c r="C9" s="1396"/>
      <c r="D9" s="908"/>
      <c r="E9" s="909" t="s">
        <v>1548</v>
      </c>
      <c r="F9" s="909" t="s">
        <v>1549</v>
      </c>
      <c r="G9" s="909" t="s">
        <v>1550</v>
      </c>
      <c r="H9" s="909" t="s">
        <v>1551</v>
      </c>
      <c r="I9" s="845" t="s">
        <v>1552</v>
      </c>
      <c r="J9" s="1404"/>
      <c r="K9" s="1404"/>
      <c r="L9" s="1406"/>
      <c r="M9" s="1396"/>
      <c r="N9" s="1396"/>
      <c r="O9" s="910"/>
      <c r="P9" s="911" t="s">
        <v>1689</v>
      </c>
      <c r="Q9" s="911" t="s">
        <v>907</v>
      </c>
    </row>
    <row r="10" spans="1:17" x14ac:dyDescent="0.2">
      <c r="B10" s="881">
        <v>1</v>
      </c>
      <c r="C10" s="879" t="s">
        <v>1558</v>
      </c>
      <c r="D10" s="883">
        <f>+'1.CC Transition risk-Banking b.'!D7</f>
        <v>95907</v>
      </c>
      <c r="E10" s="883">
        <v>5.2662211743707399</v>
      </c>
      <c r="F10" s="883">
        <v>45.717504280265501</v>
      </c>
      <c r="G10" s="883">
        <v>510.59677279939802</v>
      </c>
      <c r="H10" s="883">
        <v>1922.9791003530199</v>
      </c>
      <c r="I10" s="883">
        <v>23.410951618487999</v>
      </c>
      <c r="J10" s="883">
        <v>686.50555476515103</v>
      </c>
      <c r="K10" s="883">
        <v>1689.3262964850401</v>
      </c>
      <c r="L10" s="883">
        <v>108.72774735686301</v>
      </c>
      <c r="M10" s="883">
        <v>223.38162570416898</v>
      </c>
      <c r="N10" s="883">
        <v>11.468836836575001</v>
      </c>
      <c r="O10" s="912">
        <v>8.4411726278345895</v>
      </c>
      <c r="P10" s="912">
        <v>1.3097895513645079</v>
      </c>
      <c r="Q10" s="912">
        <v>0.58664050593550099</v>
      </c>
    </row>
    <row r="11" spans="1:17" x14ac:dyDescent="0.2">
      <c r="B11" s="881">
        <v>2</v>
      </c>
      <c r="C11" s="879" t="s">
        <v>1559</v>
      </c>
      <c r="D11" s="883"/>
      <c r="E11" s="883"/>
      <c r="F11" s="883"/>
      <c r="G11" s="883"/>
      <c r="H11" s="883"/>
      <c r="I11" s="883"/>
      <c r="J11" s="883"/>
      <c r="K11" s="883"/>
      <c r="L11" s="883"/>
      <c r="M11" s="883"/>
      <c r="N11" s="883"/>
      <c r="O11" s="912"/>
      <c r="P11" s="912"/>
      <c r="Q11" s="912"/>
    </row>
    <row r="12" spans="1:17" x14ac:dyDescent="0.2">
      <c r="B12" s="881">
        <v>3</v>
      </c>
      <c r="C12" s="879" t="s">
        <v>1565</v>
      </c>
      <c r="D12" s="883"/>
      <c r="E12" s="883"/>
      <c r="F12" s="883"/>
      <c r="G12" s="883"/>
      <c r="H12" s="883"/>
      <c r="I12" s="883"/>
      <c r="J12" s="883"/>
      <c r="K12" s="883"/>
      <c r="L12" s="883"/>
      <c r="M12" s="883"/>
      <c r="N12" s="883"/>
      <c r="O12" s="912"/>
      <c r="P12" s="912"/>
      <c r="Q12" s="912"/>
    </row>
    <row r="13" spans="1:17" x14ac:dyDescent="0.2">
      <c r="B13" s="881">
        <v>4</v>
      </c>
      <c r="C13" s="879" t="s">
        <v>1590</v>
      </c>
      <c r="D13" s="883"/>
      <c r="E13" s="883"/>
      <c r="F13" s="883"/>
      <c r="G13" s="883"/>
      <c r="H13" s="883"/>
      <c r="I13" s="883"/>
      <c r="J13" s="883"/>
      <c r="K13" s="883"/>
      <c r="L13" s="883"/>
      <c r="M13" s="883"/>
      <c r="N13" s="883"/>
      <c r="O13" s="912"/>
      <c r="P13" s="912"/>
      <c r="Q13" s="912"/>
    </row>
    <row r="14" spans="1:17" x14ac:dyDescent="0.2">
      <c r="B14" s="881">
        <v>5</v>
      </c>
      <c r="C14" s="879" t="s">
        <v>1595</v>
      </c>
      <c r="D14" s="883"/>
      <c r="E14" s="883"/>
      <c r="F14" s="883"/>
      <c r="G14" s="883"/>
      <c r="H14" s="883"/>
      <c r="I14" s="883"/>
      <c r="J14" s="883"/>
      <c r="K14" s="883"/>
      <c r="L14" s="883"/>
      <c r="M14" s="883"/>
      <c r="N14" s="883"/>
      <c r="O14" s="912"/>
      <c r="P14" s="912"/>
      <c r="Q14" s="912"/>
    </row>
    <row r="15" spans="1:17" x14ac:dyDescent="0.2">
      <c r="B15" s="881">
        <v>6</v>
      </c>
      <c r="C15" s="879" t="s">
        <v>1596</v>
      </c>
      <c r="D15" s="883"/>
      <c r="E15" s="883"/>
      <c r="F15" s="883"/>
      <c r="G15" s="883"/>
      <c r="H15" s="883"/>
      <c r="I15" s="883"/>
      <c r="J15" s="883"/>
      <c r="K15" s="883"/>
      <c r="L15" s="883"/>
      <c r="M15" s="883"/>
      <c r="N15" s="883"/>
      <c r="O15" s="912"/>
      <c r="P15" s="912"/>
      <c r="Q15" s="912"/>
    </row>
    <row r="16" spans="1:17" x14ac:dyDescent="0.2">
      <c r="B16" s="881">
        <v>7</v>
      </c>
      <c r="C16" s="879" t="s">
        <v>1600</v>
      </c>
      <c r="D16" s="883"/>
      <c r="E16" s="883"/>
      <c r="F16" s="883"/>
      <c r="G16" s="883"/>
      <c r="H16" s="883"/>
      <c r="I16" s="883"/>
      <c r="J16" s="883"/>
      <c r="K16" s="883"/>
      <c r="L16" s="883"/>
      <c r="M16" s="883"/>
      <c r="N16" s="883"/>
      <c r="O16" s="912"/>
      <c r="P16" s="912"/>
      <c r="Q16" s="912"/>
    </row>
    <row r="17" spans="2:17" x14ac:dyDescent="0.2">
      <c r="B17" s="881">
        <v>8</v>
      </c>
      <c r="C17" s="879" t="s">
        <v>1601</v>
      </c>
      <c r="D17" s="883"/>
      <c r="E17" s="883"/>
      <c r="F17" s="883"/>
      <c r="G17" s="883"/>
      <c r="H17" s="883"/>
      <c r="I17" s="883"/>
      <c r="J17" s="883"/>
      <c r="K17" s="883"/>
      <c r="L17" s="883"/>
      <c r="M17" s="883"/>
      <c r="N17" s="883"/>
      <c r="O17" s="912"/>
      <c r="P17" s="912"/>
      <c r="Q17" s="912"/>
    </row>
    <row r="18" spans="2:17" x14ac:dyDescent="0.2">
      <c r="B18" s="881">
        <v>9</v>
      </c>
      <c r="C18" s="879" t="s">
        <v>1608</v>
      </c>
      <c r="D18" s="883"/>
      <c r="E18" s="883"/>
      <c r="F18" s="883"/>
      <c r="G18" s="883"/>
      <c r="H18" s="883"/>
      <c r="I18" s="883"/>
      <c r="J18" s="883"/>
      <c r="K18" s="883"/>
      <c r="L18" s="883"/>
      <c r="M18" s="883"/>
      <c r="N18" s="883"/>
      <c r="O18" s="884"/>
      <c r="P18" s="884"/>
      <c r="Q18" s="884"/>
    </row>
    <row r="19" spans="2:17" x14ac:dyDescent="0.2">
      <c r="B19" s="881">
        <v>10</v>
      </c>
      <c r="C19" s="879" t="s">
        <v>1690</v>
      </c>
      <c r="D19" s="883"/>
      <c r="E19" s="883"/>
      <c r="F19" s="883"/>
      <c r="G19" s="883"/>
      <c r="H19" s="883"/>
      <c r="I19" s="883"/>
      <c r="J19" s="883"/>
      <c r="K19" s="883"/>
      <c r="L19" s="883"/>
      <c r="M19" s="883"/>
      <c r="N19" s="883"/>
      <c r="O19" s="884"/>
      <c r="P19" s="884"/>
      <c r="Q19" s="884"/>
    </row>
    <row r="20" spans="2:17" x14ac:dyDescent="0.2">
      <c r="B20" s="881">
        <v>11</v>
      </c>
      <c r="C20" s="879" t="s">
        <v>1691</v>
      </c>
      <c r="D20" s="883">
        <f>+'1.CC Transition risk-Banking b.'!D58</f>
        <v>93396</v>
      </c>
      <c r="E20" s="883">
        <v>2.5231731964836799</v>
      </c>
      <c r="F20" s="883">
        <v>40.024158866109502</v>
      </c>
      <c r="G20" s="883">
        <v>625.46741863091995</v>
      </c>
      <c r="H20" s="883">
        <v>3276.02135520498</v>
      </c>
      <c r="I20" s="883">
        <v>24.268648091042898</v>
      </c>
      <c r="J20" s="883">
        <v>480.30322432439698</v>
      </c>
      <c r="K20" s="883">
        <v>3252.3189170536102</v>
      </c>
      <c r="L20" s="883">
        <v>211.41396452049099</v>
      </c>
      <c r="M20" s="883">
        <v>546.92527101524604</v>
      </c>
      <c r="N20" s="883">
        <v>17.407756418530401</v>
      </c>
      <c r="O20" s="884">
        <v>8.1180414934846965</v>
      </c>
      <c r="P20" s="884">
        <v>1.989875947864334</v>
      </c>
      <c r="Q20" s="884">
        <v>0.46181192415510203</v>
      </c>
    </row>
    <row r="21" spans="2:17" x14ac:dyDescent="0.2">
      <c r="B21" s="881">
        <v>12</v>
      </c>
      <c r="C21" s="879" t="s">
        <v>1692</v>
      </c>
      <c r="D21" s="883"/>
      <c r="E21" s="883"/>
      <c r="F21" s="883"/>
      <c r="G21" s="883"/>
      <c r="H21" s="883"/>
      <c r="I21" s="883"/>
      <c r="J21" s="883"/>
      <c r="K21" s="883"/>
      <c r="L21" s="883"/>
      <c r="M21" s="883"/>
      <c r="N21" s="883"/>
      <c r="O21" s="884"/>
      <c r="P21" s="884"/>
      <c r="Q21" s="884"/>
    </row>
    <row r="22" spans="2:17" x14ac:dyDescent="0.2">
      <c r="B22" s="881">
        <v>13</v>
      </c>
      <c r="C22" s="879" t="s">
        <v>1693</v>
      </c>
      <c r="D22" s="883"/>
      <c r="E22" s="883"/>
      <c r="F22" s="883"/>
      <c r="G22" s="883"/>
      <c r="H22" s="883"/>
      <c r="I22" s="883"/>
      <c r="J22" s="883"/>
      <c r="K22" s="883"/>
      <c r="L22" s="883"/>
      <c r="M22" s="883"/>
      <c r="N22" s="883"/>
      <c r="O22" s="883"/>
      <c r="P22" s="883"/>
      <c r="Q22" s="883"/>
    </row>
    <row r="26" spans="2:17" ht="15" x14ac:dyDescent="0.2">
      <c r="C26" s="913" t="s">
        <v>1694</v>
      </c>
    </row>
    <row r="27" spans="2:17" ht="15" x14ac:dyDescent="0.2">
      <c r="C27" s="914" t="s">
        <v>1695</v>
      </c>
    </row>
    <row r="28" spans="2:17" ht="15" x14ac:dyDescent="0.2">
      <c r="C28" s="914" t="s">
        <v>1696</v>
      </c>
    </row>
    <row r="29" spans="2:17" ht="15" x14ac:dyDescent="0.2">
      <c r="C29" s="914" t="s">
        <v>1697</v>
      </c>
    </row>
  </sheetData>
  <mergeCells count="10">
    <mergeCell ref="C6:C9"/>
    <mergeCell ref="D6:Q6"/>
    <mergeCell ref="E7:Q7"/>
    <mergeCell ref="E8:I8"/>
    <mergeCell ref="J8:J9"/>
    <mergeCell ref="K8:K9"/>
    <mergeCell ref="L8:L9"/>
    <mergeCell ref="M8:M9"/>
    <mergeCell ref="N8:N9"/>
    <mergeCell ref="O8:Q8"/>
  </mergeCells>
  <pageMargins left="0.70866141732283472" right="0.70866141732283472" top="0.74803149606299213" bottom="0.74803149606299213" header="0.31496062992125984" footer="0.31496062992125984"/>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AD83F-DC05-4282-B598-F26355465573}">
  <sheetPr>
    <pageSetUpPr fitToPage="1"/>
  </sheetPr>
  <dimension ref="A1:F8"/>
  <sheetViews>
    <sheetView zoomScaleNormal="100" workbookViewId="0"/>
  </sheetViews>
  <sheetFormatPr defaultColWidth="9.140625" defaultRowHeight="15" x14ac:dyDescent="0.25"/>
  <cols>
    <col min="1" max="1" width="9.140625" style="822"/>
    <col min="2" max="2" width="20" style="822" customWidth="1"/>
    <col min="3" max="3" width="33.42578125" style="822" customWidth="1"/>
    <col min="4" max="4" width="32.140625" style="822" customWidth="1"/>
    <col min="5" max="5" width="64.140625" style="822" customWidth="1"/>
    <col min="6" max="6" width="50.85546875" style="822" customWidth="1"/>
    <col min="7" max="7" width="31" style="822" bestFit="1" customWidth="1"/>
    <col min="8" max="16384" width="9.140625" style="822"/>
  </cols>
  <sheetData>
    <row r="1" spans="1:6" x14ac:dyDescent="0.25">
      <c r="A1" s="839"/>
      <c r="B1" s="839" t="s">
        <v>145</v>
      </c>
      <c r="C1" s="839" t="s">
        <v>6</v>
      </c>
    </row>
    <row r="2" spans="1:6" x14ac:dyDescent="0.25">
      <c r="B2" s="946" t="s">
        <v>76</v>
      </c>
    </row>
    <row r="4" spans="1:6" x14ac:dyDescent="0.25">
      <c r="B4" s="947"/>
      <c r="C4" s="1410" t="s">
        <v>1698</v>
      </c>
      <c r="D4" s="1411"/>
      <c r="E4" s="1412"/>
      <c r="F4" s="1413" t="s">
        <v>1699</v>
      </c>
    </row>
    <row r="5" spans="1:6" x14ac:dyDescent="0.25">
      <c r="B5" s="947"/>
      <c r="C5" s="947" t="s">
        <v>1700</v>
      </c>
      <c r="D5" s="947" t="s">
        <v>1701</v>
      </c>
      <c r="E5" s="947" t="s">
        <v>1702</v>
      </c>
      <c r="F5" s="1414"/>
    </row>
    <row r="6" spans="1:6" x14ac:dyDescent="0.25">
      <c r="B6" s="947" t="s">
        <v>1703</v>
      </c>
      <c r="C6" s="1027">
        <f>'[1]7.Mitigating actions-GAR assets'!F42</f>
        <v>1120</v>
      </c>
      <c r="D6" s="1027" t="e">
        <f>'[1]7.Mitigating actions-GAR assets'!K42</f>
        <v>#REF!</v>
      </c>
      <c r="E6" s="1027" t="e">
        <f>SUM(C6,D6)</f>
        <v>#REF!</v>
      </c>
      <c r="F6" s="996" t="e">
        <f>E6*100/'[1]7.Mitigating actions-GAR assets'!D56</f>
        <v>#REF!</v>
      </c>
    </row>
    <row r="7" spans="1:6" x14ac:dyDescent="0.25">
      <c r="B7" s="947" t="s">
        <v>1704</v>
      </c>
      <c r="C7" s="1027">
        <v>251</v>
      </c>
      <c r="D7" s="1027"/>
      <c r="E7" s="1027">
        <v>251</v>
      </c>
      <c r="F7" s="996">
        <v>0.112</v>
      </c>
    </row>
    <row r="8" spans="1:6" x14ac:dyDescent="0.25">
      <c r="B8" s="822" t="s">
        <v>1705</v>
      </c>
    </row>
  </sheetData>
  <mergeCells count="2">
    <mergeCell ref="C4:E4"/>
    <mergeCell ref="F4:F5"/>
  </mergeCells>
  <pageMargins left="0.70866141732283472" right="0.70866141732283472" top="0.74803149606299213" bottom="0.74803149606299213" header="0.31496062992125984" footer="0.31496062992125984"/>
  <pageSetup scale="73"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D3771-3AAB-417C-BEC6-938E93D08AAF}">
  <dimension ref="A1:S309"/>
  <sheetViews>
    <sheetView zoomScale="90" zoomScaleNormal="90" workbookViewId="0">
      <selection activeCell="J64" sqref="J64"/>
    </sheetView>
  </sheetViews>
  <sheetFormatPr defaultColWidth="8.85546875" defaultRowHeight="15" x14ac:dyDescent="0.25"/>
  <cols>
    <col min="1" max="1" width="8.85546875" style="613"/>
    <col min="2" max="2" width="10.42578125" style="824" customWidth="1"/>
    <col min="3" max="3" width="60.5703125" style="613" customWidth="1"/>
    <col min="4" max="4" width="14.140625" style="613" customWidth="1"/>
    <col min="5" max="5" width="10.7109375" style="613" bestFit="1" customWidth="1"/>
    <col min="6" max="6" width="11.42578125" style="613" customWidth="1"/>
    <col min="7" max="7" width="14.5703125" style="613" customWidth="1"/>
    <col min="8" max="8" width="13" style="613" customWidth="1"/>
    <col min="9" max="9" width="13.140625" style="613" customWidth="1"/>
    <col min="10" max="10" width="8.85546875" style="613" bestFit="1"/>
    <col min="11" max="11" width="9.5703125" style="613" customWidth="1"/>
    <col min="12" max="12" width="12.85546875" style="613" customWidth="1"/>
    <col min="13" max="13" width="13" style="613" customWidth="1"/>
    <col min="14" max="14" width="11.42578125" style="613" customWidth="1"/>
    <col min="15" max="15" width="10.7109375" style="613" bestFit="1" customWidth="1"/>
    <col min="16" max="16" width="11" style="613" customWidth="1"/>
    <col min="17" max="17" width="13.42578125" style="613" customWidth="1"/>
    <col min="18" max="18" width="13" style="613" customWidth="1"/>
    <col min="19" max="19" width="11.140625" style="613" customWidth="1"/>
    <col min="20" max="16384" width="8.85546875" style="613"/>
  </cols>
  <sheetData>
    <row r="1" spans="1:19" x14ac:dyDescent="0.2">
      <c r="A1" s="839"/>
      <c r="B1" s="839" t="s">
        <v>145</v>
      </c>
      <c r="C1" s="839" t="s">
        <v>6</v>
      </c>
    </row>
    <row r="2" spans="1:19" x14ac:dyDescent="0.25">
      <c r="B2" s="821" t="s">
        <v>77</v>
      </c>
    </row>
    <row r="4" spans="1:19" s="824" customFormat="1" x14ac:dyDescent="0.25">
      <c r="C4" s="948"/>
      <c r="D4" s="818" t="s">
        <v>148</v>
      </c>
      <c r="E4" s="818" t="s">
        <v>149</v>
      </c>
      <c r="F4" s="818" t="s">
        <v>150</v>
      </c>
      <c r="G4" s="818" t="s">
        <v>249</v>
      </c>
      <c r="H4" s="818" t="s">
        <v>250</v>
      </c>
      <c r="I4" s="818" t="s">
        <v>251</v>
      </c>
      <c r="J4" s="818" t="s">
        <v>252</v>
      </c>
      <c r="K4" s="818" t="s">
        <v>332</v>
      </c>
      <c r="L4" s="818" t="s">
        <v>573</v>
      </c>
      <c r="M4" s="818" t="s">
        <v>574</v>
      </c>
      <c r="N4" s="818" t="s">
        <v>575</v>
      </c>
      <c r="O4" s="818" t="s">
        <v>576</v>
      </c>
      <c r="P4" s="818" t="s">
        <v>577</v>
      </c>
      <c r="Q4" s="818" t="s">
        <v>813</v>
      </c>
      <c r="R4" s="818" t="s">
        <v>814</v>
      </c>
      <c r="S4" s="818" t="s">
        <v>1543</v>
      </c>
    </row>
    <row r="5" spans="1:19" ht="29.1" customHeight="1" x14ac:dyDescent="0.25">
      <c r="B5" s="1281" t="s">
        <v>1706</v>
      </c>
      <c r="C5" s="1416"/>
      <c r="D5" s="1417" t="s">
        <v>1707</v>
      </c>
      <c r="E5" s="1419"/>
      <c r="F5" s="1419"/>
      <c r="G5" s="1419"/>
      <c r="H5" s="1419"/>
      <c r="I5" s="1419"/>
      <c r="J5" s="1419"/>
      <c r="K5" s="1419"/>
      <c r="L5" s="1419"/>
      <c r="M5" s="1419"/>
      <c r="N5" s="1419"/>
      <c r="O5" s="1419"/>
      <c r="P5" s="1419"/>
      <c r="Q5" s="1419"/>
      <c r="R5" s="1419"/>
      <c r="S5" s="1418"/>
    </row>
    <row r="6" spans="1:19" ht="14.45" customHeight="1" x14ac:dyDescent="0.25">
      <c r="B6" s="1417"/>
      <c r="C6" s="1418"/>
      <c r="D6" s="1272" t="s">
        <v>1708</v>
      </c>
      <c r="E6" s="1134" t="s">
        <v>1709</v>
      </c>
      <c r="F6" s="1135"/>
      <c r="G6" s="1135"/>
      <c r="H6" s="1135"/>
      <c r="I6" s="1136"/>
      <c r="J6" s="1134" t="s">
        <v>1710</v>
      </c>
      <c r="K6" s="1135"/>
      <c r="L6" s="1135"/>
      <c r="M6" s="1135"/>
      <c r="N6" s="1136"/>
      <c r="O6" s="1134" t="s">
        <v>1711</v>
      </c>
      <c r="P6" s="1135"/>
      <c r="Q6" s="1135"/>
      <c r="R6" s="1135"/>
      <c r="S6" s="1136"/>
    </row>
    <row r="7" spans="1:19" ht="33.6" customHeight="1" x14ac:dyDescent="0.25">
      <c r="B7" s="1417"/>
      <c r="C7" s="1418"/>
      <c r="D7" s="1272"/>
      <c r="E7" s="1281" t="s">
        <v>1712</v>
      </c>
      <c r="F7" s="1415"/>
      <c r="G7" s="1415"/>
      <c r="H7" s="1415"/>
      <c r="I7" s="1416"/>
      <c r="J7" s="1281" t="s">
        <v>1712</v>
      </c>
      <c r="K7" s="1415"/>
      <c r="L7" s="1415"/>
      <c r="M7" s="1415"/>
      <c r="N7" s="1416"/>
      <c r="O7" s="1281" t="s">
        <v>1712</v>
      </c>
      <c r="P7" s="1415"/>
      <c r="Q7" s="1415"/>
      <c r="R7" s="1415"/>
      <c r="S7" s="1416"/>
    </row>
    <row r="8" spans="1:19" ht="33.6" customHeight="1" x14ac:dyDescent="0.25">
      <c r="B8" s="1417"/>
      <c r="C8" s="1418"/>
      <c r="D8" s="1272"/>
      <c r="E8" s="949"/>
      <c r="F8" s="1281" t="s">
        <v>1713</v>
      </c>
      <c r="G8" s="1415"/>
      <c r="H8" s="1415"/>
      <c r="I8" s="1416"/>
      <c r="J8" s="949"/>
      <c r="K8" s="1281" t="s">
        <v>1713</v>
      </c>
      <c r="L8" s="1415"/>
      <c r="M8" s="1415"/>
      <c r="N8" s="1416"/>
      <c r="O8" s="949"/>
      <c r="P8" s="1281" t="s">
        <v>1713</v>
      </c>
      <c r="Q8" s="1415"/>
      <c r="R8" s="1415"/>
      <c r="S8" s="1416"/>
    </row>
    <row r="9" spans="1:19" ht="60" x14ac:dyDescent="0.25">
      <c r="B9" s="1417"/>
      <c r="C9" s="1418"/>
      <c r="D9" s="1272"/>
      <c r="E9" s="950"/>
      <c r="F9" s="950"/>
      <c r="G9" s="951" t="s">
        <v>1714</v>
      </c>
      <c r="H9" s="951" t="s">
        <v>1715</v>
      </c>
      <c r="I9" s="951" t="s">
        <v>1716</v>
      </c>
      <c r="J9" s="950"/>
      <c r="K9" s="950"/>
      <c r="L9" s="951" t="s">
        <v>1714</v>
      </c>
      <c r="M9" s="951" t="s">
        <v>1717</v>
      </c>
      <c r="N9" s="951" t="s">
        <v>1716</v>
      </c>
      <c r="O9" s="950"/>
      <c r="P9" s="950"/>
      <c r="Q9" s="951" t="s">
        <v>1714</v>
      </c>
      <c r="R9" s="951" t="s">
        <v>1718</v>
      </c>
      <c r="S9" s="951" t="s">
        <v>1716</v>
      </c>
    </row>
    <row r="10" spans="1:19" s="158" customFormat="1" x14ac:dyDescent="0.25">
      <c r="B10" s="952"/>
      <c r="C10" s="953" t="s">
        <v>1719</v>
      </c>
      <c r="D10" s="954"/>
      <c r="E10" s="955"/>
      <c r="F10" s="955"/>
      <c r="G10" s="955"/>
      <c r="H10" s="955"/>
      <c r="I10" s="955"/>
      <c r="J10" s="955"/>
      <c r="K10" s="955"/>
      <c r="L10" s="955"/>
      <c r="M10" s="955"/>
      <c r="N10" s="955"/>
      <c r="O10" s="955"/>
      <c r="P10" s="955"/>
      <c r="Q10" s="955"/>
      <c r="R10" s="955"/>
      <c r="S10" s="956"/>
    </row>
    <row r="11" spans="1:19" ht="45" x14ac:dyDescent="0.25">
      <c r="B11" s="819">
        <v>1</v>
      </c>
      <c r="C11" s="957" t="s">
        <v>1720</v>
      </c>
      <c r="D11" s="1059">
        <f>+D12+D30+D34+D38</f>
        <v>15578</v>
      </c>
      <c r="E11" s="1059">
        <f>+E12+E30+E34+E38</f>
        <v>15578</v>
      </c>
      <c r="F11" s="1059">
        <f>+F12+F30+F34+F38</f>
        <v>1120</v>
      </c>
      <c r="G11" s="1005"/>
      <c r="H11" s="1005"/>
      <c r="I11" s="1005"/>
      <c r="J11" s="1005"/>
      <c r="K11" s="1005"/>
      <c r="L11" s="1005"/>
      <c r="M11" s="1005"/>
      <c r="N11" s="1005"/>
      <c r="O11" s="1059">
        <f>+O12+O30+O34+O38</f>
        <v>15578</v>
      </c>
      <c r="P11" s="1059">
        <f>+P12+P30+P34+P38</f>
        <v>1120</v>
      </c>
      <c r="Q11" s="958"/>
      <c r="R11" s="958"/>
      <c r="S11" s="958"/>
    </row>
    <row r="12" spans="1:19" x14ac:dyDescent="0.25">
      <c r="B12" s="819">
        <v>2</v>
      </c>
      <c r="C12" s="959" t="s">
        <v>1721</v>
      </c>
      <c r="D12" s="1059">
        <f>+D13+D17</f>
        <v>0</v>
      </c>
      <c r="E12" s="960"/>
      <c r="F12" s="960"/>
      <c r="G12" s="960"/>
      <c r="H12" s="960"/>
      <c r="I12" s="960"/>
      <c r="J12" s="960"/>
      <c r="K12" s="960"/>
      <c r="L12" s="960"/>
      <c r="M12" s="960"/>
      <c r="N12" s="960"/>
      <c r="O12" s="960"/>
      <c r="P12" s="960"/>
      <c r="Q12" s="960"/>
      <c r="R12" s="960"/>
      <c r="S12" s="960"/>
    </row>
    <row r="13" spans="1:19" x14ac:dyDescent="0.25">
      <c r="B13" s="819">
        <v>3</v>
      </c>
      <c r="C13" s="961" t="s">
        <v>834</v>
      </c>
      <c r="D13" s="961"/>
      <c r="E13" s="960"/>
      <c r="F13" s="960"/>
      <c r="G13" s="960"/>
      <c r="H13" s="960"/>
      <c r="I13" s="960"/>
      <c r="J13" s="960"/>
      <c r="K13" s="960"/>
      <c r="L13" s="960"/>
      <c r="M13" s="960"/>
      <c r="N13" s="960"/>
      <c r="O13" s="960"/>
      <c r="P13" s="960"/>
      <c r="Q13" s="960"/>
      <c r="R13" s="960"/>
      <c r="S13" s="960"/>
    </row>
    <row r="14" spans="1:19" x14ac:dyDescent="0.25">
      <c r="B14" s="819">
        <v>4</v>
      </c>
      <c r="C14" s="962" t="s">
        <v>829</v>
      </c>
      <c r="D14" s="962"/>
      <c r="E14" s="960"/>
      <c r="F14" s="960"/>
      <c r="G14" s="960"/>
      <c r="H14" s="960"/>
      <c r="I14" s="960"/>
      <c r="J14" s="960"/>
      <c r="K14" s="960"/>
      <c r="L14" s="960"/>
      <c r="M14" s="960"/>
      <c r="N14" s="960"/>
      <c r="O14" s="960"/>
      <c r="P14" s="960"/>
      <c r="Q14" s="960"/>
      <c r="R14" s="960"/>
      <c r="S14" s="960"/>
    </row>
    <row r="15" spans="1:19" x14ac:dyDescent="0.25">
      <c r="B15" s="819">
        <v>5</v>
      </c>
      <c r="C15" s="962" t="s">
        <v>1722</v>
      </c>
      <c r="D15" s="961"/>
      <c r="E15" s="961"/>
      <c r="F15" s="838"/>
      <c r="G15" s="27"/>
      <c r="H15" s="838"/>
      <c r="I15" s="838"/>
      <c r="J15" s="27"/>
      <c r="K15" s="27"/>
      <c r="L15" s="27"/>
      <c r="M15" s="27"/>
      <c r="N15" s="27"/>
      <c r="O15" s="27"/>
      <c r="P15" s="27"/>
      <c r="Q15" s="27"/>
      <c r="R15" s="27"/>
      <c r="S15" s="27"/>
    </row>
    <row r="16" spans="1:19" x14ac:dyDescent="0.25">
      <c r="B16" s="819">
        <v>6</v>
      </c>
      <c r="C16" s="962" t="s">
        <v>1186</v>
      </c>
      <c r="D16" s="961"/>
      <c r="E16" s="961"/>
      <c r="F16" s="961"/>
      <c r="G16" s="963"/>
      <c r="H16" s="962"/>
      <c r="I16" s="962"/>
      <c r="J16" s="960"/>
      <c r="K16" s="960"/>
      <c r="L16" s="963"/>
      <c r="M16" s="960"/>
      <c r="N16" s="960"/>
      <c r="O16" s="960"/>
      <c r="P16" s="960"/>
      <c r="Q16" s="963"/>
      <c r="R16" s="960"/>
      <c r="S16" s="960"/>
    </row>
    <row r="17" spans="2:19" x14ac:dyDescent="0.25">
      <c r="B17" s="819">
        <v>7</v>
      </c>
      <c r="C17" s="961" t="s">
        <v>836</v>
      </c>
      <c r="D17" s="961"/>
      <c r="E17" s="961"/>
      <c r="F17" s="961"/>
      <c r="G17" s="960"/>
      <c r="H17" s="961"/>
      <c r="I17" s="961"/>
      <c r="J17" s="960"/>
      <c r="K17" s="960"/>
      <c r="L17" s="960"/>
      <c r="M17" s="960"/>
      <c r="N17" s="960"/>
      <c r="O17" s="960"/>
      <c r="P17" s="960"/>
      <c r="Q17" s="960"/>
      <c r="R17" s="960"/>
      <c r="S17" s="960"/>
    </row>
    <row r="18" spans="2:19" x14ac:dyDescent="0.25">
      <c r="B18" s="819">
        <v>8</v>
      </c>
      <c r="C18" s="962" t="s">
        <v>1723</v>
      </c>
      <c r="D18" s="962"/>
      <c r="E18" s="960"/>
      <c r="F18" s="960"/>
      <c r="G18" s="960"/>
      <c r="H18" s="960"/>
      <c r="I18" s="960"/>
      <c r="J18" s="960"/>
      <c r="K18" s="960"/>
      <c r="L18" s="960"/>
      <c r="M18" s="960"/>
      <c r="N18" s="960"/>
      <c r="O18" s="960"/>
      <c r="P18" s="960"/>
      <c r="Q18" s="960"/>
      <c r="R18" s="960"/>
      <c r="S18" s="960"/>
    </row>
    <row r="19" spans="2:19" x14ac:dyDescent="0.25">
      <c r="B19" s="819">
        <v>9</v>
      </c>
      <c r="C19" s="964" t="s">
        <v>829</v>
      </c>
      <c r="D19" s="964"/>
      <c r="E19" s="960"/>
      <c r="F19" s="960"/>
      <c r="G19" s="960"/>
      <c r="H19" s="960"/>
      <c r="I19" s="960"/>
      <c r="J19" s="960"/>
      <c r="K19" s="960"/>
      <c r="L19" s="960"/>
      <c r="M19" s="960"/>
      <c r="N19" s="960"/>
      <c r="O19" s="960"/>
      <c r="P19" s="960"/>
      <c r="Q19" s="960"/>
      <c r="R19" s="960"/>
      <c r="S19" s="960"/>
    </row>
    <row r="20" spans="2:19" s="158" customFormat="1" x14ac:dyDescent="0.25">
      <c r="B20" s="819">
        <v>10</v>
      </c>
      <c r="C20" s="965" t="s">
        <v>1722</v>
      </c>
      <c r="D20" s="966"/>
      <c r="E20" s="27"/>
      <c r="F20" s="27"/>
      <c r="G20" s="27"/>
      <c r="H20" s="27"/>
      <c r="I20" s="27"/>
      <c r="J20" s="27"/>
      <c r="K20" s="27"/>
      <c r="L20" s="27"/>
      <c r="M20" s="27"/>
      <c r="N20" s="27"/>
      <c r="O20" s="27"/>
      <c r="P20" s="27"/>
      <c r="Q20" s="27"/>
      <c r="R20" s="27"/>
      <c r="S20" s="27"/>
    </row>
    <row r="21" spans="2:19" x14ac:dyDescent="0.25">
      <c r="B21" s="819">
        <v>11</v>
      </c>
      <c r="C21" s="964" t="s">
        <v>1186</v>
      </c>
      <c r="D21" s="964"/>
      <c r="E21" s="960"/>
      <c r="F21" s="960"/>
      <c r="G21" s="963"/>
      <c r="H21" s="960"/>
      <c r="I21" s="960"/>
      <c r="J21" s="960"/>
      <c r="K21" s="960"/>
      <c r="L21" s="963"/>
      <c r="M21" s="960"/>
      <c r="N21" s="960"/>
      <c r="O21" s="960"/>
      <c r="P21" s="960"/>
      <c r="Q21" s="963"/>
      <c r="R21" s="960"/>
      <c r="S21" s="960"/>
    </row>
    <row r="22" spans="2:19" x14ac:dyDescent="0.25">
      <c r="B22" s="819">
        <v>12</v>
      </c>
      <c r="C22" s="962" t="s">
        <v>1724</v>
      </c>
      <c r="D22" s="962"/>
      <c r="E22" s="960"/>
      <c r="F22" s="960"/>
      <c r="G22" s="960"/>
      <c r="H22" s="960"/>
      <c r="I22" s="960"/>
      <c r="J22" s="960"/>
      <c r="K22" s="960"/>
      <c r="L22" s="960"/>
      <c r="M22" s="960"/>
      <c r="N22" s="960"/>
      <c r="O22" s="960"/>
      <c r="P22" s="960"/>
      <c r="Q22" s="960"/>
      <c r="R22" s="960"/>
      <c r="S22" s="960"/>
    </row>
    <row r="23" spans="2:19" x14ac:dyDescent="0.25">
      <c r="B23" s="819">
        <v>13</v>
      </c>
      <c r="C23" s="964" t="s">
        <v>829</v>
      </c>
      <c r="D23" s="964"/>
      <c r="E23" s="960"/>
      <c r="F23" s="960"/>
      <c r="G23" s="960"/>
      <c r="H23" s="960"/>
      <c r="I23" s="960"/>
      <c r="J23" s="960"/>
      <c r="K23" s="960"/>
      <c r="L23" s="960"/>
      <c r="M23" s="960"/>
      <c r="N23" s="960"/>
      <c r="O23" s="960"/>
      <c r="P23" s="960"/>
      <c r="Q23" s="960"/>
      <c r="R23" s="960"/>
      <c r="S23" s="960"/>
    </row>
    <row r="24" spans="2:19" s="158" customFormat="1" x14ac:dyDescent="0.25">
      <c r="B24" s="819">
        <v>14</v>
      </c>
      <c r="C24" s="965" t="s">
        <v>1722</v>
      </c>
      <c r="D24" s="966"/>
      <c r="E24" s="27"/>
      <c r="F24" s="27"/>
      <c r="G24" s="27"/>
      <c r="H24" s="27"/>
      <c r="I24" s="27"/>
      <c r="J24" s="27"/>
      <c r="K24" s="27"/>
      <c r="L24" s="27"/>
      <c r="M24" s="27"/>
      <c r="N24" s="27"/>
      <c r="O24" s="27"/>
      <c r="P24" s="27"/>
      <c r="Q24" s="27"/>
      <c r="R24" s="27"/>
      <c r="S24" s="27"/>
    </row>
    <row r="25" spans="2:19" x14ac:dyDescent="0.25">
      <c r="B25" s="819">
        <v>15</v>
      </c>
      <c r="C25" s="964" t="s">
        <v>1186</v>
      </c>
      <c r="D25" s="964"/>
      <c r="E25" s="960"/>
      <c r="F25" s="960"/>
      <c r="G25" s="963"/>
      <c r="H25" s="960"/>
      <c r="I25" s="960"/>
      <c r="J25" s="960"/>
      <c r="K25" s="960"/>
      <c r="L25" s="963"/>
      <c r="M25" s="960"/>
      <c r="N25" s="960"/>
      <c r="O25" s="960"/>
      <c r="P25" s="960"/>
      <c r="Q25" s="963"/>
      <c r="R25" s="960"/>
      <c r="S25" s="960"/>
    </row>
    <row r="26" spans="2:19" x14ac:dyDescent="0.25">
      <c r="B26" s="819">
        <v>16</v>
      </c>
      <c r="C26" s="962" t="s">
        <v>1725</v>
      </c>
      <c r="D26" s="962"/>
      <c r="E26" s="960"/>
      <c r="F26" s="960"/>
      <c r="G26" s="960"/>
      <c r="H26" s="960"/>
      <c r="I26" s="960"/>
      <c r="J26" s="960"/>
      <c r="K26" s="960"/>
      <c r="L26" s="960"/>
      <c r="M26" s="960"/>
      <c r="N26" s="960"/>
      <c r="O26" s="960"/>
      <c r="P26" s="960"/>
      <c r="Q26" s="960"/>
      <c r="R26" s="960"/>
      <c r="S26" s="960"/>
    </row>
    <row r="27" spans="2:19" x14ac:dyDescent="0.25">
      <c r="B27" s="819">
        <v>17</v>
      </c>
      <c r="C27" s="964" t="s">
        <v>829</v>
      </c>
      <c r="D27" s="964"/>
      <c r="E27" s="960"/>
      <c r="F27" s="960"/>
      <c r="G27" s="960"/>
      <c r="H27" s="960"/>
      <c r="I27" s="960"/>
      <c r="J27" s="960"/>
      <c r="K27" s="960"/>
      <c r="L27" s="960"/>
      <c r="M27" s="960"/>
      <c r="N27" s="960"/>
      <c r="O27" s="960"/>
      <c r="P27" s="960"/>
      <c r="Q27" s="960"/>
      <c r="R27" s="960"/>
      <c r="S27" s="960"/>
    </row>
    <row r="28" spans="2:19" s="158" customFormat="1" x14ac:dyDescent="0.25">
      <c r="B28" s="819">
        <v>18</v>
      </c>
      <c r="C28" s="965" t="s">
        <v>1722</v>
      </c>
      <c r="D28" s="966"/>
      <c r="E28" s="27"/>
      <c r="F28" s="27"/>
      <c r="G28" s="27"/>
      <c r="H28" s="27"/>
      <c r="I28" s="27"/>
      <c r="J28" s="27"/>
      <c r="K28" s="27"/>
      <c r="L28" s="27"/>
      <c r="M28" s="27"/>
      <c r="N28" s="27"/>
      <c r="O28" s="27"/>
      <c r="P28" s="27"/>
      <c r="Q28" s="27"/>
      <c r="R28" s="27"/>
      <c r="S28" s="27"/>
    </row>
    <row r="29" spans="2:19" x14ac:dyDescent="0.25">
      <c r="B29" s="819">
        <v>19</v>
      </c>
      <c r="C29" s="964" t="s">
        <v>1186</v>
      </c>
      <c r="D29" s="964"/>
      <c r="E29" s="960"/>
      <c r="F29" s="960"/>
      <c r="G29" s="963"/>
      <c r="H29" s="960"/>
      <c r="I29" s="960"/>
      <c r="J29" s="960"/>
      <c r="K29" s="960"/>
      <c r="L29" s="963"/>
      <c r="M29" s="960"/>
      <c r="N29" s="960"/>
      <c r="O29" s="960"/>
      <c r="P29" s="960"/>
      <c r="Q29" s="963"/>
      <c r="R29" s="960"/>
      <c r="S29" s="960"/>
    </row>
    <row r="30" spans="2:19" ht="45" x14ac:dyDescent="0.25">
      <c r="B30" s="819">
        <v>20</v>
      </c>
      <c r="C30" s="959" t="s">
        <v>1726</v>
      </c>
      <c r="D30" s="1059">
        <v>0</v>
      </c>
      <c r="E30" s="960">
        <v>0</v>
      </c>
      <c r="F30" s="960">
        <v>0</v>
      </c>
      <c r="G30" s="960"/>
      <c r="H30" s="960"/>
      <c r="I30" s="960"/>
      <c r="J30" s="960"/>
      <c r="K30" s="960"/>
      <c r="L30" s="960"/>
      <c r="M30" s="960"/>
      <c r="N30" s="960"/>
      <c r="O30" s="960">
        <v>0</v>
      </c>
      <c r="P30" s="960">
        <v>0</v>
      </c>
      <c r="Q30" s="960"/>
      <c r="R30" s="960"/>
      <c r="S30" s="960"/>
    </row>
    <row r="31" spans="2:19" x14ac:dyDescent="0.25">
      <c r="B31" s="819">
        <v>21</v>
      </c>
      <c r="C31" s="962" t="s">
        <v>829</v>
      </c>
      <c r="D31" s="1059"/>
      <c r="E31" s="960"/>
      <c r="F31" s="960"/>
      <c r="G31" s="960"/>
      <c r="H31" s="960"/>
      <c r="I31" s="960"/>
      <c r="J31" s="960"/>
      <c r="K31" s="960"/>
      <c r="L31" s="960"/>
      <c r="M31" s="960"/>
      <c r="N31" s="960"/>
      <c r="O31" s="960"/>
      <c r="P31" s="960"/>
      <c r="Q31" s="960"/>
      <c r="R31" s="960"/>
      <c r="S31" s="960"/>
    </row>
    <row r="32" spans="2:19" s="158" customFormat="1" x14ac:dyDescent="0.25">
      <c r="B32" s="819">
        <v>22</v>
      </c>
      <c r="C32" s="965" t="s">
        <v>1722</v>
      </c>
      <c r="D32" s="1059"/>
      <c r="E32" s="27"/>
      <c r="F32" s="27"/>
      <c r="G32" s="27"/>
      <c r="H32" s="27"/>
      <c r="I32" s="27"/>
      <c r="J32" s="27"/>
      <c r="K32" s="27"/>
      <c r="L32" s="27"/>
      <c r="M32" s="27"/>
      <c r="N32" s="27"/>
      <c r="O32" s="27"/>
      <c r="P32" s="27"/>
      <c r="Q32" s="27"/>
      <c r="R32" s="27"/>
      <c r="S32" s="27"/>
    </row>
    <row r="33" spans="2:19" x14ac:dyDescent="0.25">
      <c r="B33" s="819">
        <v>23</v>
      </c>
      <c r="C33" s="962" t="s">
        <v>1186</v>
      </c>
      <c r="D33" s="1059"/>
      <c r="E33" s="960"/>
      <c r="F33" s="960"/>
      <c r="G33" s="963"/>
      <c r="H33" s="960"/>
      <c r="I33" s="960"/>
      <c r="J33" s="960"/>
      <c r="K33" s="960"/>
      <c r="L33" s="963"/>
      <c r="M33" s="960"/>
      <c r="N33" s="960"/>
      <c r="O33" s="960"/>
      <c r="P33" s="960"/>
      <c r="Q33" s="963"/>
      <c r="R33" s="960"/>
      <c r="S33" s="960"/>
    </row>
    <row r="34" spans="2:19" x14ac:dyDescent="0.25">
      <c r="B34" s="819">
        <v>24</v>
      </c>
      <c r="C34" s="959" t="s">
        <v>842</v>
      </c>
      <c r="D34" s="1059">
        <f>+D35+D36+D37</f>
        <v>15578</v>
      </c>
      <c r="E34" s="997">
        <v>15578</v>
      </c>
      <c r="F34" s="997">
        <v>1120</v>
      </c>
      <c r="G34" s="960"/>
      <c r="H34" s="960"/>
      <c r="I34" s="27"/>
      <c r="J34" s="963"/>
      <c r="K34" s="963"/>
      <c r="L34" s="963"/>
      <c r="M34" s="963"/>
      <c r="N34" s="963"/>
      <c r="O34" s="753">
        <v>15578</v>
      </c>
      <c r="P34" s="753">
        <v>1120</v>
      </c>
      <c r="Q34" s="27"/>
      <c r="R34" s="27"/>
      <c r="S34" s="27"/>
    </row>
    <row r="35" spans="2:19" x14ac:dyDescent="0.25">
      <c r="B35" s="819">
        <v>25</v>
      </c>
      <c r="C35" s="962" t="s">
        <v>1727</v>
      </c>
      <c r="D35" s="1059">
        <v>15577</v>
      </c>
      <c r="E35" s="997">
        <v>15577</v>
      </c>
      <c r="F35" s="997">
        <v>1119</v>
      </c>
      <c r="G35" s="960"/>
      <c r="H35" s="960"/>
      <c r="I35" s="27"/>
      <c r="J35" s="963"/>
      <c r="K35" s="963"/>
      <c r="L35" s="963"/>
      <c r="M35" s="963"/>
      <c r="N35" s="963"/>
      <c r="O35" s="753">
        <v>15577</v>
      </c>
      <c r="P35" s="753">
        <v>1118</v>
      </c>
      <c r="Q35" s="27"/>
      <c r="R35" s="27"/>
      <c r="S35" s="27"/>
    </row>
    <row r="36" spans="2:19" x14ac:dyDescent="0.25">
      <c r="B36" s="819">
        <v>26</v>
      </c>
      <c r="C36" s="962" t="s">
        <v>1728</v>
      </c>
      <c r="D36" s="1059">
        <v>1</v>
      </c>
      <c r="E36" s="960">
        <v>1</v>
      </c>
      <c r="F36" s="960">
        <v>1</v>
      </c>
      <c r="G36" s="960"/>
      <c r="H36" s="960"/>
      <c r="I36" s="27"/>
      <c r="J36" s="963"/>
      <c r="K36" s="963"/>
      <c r="L36" s="963"/>
      <c r="M36" s="963"/>
      <c r="N36" s="963"/>
      <c r="O36" s="27">
        <v>1</v>
      </c>
      <c r="P36" s="27">
        <v>1</v>
      </c>
      <c r="Q36" s="27"/>
      <c r="R36" s="27"/>
      <c r="S36" s="27"/>
    </row>
    <row r="37" spans="2:19" x14ac:dyDescent="0.25">
      <c r="B37" s="819">
        <v>27</v>
      </c>
      <c r="C37" s="962" t="s">
        <v>1729</v>
      </c>
      <c r="D37" s="1059"/>
      <c r="E37" s="960"/>
      <c r="F37" s="960"/>
      <c r="G37" s="960"/>
      <c r="H37" s="960"/>
      <c r="I37" s="27"/>
      <c r="J37" s="963"/>
      <c r="K37" s="963"/>
      <c r="L37" s="963"/>
      <c r="M37" s="963"/>
      <c r="N37" s="963"/>
      <c r="O37" s="27"/>
      <c r="P37" s="27"/>
      <c r="Q37" s="27"/>
      <c r="R37" s="27"/>
      <c r="S37" s="27"/>
    </row>
    <row r="38" spans="2:19" x14ac:dyDescent="0.25">
      <c r="B38" s="819">
        <v>28</v>
      </c>
      <c r="C38" s="967" t="s">
        <v>1730</v>
      </c>
      <c r="D38" s="1059">
        <f>+D39+D40</f>
        <v>0</v>
      </c>
      <c r="E38" s="960"/>
      <c r="F38" s="960"/>
      <c r="G38" s="960"/>
      <c r="H38" s="960"/>
      <c r="I38" s="27"/>
      <c r="J38" s="27"/>
      <c r="K38" s="27"/>
      <c r="L38" s="27"/>
      <c r="M38" s="27"/>
      <c r="N38" s="27"/>
      <c r="O38" s="27"/>
      <c r="P38" s="27"/>
      <c r="Q38" s="27"/>
      <c r="R38" s="27"/>
      <c r="S38" s="27"/>
    </row>
    <row r="39" spans="2:19" x14ac:dyDescent="0.25">
      <c r="B39" s="819">
        <v>29</v>
      </c>
      <c r="C39" s="965" t="s">
        <v>1731</v>
      </c>
      <c r="D39" s="1059"/>
      <c r="E39" s="960"/>
      <c r="F39" s="960"/>
      <c r="G39" s="27"/>
      <c r="H39" s="960"/>
      <c r="I39" s="27"/>
      <c r="J39" s="27"/>
      <c r="K39" s="27"/>
      <c r="L39" s="27"/>
      <c r="M39" s="27"/>
      <c r="N39" s="27"/>
      <c r="O39" s="27"/>
      <c r="P39" s="27"/>
      <c r="Q39" s="27"/>
      <c r="R39" s="27"/>
      <c r="S39" s="27"/>
    </row>
    <row r="40" spans="2:19" x14ac:dyDescent="0.25">
      <c r="B40" s="819">
        <v>30</v>
      </c>
      <c r="C40" s="965" t="s">
        <v>1732</v>
      </c>
      <c r="D40" s="1059"/>
      <c r="E40" s="960"/>
      <c r="F40" s="960"/>
      <c r="G40" s="27"/>
      <c r="H40" s="960"/>
      <c r="I40" s="27"/>
      <c r="J40" s="27"/>
      <c r="K40" s="27"/>
      <c r="L40" s="27"/>
      <c r="M40" s="27"/>
      <c r="N40" s="27"/>
      <c r="O40" s="27"/>
      <c r="P40" s="27"/>
      <c r="Q40" s="27"/>
      <c r="R40" s="27"/>
      <c r="S40" s="27"/>
    </row>
    <row r="41" spans="2:19" ht="30" x14ac:dyDescent="0.25">
      <c r="B41" s="819">
        <v>31</v>
      </c>
      <c r="C41" s="837" t="s">
        <v>1733</v>
      </c>
      <c r="D41" s="1059">
        <v>0</v>
      </c>
      <c r="E41" s="960">
        <v>0</v>
      </c>
      <c r="F41" s="960">
        <v>0</v>
      </c>
      <c r="G41" s="27"/>
      <c r="H41" s="960"/>
      <c r="I41" s="27"/>
      <c r="J41" s="27"/>
      <c r="K41" s="27"/>
      <c r="L41" s="27"/>
      <c r="M41" s="27"/>
      <c r="N41" s="27"/>
      <c r="O41" s="27">
        <v>0</v>
      </c>
      <c r="P41" s="27">
        <v>0</v>
      </c>
      <c r="Q41" s="27"/>
      <c r="R41" s="27"/>
      <c r="S41" s="27"/>
    </row>
    <row r="42" spans="2:19" s="158" customFormat="1" x14ac:dyDescent="0.25">
      <c r="B42" s="819">
        <v>32</v>
      </c>
      <c r="C42" s="40" t="s">
        <v>1734</v>
      </c>
      <c r="D42" s="1059">
        <v>15578</v>
      </c>
      <c r="E42" s="762">
        <f>E11</f>
        <v>15578</v>
      </c>
      <c r="F42" s="762">
        <f>F11</f>
        <v>1120</v>
      </c>
      <c r="G42" s="762"/>
      <c r="H42" s="762"/>
      <c r="I42" s="762"/>
      <c r="J42" s="762"/>
      <c r="K42" s="762"/>
      <c r="L42" s="762"/>
      <c r="M42" s="762"/>
      <c r="N42" s="762"/>
      <c r="O42" s="762">
        <f>O11</f>
        <v>15578</v>
      </c>
      <c r="P42" s="762">
        <f>P11</f>
        <v>1120</v>
      </c>
      <c r="Q42" s="27"/>
      <c r="R42" s="27"/>
      <c r="S42" s="27"/>
    </row>
    <row r="43" spans="2:19" s="158" customFormat="1" ht="30" x14ac:dyDescent="0.25">
      <c r="B43" s="952"/>
      <c r="C43" s="953" t="s">
        <v>1735</v>
      </c>
      <c r="D43" s="954"/>
      <c r="E43" s="969"/>
      <c r="F43" s="969"/>
      <c r="G43" s="969"/>
      <c r="H43" s="969"/>
      <c r="I43" s="969"/>
      <c r="J43" s="969"/>
      <c r="K43" s="969"/>
      <c r="L43" s="969"/>
      <c r="M43" s="969"/>
      <c r="N43" s="969"/>
      <c r="O43" s="969"/>
      <c r="P43" s="969"/>
      <c r="Q43" s="969"/>
      <c r="R43" s="969"/>
      <c r="S43" s="970"/>
    </row>
    <row r="44" spans="2:19" ht="45" x14ac:dyDescent="0.25">
      <c r="B44" s="971">
        <v>33</v>
      </c>
      <c r="C44" s="972" t="s">
        <v>1736</v>
      </c>
      <c r="D44" s="1055">
        <v>172478</v>
      </c>
      <c r="E44" s="963"/>
      <c r="F44" s="963"/>
      <c r="G44" s="963"/>
      <c r="H44" s="963"/>
      <c r="I44" s="963"/>
      <c r="J44" s="963"/>
      <c r="K44" s="963"/>
      <c r="L44" s="963"/>
      <c r="M44" s="963"/>
      <c r="N44" s="963"/>
      <c r="O44" s="963"/>
      <c r="P44" s="963"/>
      <c r="Q44" s="963"/>
      <c r="R44" s="963"/>
      <c r="S44" s="963"/>
    </row>
    <row r="45" spans="2:19" x14ac:dyDescent="0.25">
      <c r="B45" s="971">
        <v>34</v>
      </c>
      <c r="C45" s="838" t="s">
        <v>829</v>
      </c>
      <c r="D45" s="1055">
        <v>172478</v>
      </c>
      <c r="E45" s="963"/>
      <c r="F45" s="963"/>
      <c r="G45" s="963"/>
      <c r="H45" s="963"/>
      <c r="I45" s="963"/>
      <c r="J45" s="963"/>
      <c r="K45" s="963"/>
      <c r="L45" s="963"/>
      <c r="M45" s="963"/>
      <c r="N45" s="963"/>
      <c r="O45" s="963"/>
      <c r="P45" s="963"/>
      <c r="Q45" s="963"/>
      <c r="R45" s="963"/>
      <c r="S45" s="963"/>
    </row>
    <row r="46" spans="2:19" x14ac:dyDescent="0.25">
      <c r="B46" s="971">
        <v>35</v>
      </c>
      <c r="C46" s="838" t="s">
        <v>1737</v>
      </c>
      <c r="D46" s="973"/>
      <c r="E46" s="963"/>
      <c r="F46" s="963"/>
      <c r="G46" s="963"/>
      <c r="H46" s="963"/>
      <c r="I46" s="963"/>
      <c r="J46" s="963"/>
      <c r="K46" s="963"/>
      <c r="L46" s="963"/>
      <c r="M46" s="963"/>
      <c r="N46" s="963"/>
      <c r="O46" s="963"/>
      <c r="P46" s="963"/>
      <c r="Q46" s="963"/>
      <c r="R46" s="963"/>
      <c r="S46" s="963"/>
    </row>
    <row r="47" spans="2:19" x14ac:dyDescent="0.25">
      <c r="B47" s="971">
        <v>36</v>
      </c>
      <c r="C47" s="838" t="s">
        <v>1186</v>
      </c>
      <c r="D47" s="973"/>
      <c r="E47" s="963"/>
      <c r="F47" s="963"/>
      <c r="G47" s="963"/>
      <c r="H47" s="963"/>
      <c r="I47" s="963"/>
      <c r="J47" s="963"/>
      <c r="K47" s="963"/>
      <c r="L47" s="963"/>
      <c r="M47" s="963"/>
      <c r="N47" s="963"/>
      <c r="O47" s="963"/>
      <c r="P47" s="963"/>
      <c r="Q47" s="963"/>
      <c r="R47" s="963"/>
      <c r="S47" s="963"/>
    </row>
    <row r="48" spans="2:19" ht="45" x14ac:dyDescent="0.25">
      <c r="B48" s="971">
        <v>37</v>
      </c>
      <c r="C48" s="972" t="s">
        <v>1738</v>
      </c>
      <c r="D48" s="1055">
        <v>1248</v>
      </c>
      <c r="E48" s="963"/>
      <c r="F48" s="963"/>
      <c r="G48" s="963"/>
      <c r="H48" s="963"/>
      <c r="I48" s="963"/>
      <c r="J48" s="963"/>
      <c r="K48" s="963"/>
      <c r="L48" s="963"/>
      <c r="M48" s="963"/>
      <c r="N48" s="963"/>
      <c r="O48" s="963"/>
      <c r="P48" s="963"/>
      <c r="Q48" s="963"/>
      <c r="R48" s="963"/>
      <c r="S48" s="963"/>
    </row>
    <row r="49" spans="1:19" x14ac:dyDescent="0.25">
      <c r="B49" s="971">
        <v>38</v>
      </c>
      <c r="C49" s="838" t="s">
        <v>829</v>
      </c>
      <c r="D49" s="1055">
        <v>1248</v>
      </c>
      <c r="E49" s="963"/>
      <c r="F49" s="963"/>
      <c r="G49" s="963"/>
      <c r="H49" s="963"/>
      <c r="I49" s="963"/>
      <c r="J49" s="963"/>
      <c r="K49" s="963"/>
      <c r="L49" s="963"/>
      <c r="M49" s="963"/>
      <c r="N49" s="963"/>
      <c r="O49" s="963"/>
      <c r="P49" s="963"/>
      <c r="Q49" s="963"/>
      <c r="R49" s="963"/>
      <c r="S49" s="963"/>
    </row>
    <row r="50" spans="1:19" x14ac:dyDescent="0.25">
      <c r="B50" s="971">
        <v>39</v>
      </c>
      <c r="C50" s="838" t="s">
        <v>1737</v>
      </c>
      <c r="D50" s="973"/>
      <c r="E50" s="963"/>
      <c r="F50" s="963"/>
      <c r="G50" s="963"/>
      <c r="H50" s="963"/>
      <c r="I50" s="963"/>
      <c r="J50" s="963"/>
      <c r="K50" s="963"/>
      <c r="L50" s="963"/>
      <c r="M50" s="963"/>
      <c r="N50" s="963"/>
      <c r="O50" s="963"/>
      <c r="P50" s="963"/>
      <c r="Q50" s="963"/>
      <c r="R50" s="963"/>
      <c r="S50" s="963"/>
    </row>
    <row r="51" spans="1:19" x14ac:dyDescent="0.25">
      <c r="B51" s="971">
        <v>40</v>
      </c>
      <c r="C51" s="838" t="s">
        <v>1186</v>
      </c>
      <c r="D51" s="973"/>
      <c r="E51" s="963"/>
      <c r="F51" s="963"/>
      <c r="G51" s="963"/>
      <c r="H51" s="963"/>
      <c r="I51" s="963"/>
      <c r="J51" s="963"/>
      <c r="K51" s="963"/>
      <c r="L51" s="963"/>
      <c r="M51" s="963"/>
      <c r="N51" s="963"/>
      <c r="O51" s="963"/>
      <c r="P51" s="963"/>
      <c r="Q51" s="963"/>
      <c r="R51" s="963"/>
      <c r="S51" s="963"/>
    </row>
    <row r="52" spans="1:19" x14ac:dyDescent="0.25">
      <c r="B52" s="736">
        <v>41</v>
      </c>
      <c r="C52" s="968" t="s">
        <v>1739</v>
      </c>
      <c r="D52" s="968"/>
      <c r="E52" s="963"/>
      <c r="F52" s="963"/>
      <c r="G52" s="963"/>
      <c r="H52" s="963"/>
      <c r="I52" s="963"/>
      <c r="J52" s="963"/>
      <c r="K52" s="963"/>
      <c r="L52" s="963"/>
      <c r="M52" s="963"/>
      <c r="N52" s="963"/>
      <c r="O52" s="963"/>
      <c r="P52" s="963"/>
      <c r="Q52" s="963"/>
      <c r="R52" s="963"/>
      <c r="S52" s="963"/>
    </row>
    <row r="53" spans="1:19" x14ac:dyDescent="0.25">
      <c r="B53" s="736">
        <v>42</v>
      </c>
      <c r="C53" s="968" t="s">
        <v>1740</v>
      </c>
      <c r="D53" s="968"/>
      <c r="E53" s="963"/>
      <c r="F53" s="963"/>
      <c r="G53" s="963"/>
      <c r="H53" s="963"/>
      <c r="I53" s="963"/>
      <c r="J53" s="963"/>
      <c r="K53" s="963"/>
      <c r="L53" s="963"/>
      <c r="M53" s="963"/>
      <c r="N53" s="963"/>
      <c r="O53" s="963"/>
      <c r="P53" s="963"/>
      <c r="Q53" s="963"/>
      <c r="R53" s="963"/>
      <c r="S53" s="963"/>
    </row>
    <row r="54" spans="1:19" x14ac:dyDescent="0.25">
      <c r="B54" s="736">
        <v>43</v>
      </c>
      <c r="C54" s="968" t="s">
        <v>1741</v>
      </c>
      <c r="D54" s="968"/>
      <c r="E54" s="963"/>
      <c r="F54" s="963"/>
      <c r="G54" s="963"/>
      <c r="H54" s="963"/>
      <c r="I54" s="963"/>
      <c r="J54" s="963"/>
      <c r="K54" s="963"/>
      <c r="L54" s="963"/>
      <c r="M54" s="963"/>
      <c r="N54" s="963"/>
      <c r="O54" s="963"/>
      <c r="P54" s="963"/>
      <c r="Q54" s="963"/>
      <c r="R54" s="963"/>
      <c r="S54" s="963"/>
    </row>
    <row r="55" spans="1:19" x14ac:dyDescent="0.25">
      <c r="B55" s="736">
        <v>44</v>
      </c>
      <c r="C55" s="968" t="s">
        <v>1742</v>
      </c>
      <c r="D55" s="968"/>
      <c r="E55" s="963"/>
      <c r="F55" s="963"/>
      <c r="G55" s="963"/>
      <c r="H55" s="963"/>
      <c r="I55" s="963"/>
      <c r="J55" s="963"/>
      <c r="K55" s="963"/>
      <c r="L55" s="963"/>
      <c r="M55" s="963"/>
      <c r="N55" s="963"/>
      <c r="O55" s="963"/>
      <c r="P55" s="963"/>
      <c r="Q55" s="963"/>
      <c r="R55" s="963"/>
      <c r="S55" s="963"/>
    </row>
    <row r="56" spans="1:19" x14ac:dyDescent="0.25">
      <c r="B56" s="736">
        <v>45</v>
      </c>
      <c r="C56" s="40" t="s">
        <v>1743</v>
      </c>
      <c r="D56" s="1056">
        <f>+D42+D44+D48+D52+D53+D54+D55</f>
        <v>189304</v>
      </c>
      <c r="E56" s="963"/>
      <c r="F56" s="963"/>
      <c r="G56" s="963"/>
      <c r="H56" s="963"/>
      <c r="I56" s="963"/>
      <c r="J56" s="963"/>
      <c r="K56" s="963"/>
      <c r="L56" s="963"/>
      <c r="M56" s="963"/>
      <c r="N56" s="963"/>
      <c r="O56" s="963"/>
      <c r="P56" s="963"/>
      <c r="Q56" s="963"/>
      <c r="R56" s="963"/>
      <c r="S56" s="963"/>
    </row>
    <row r="57" spans="1:19" s="158" customFormat="1" ht="30" x14ac:dyDescent="0.25">
      <c r="A57" s="158" t="s">
        <v>1744</v>
      </c>
      <c r="B57" s="974"/>
      <c r="C57" s="953" t="s">
        <v>1745</v>
      </c>
      <c r="D57" s="954"/>
      <c r="E57" s="955"/>
      <c r="F57" s="955"/>
      <c r="G57" s="955"/>
      <c r="H57" s="955"/>
      <c r="I57" s="955"/>
      <c r="J57" s="955"/>
      <c r="K57" s="955"/>
      <c r="L57" s="955"/>
      <c r="M57" s="955"/>
      <c r="N57" s="955"/>
      <c r="O57" s="955"/>
      <c r="P57" s="955"/>
      <c r="Q57" s="955"/>
      <c r="R57" s="955"/>
      <c r="S57" s="956"/>
    </row>
    <row r="58" spans="1:19" x14ac:dyDescent="0.25">
      <c r="B58" s="736">
        <v>46</v>
      </c>
      <c r="C58" s="968" t="s">
        <v>1746</v>
      </c>
      <c r="D58" s="975"/>
      <c r="E58" s="963"/>
      <c r="F58" s="963"/>
      <c r="G58" s="963"/>
      <c r="H58" s="963"/>
      <c r="I58" s="963"/>
      <c r="J58" s="963"/>
      <c r="K58" s="963"/>
      <c r="L58" s="963"/>
      <c r="M58" s="963"/>
      <c r="N58" s="963"/>
      <c r="O58" s="963"/>
      <c r="P58" s="963"/>
      <c r="Q58" s="963"/>
      <c r="R58" s="963"/>
      <c r="S58" s="963"/>
    </row>
    <row r="59" spans="1:19" x14ac:dyDescent="0.25">
      <c r="B59" s="736">
        <v>47</v>
      </c>
      <c r="C59" s="968" t="s">
        <v>1747</v>
      </c>
      <c r="D59" s="975"/>
      <c r="E59" s="963"/>
      <c r="F59" s="963"/>
      <c r="G59" s="963"/>
      <c r="H59" s="963"/>
      <c r="I59" s="963"/>
      <c r="J59" s="963"/>
      <c r="K59" s="963"/>
      <c r="L59" s="963"/>
      <c r="M59" s="963"/>
      <c r="N59" s="963"/>
      <c r="O59" s="963"/>
      <c r="P59" s="963"/>
      <c r="Q59" s="963"/>
      <c r="R59" s="963"/>
      <c r="S59" s="963"/>
    </row>
    <row r="60" spans="1:19" x14ac:dyDescent="0.25">
      <c r="B60" s="736">
        <v>48</v>
      </c>
      <c r="C60" s="968" t="s">
        <v>1748</v>
      </c>
      <c r="D60" s="975"/>
      <c r="E60" s="963"/>
      <c r="F60" s="963"/>
      <c r="G60" s="963"/>
      <c r="H60" s="963"/>
      <c r="I60" s="963"/>
      <c r="J60" s="963"/>
      <c r="K60" s="963"/>
      <c r="L60" s="963"/>
      <c r="M60" s="963"/>
      <c r="N60" s="963"/>
      <c r="O60" s="963"/>
      <c r="P60" s="963"/>
      <c r="Q60" s="963"/>
      <c r="R60" s="963"/>
      <c r="S60" s="963"/>
    </row>
    <row r="61" spans="1:19" ht="38.25" customHeight="1" x14ac:dyDescent="0.25">
      <c r="B61" s="736">
        <v>49</v>
      </c>
      <c r="C61" s="976" t="s">
        <v>1749</v>
      </c>
      <c r="D61" s="1057">
        <f>SUM(D58:D60)</f>
        <v>0</v>
      </c>
      <c r="E61" s="963"/>
      <c r="F61" s="963"/>
      <c r="G61" s="963"/>
      <c r="H61" s="963"/>
      <c r="I61" s="963"/>
      <c r="J61" s="963"/>
      <c r="K61" s="963"/>
      <c r="L61" s="963"/>
      <c r="M61" s="963"/>
      <c r="N61" s="963"/>
      <c r="O61" s="963"/>
      <c r="P61" s="963"/>
      <c r="Q61" s="963"/>
      <c r="R61" s="963"/>
      <c r="S61" s="963"/>
    </row>
    <row r="62" spans="1:19" s="158" customFormat="1" x14ac:dyDescent="0.25">
      <c r="B62" s="736">
        <v>50</v>
      </c>
      <c r="C62" s="40" t="s">
        <v>1750</v>
      </c>
      <c r="D62" s="1058">
        <f>SUM(D56,D61)</f>
        <v>189304</v>
      </c>
      <c r="E62" s="963"/>
      <c r="F62" s="963"/>
      <c r="G62" s="963"/>
      <c r="H62" s="963"/>
      <c r="I62" s="963"/>
      <c r="J62" s="963"/>
      <c r="K62" s="963"/>
      <c r="L62" s="963"/>
      <c r="M62" s="963"/>
      <c r="N62" s="963"/>
      <c r="O62" s="963"/>
      <c r="P62" s="963"/>
      <c r="Q62" s="963"/>
      <c r="R62" s="963"/>
      <c r="S62" s="963"/>
    </row>
    <row r="63" spans="1:19" x14ac:dyDescent="0.25">
      <c r="B63" s="613"/>
    </row>
    <row r="64" spans="1:19" ht="165" x14ac:dyDescent="0.25">
      <c r="B64" s="613"/>
      <c r="C64" s="613" t="s">
        <v>1751</v>
      </c>
    </row>
    <row r="65" spans="2:2" x14ac:dyDescent="0.25">
      <c r="B65" s="613"/>
    </row>
    <row r="66" spans="2:2" x14ac:dyDescent="0.25">
      <c r="B66" s="613"/>
    </row>
    <row r="67" spans="2:2" x14ac:dyDescent="0.25">
      <c r="B67" s="613"/>
    </row>
    <row r="68" spans="2:2" x14ac:dyDescent="0.25">
      <c r="B68" s="613"/>
    </row>
    <row r="69" spans="2:2" x14ac:dyDescent="0.25">
      <c r="B69" s="613"/>
    </row>
    <row r="70" spans="2:2" x14ac:dyDescent="0.25">
      <c r="B70" s="613"/>
    </row>
    <row r="71" spans="2:2" x14ac:dyDescent="0.25">
      <c r="B71" s="613"/>
    </row>
    <row r="72" spans="2:2" x14ac:dyDescent="0.25">
      <c r="B72" s="613"/>
    </row>
    <row r="73" spans="2:2" x14ac:dyDescent="0.25">
      <c r="B73" s="613"/>
    </row>
    <row r="74" spans="2:2" x14ac:dyDescent="0.25">
      <c r="B74" s="613"/>
    </row>
    <row r="75" spans="2:2" x14ac:dyDescent="0.25">
      <c r="B75" s="613"/>
    </row>
    <row r="76" spans="2:2" x14ac:dyDescent="0.25">
      <c r="B76" s="613"/>
    </row>
    <row r="77" spans="2:2" x14ac:dyDescent="0.25">
      <c r="B77" s="613"/>
    </row>
    <row r="78" spans="2:2" x14ac:dyDescent="0.25">
      <c r="B78" s="613"/>
    </row>
    <row r="79" spans="2:2" x14ac:dyDescent="0.25">
      <c r="B79" s="613"/>
    </row>
    <row r="80" spans="2:2" x14ac:dyDescent="0.25">
      <c r="B80" s="613"/>
    </row>
    <row r="81" spans="2:2" x14ac:dyDescent="0.25">
      <c r="B81" s="613"/>
    </row>
    <row r="82" spans="2:2" x14ac:dyDescent="0.25">
      <c r="B82" s="613"/>
    </row>
    <row r="83" spans="2:2" x14ac:dyDescent="0.25">
      <c r="B83" s="613"/>
    </row>
    <row r="84" spans="2:2" x14ac:dyDescent="0.25">
      <c r="B84" s="613"/>
    </row>
    <row r="85" spans="2:2" x14ac:dyDescent="0.25">
      <c r="B85" s="613"/>
    </row>
    <row r="86" spans="2:2" x14ac:dyDescent="0.25">
      <c r="B86" s="613"/>
    </row>
    <row r="87" spans="2:2" x14ac:dyDescent="0.25">
      <c r="B87" s="613"/>
    </row>
    <row r="88" spans="2:2" x14ac:dyDescent="0.25">
      <c r="B88" s="613"/>
    </row>
    <row r="89" spans="2:2" x14ac:dyDescent="0.25">
      <c r="B89" s="613"/>
    </row>
    <row r="90" spans="2:2" x14ac:dyDescent="0.25">
      <c r="B90" s="613"/>
    </row>
    <row r="91" spans="2:2" x14ac:dyDescent="0.25">
      <c r="B91" s="613"/>
    </row>
    <row r="92" spans="2:2" x14ac:dyDescent="0.25">
      <c r="B92" s="613"/>
    </row>
    <row r="93" spans="2:2" x14ac:dyDescent="0.25">
      <c r="B93" s="613"/>
    </row>
    <row r="94" spans="2:2" x14ac:dyDescent="0.25">
      <c r="B94" s="613"/>
    </row>
    <row r="95" spans="2:2" x14ac:dyDescent="0.25">
      <c r="B95" s="613"/>
    </row>
    <row r="96" spans="2:2" x14ac:dyDescent="0.25">
      <c r="B96" s="613"/>
    </row>
    <row r="97" spans="2:2" x14ac:dyDescent="0.25">
      <c r="B97" s="613"/>
    </row>
    <row r="98" spans="2:2" x14ac:dyDescent="0.25">
      <c r="B98" s="613"/>
    </row>
    <row r="99" spans="2:2" x14ac:dyDescent="0.25">
      <c r="B99" s="613"/>
    </row>
    <row r="100" spans="2:2" x14ac:dyDescent="0.25">
      <c r="B100" s="613"/>
    </row>
    <row r="101" spans="2:2" x14ac:dyDescent="0.25">
      <c r="B101" s="613"/>
    </row>
    <row r="102" spans="2:2" x14ac:dyDescent="0.25">
      <c r="B102" s="613"/>
    </row>
    <row r="103" spans="2:2" x14ac:dyDescent="0.25">
      <c r="B103" s="613"/>
    </row>
    <row r="104" spans="2:2" x14ac:dyDescent="0.25">
      <c r="B104" s="613"/>
    </row>
    <row r="105" spans="2:2" x14ac:dyDescent="0.25">
      <c r="B105" s="613"/>
    </row>
    <row r="106" spans="2:2" x14ac:dyDescent="0.25">
      <c r="B106" s="613"/>
    </row>
    <row r="107" spans="2:2" x14ac:dyDescent="0.25">
      <c r="B107" s="613"/>
    </row>
    <row r="108" spans="2:2" x14ac:dyDescent="0.25">
      <c r="B108" s="613"/>
    </row>
    <row r="109" spans="2:2" x14ac:dyDescent="0.25">
      <c r="B109" s="613"/>
    </row>
    <row r="110" spans="2:2" x14ac:dyDescent="0.25">
      <c r="B110" s="613"/>
    </row>
    <row r="111" spans="2:2" x14ac:dyDescent="0.25">
      <c r="B111" s="613"/>
    </row>
    <row r="112" spans="2:2" x14ac:dyDescent="0.25">
      <c r="B112" s="613"/>
    </row>
    <row r="113" spans="2:2" x14ac:dyDescent="0.25">
      <c r="B113" s="613"/>
    </row>
    <row r="114" spans="2:2" x14ac:dyDescent="0.25">
      <c r="B114" s="613"/>
    </row>
    <row r="115" spans="2:2" x14ac:dyDescent="0.25">
      <c r="B115" s="613"/>
    </row>
    <row r="116" spans="2:2" x14ac:dyDescent="0.25">
      <c r="B116" s="613"/>
    </row>
    <row r="117" spans="2:2" x14ac:dyDescent="0.25">
      <c r="B117" s="613"/>
    </row>
    <row r="118" spans="2:2" x14ac:dyDescent="0.25">
      <c r="B118" s="613"/>
    </row>
    <row r="119" spans="2:2" x14ac:dyDescent="0.25">
      <c r="B119" s="613"/>
    </row>
    <row r="120" spans="2:2" x14ac:dyDescent="0.25">
      <c r="B120" s="613"/>
    </row>
    <row r="121" spans="2:2" x14ac:dyDescent="0.25">
      <c r="B121" s="613"/>
    </row>
    <row r="122" spans="2:2" x14ac:dyDescent="0.25">
      <c r="B122" s="613"/>
    </row>
    <row r="123" spans="2:2" x14ac:dyDescent="0.25">
      <c r="B123" s="613"/>
    </row>
    <row r="124" spans="2:2" x14ac:dyDescent="0.25">
      <c r="B124" s="613"/>
    </row>
    <row r="125" spans="2:2" x14ac:dyDescent="0.25">
      <c r="B125" s="613"/>
    </row>
    <row r="126" spans="2:2" x14ac:dyDescent="0.25">
      <c r="B126" s="613"/>
    </row>
    <row r="127" spans="2:2" x14ac:dyDescent="0.25">
      <c r="B127" s="613"/>
    </row>
    <row r="128" spans="2:2" x14ac:dyDescent="0.25">
      <c r="B128" s="613"/>
    </row>
    <row r="129" spans="2:2" x14ac:dyDescent="0.25">
      <c r="B129" s="613"/>
    </row>
    <row r="130" spans="2:2" x14ac:dyDescent="0.25">
      <c r="B130" s="613"/>
    </row>
    <row r="131" spans="2:2" x14ac:dyDescent="0.25">
      <c r="B131" s="613"/>
    </row>
    <row r="132" spans="2:2" x14ac:dyDescent="0.25">
      <c r="B132" s="613"/>
    </row>
    <row r="133" spans="2:2" x14ac:dyDescent="0.25">
      <c r="B133" s="613"/>
    </row>
    <row r="134" spans="2:2" x14ac:dyDescent="0.25">
      <c r="B134" s="613"/>
    </row>
    <row r="135" spans="2:2" x14ac:dyDescent="0.25">
      <c r="B135" s="613"/>
    </row>
    <row r="136" spans="2:2" x14ac:dyDescent="0.25">
      <c r="B136" s="613"/>
    </row>
    <row r="137" spans="2:2" x14ac:dyDescent="0.25">
      <c r="B137" s="613"/>
    </row>
    <row r="138" spans="2:2" x14ac:dyDescent="0.25">
      <c r="B138" s="613"/>
    </row>
    <row r="139" spans="2:2" x14ac:dyDescent="0.25">
      <c r="B139" s="613"/>
    </row>
    <row r="140" spans="2:2" x14ac:dyDescent="0.25">
      <c r="B140" s="613"/>
    </row>
    <row r="141" spans="2:2" x14ac:dyDescent="0.25">
      <c r="B141" s="613"/>
    </row>
    <row r="142" spans="2:2" x14ac:dyDescent="0.25">
      <c r="B142" s="613"/>
    </row>
    <row r="143" spans="2:2" x14ac:dyDescent="0.25">
      <c r="B143" s="613"/>
    </row>
    <row r="144" spans="2:2" x14ac:dyDescent="0.25">
      <c r="B144" s="613"/>
    </row>
    <row r="145" spans="2:2" x14ac:dyDescent="0.25">
      <c r="B145" s="613"/>
    </row>
    <row r="146" spans="2:2" x14ac:dyDescent="0.25">
      <c r="B146" s="613"/>
    </row>
    <row r="147" spans="2:2" x14ac:dyDescent="0.25">
      <c r="B147" s="613"/>
    </row>
    <row r="148" spans="2:2" x14ac:dyDescent="0.25">
      <c r="B148" s="613"/>
    </row>
    <row r="149" spans="2:2" x14ac:dyDescent="0.25">
      <c r="B149" s="613"/>
    </row>
    <row r="150" spans="2:2" x14ac:dyDescent="0.25">
      <c r="B150" s="613"/>
    </row>
    <row r="151" spans="2:2" x14ac:dyDescent="0.25">
      <c r="B151" s="613"/>
    </row>
    <row r="152" spans="2:2" x14ac:dyDescent="0.25">
      <c r="B152" s="613"/>
    </row>
    <row r="153" spans="2:2" x14ac:dyDescent="0.25">
      <c r="B153" s="613"/>
    </row>
    <row r="154" spans="2:2" x14ac:dyDescent="0.25">
      <c r="B154" s="613"/>
    </row>
    <row r="155" spans="2:2" x14ac:dyDescent="0.25">
      <c r="B155" s="613"/>
    </row>
    <row r="156" spans="2:2" x14ac:dyDescent="0.25">
      <c r="B156" s="613"/>
    </row>
    <row r="157" spans="2:2" x14ac:dyDescent="0.25">
      <c r="B157" s="613"/>
    </row>
    <row r="158" spans="2:2" x14ac:dyDescent="0.25">
      <c r="B158" s="613"/>
    </row>
    <row r="159" spans="2:2" x14ac:dyDescent="0.25">
      <c r="B159" s="613"/>
    </row>
    <row r="160" spans="2:2" x14ac:dyDescent="0.25">
      <c r="B160" s="613"/>
    </row>
    <row r="161" spans="2:2" x14ac:dyDescent="0.25">
      <c r="B161" s="613"/>
    </row>
    <row r="162" spans="2:2" x14ac:dyDescent="0.25">
      <c r="B162" s="613"/>
    </row>
    <row r="163" spans="2:2" x14ac:dyDescent="0.25">
      <c r="B163" s="613"/>
    </row>
    <row r="164" spans="2:2" x14ac:dyDescent="0.25">
      <c r="B164" s="613"/>
    </row>
    <row r="165" spans="2:2" x14ac:dyDescent="0.25">
      <c r="B165" s="613"/>
    </row>
    <row r="166" spans="2:2" x14ac:dyDescent="0.25">
      <c r="B166" s="613"/>
    </row>
    <row r="167" spans="2:2" x14ac:dyDescent="0.25">
      <c r="B167" s="613"/>
    </row>
    <row r="168" spans="2:2" x14ac:dyDescent="0.25">
      <c r="B168" s="613"/>
    </row>
    <row r="169" spans="2:2" x14ac:dyDescent="0.25">
      <c r="B169" s="613"/>
    </row>
    <row r="170" spans="2:2" x14ac:dyDescent="0.25">
      <c r="B170" s="613"/>
    </row>
    <row r="171" spans="2:2" x14ac:dyDescent="0.25">
      <c r="B171" s="613"/>
    </row>
    <row r="172" spans="2:2" x14ac:dyDescent="0.25">
      <c r="B172" s="613"/>
    </row>
    <row r="173" spans="2:2" x14ac:dyDescent="0.25">
      <c r="B173" s="613"/>
    </row>
    <row r="174" spans="2:2" x14ac:dyDescent="0.25">
      <c r="B174" s="613"/>
    </row>
    <row r="175" spans="2:2" x14ac:dyDescent="0.25">
      <c r="B175" s="613"/>
    </row>
    <row r="176" spans="2:2" x14ac:dyDescent="0.25">
      <c r="B176" s="613"/>
    </row>
    <row r="177" spans="2:2" x14ac:dyDescent="0.25">
      <c r="B177" s="613"/>
    </row>
    <row r="178" spans="2:2" x14ac:dyDescent="0.25">
      <c r="B178" s="613"/>
    </row>
    <row r="179" spans="2:2" x14ac:dyDescent="0.25">
      <c r="B179" s="613"/>
    </row>
    <row r="180" spans="2:2" x14ac:dyDescent="0.25">
      <c r="B180" s="613"/>
    </row>
    <row r="181" spans="2:2" x14ac:dyDescent="0.25">
      <c r="B181" s="613"/>
    </row>
    <row r="182" spans="2:2" x14ac:dyDescent="0.25">
      <c r="B182" s="613"/>
    </row>
    <row r="183" spans="2:2" x14ac:dyDescent="0.25">
      <c r="B183" s="613"/>
    </row>
    <row r="184" spans="2:2" x14ac:dyDescent="0.25">
      <c r="B184" s="613"/>
    </row>
    <row r="185" spans="2:2" x14ac:dyDescent="0.25">
      <c r="B185" s="613"/>
    </row>
    <row r="186" spans="2:2" x14ac:dyDescent="0.25">
      <c r="B186" s="613"/>
    </row>
    <row r="187" spans="2:2" x14ac:dyDescent="0.25">
      <c r="B187" s="613"/>
    </row>
    <row r="188" spans="2:2" x14ac:dyDescent="0.25">
      <c r="B188" s="613"/>
    </row>
    <row r="189" spans="2:2" x14ac:dyDescent="0.25">
      <c r="B189" s="613"/>
    </row>
    <row r="190" spans="2:2" x14ac:dyDescent="0.25">
      <c r="B190" s="613"/>
    </row>
    <row r="191" spans="2:2" x14ac:dyDescent="0.25">
      <c r="B191" s="613"/>
    </row>
    <row r="192" spans="2:2" x14ac:dyDescent="0.25">
      <c r="B192" s="613"/>
    </row>
    <row r="193" spans="2:2" x14ac:dyDescent="0.25">
      <c r="B193" s="613"/>
    </row>
    <row r="194" spans="2:2" x14ac:dyDescent="0.25">
      <c r="B194" s="613"/>
    </row>
    <row r="195" spans="2:2" x14ac:dyDescent="0.25">
      <c r="B195" s="613"/>
    </row>
    <row r="196" spans="2:2" x14ac:dyDescent="0.25">
      <c r="B196" s="613"/>
    </row>
    <row r="197" spans="2:2" x14ac:dyDescent="0.25">
      <c r="B197" s="613"/>
    </row>
    <row r="198" spans="2:2" x14ac:dyDescent="0.25">
      <c r="B198" s="613"/>
    </row>
    <row r="199" spans="2:2" x14ac:dyDescent="0.25">
      <c r="B199" s="613"/>
    </row>
    <row r="200" spans="2:2" x14ac:dyDescent="0.25">
      <c r="B200" s="613"/>
    </row>
    <row r="201" spans="2:2" x14ac:dyDescent="0.25">
      <c r="B201" s="613"/>
    </row>
    <row r="202" spans="2:2" x14ac:dyDescent="0.25">
      <c r="B202" s="613"/>
    </row>
    <row r="203" spans="2:2" x14ac:dyDescent="0.25">
      <c r="B203" s="613"/>
    </row>
    <row r="204" spans="2:2" x14ac:dyDescent="0.25">
      <c r="B204" s="613"/>
    </row>
    <row r="205" spans="2:2" x14ac:dyDescent="0.25">
      <c r="B205" s="613"/>
    </row>
    <row r="206" spans="2:2" x14ac:dyDescent="0.25">
      <c r="B206" s="613"/>
    </row>
    <row r="207" spans="2:2" x14ac:dyDescent="0.25">
      <c r="B207" s="613"/>
    </row>
    <row r="208" spans="2:2" x14ac:dyDescent="0.25">
      <c r="B208" s="613"/>
    </row>
    <row r="209" spans="2:2" x14ac:dyDescent="0.25">
      <c r="B209" s="613"/>
    </row>
    <row r="210" spans="2:2" x14ac:dyDescent="0.25">
      <c r="B210" s="613"/>
    </row>
    <row r="211" spans="2:2" x14ac:dyDescent="0.25">
      <c r="B211" s="613"/>
    </row>
    <row r="212" spans="2:2" x14ac:dyDescent="0.25">
      <c r="B212" s="613"/>
    </row>
    <row r="213" spans="2:2" x14ac:dyDescent="0.25">
      <c r="B213" s="613"/>
    </row>
    <row r="214" spans="2:2" x14ac:dyDescent="0.25">
      <c r="B214" s="613"/>
    </row>
    <row r="215" spans="2:2" x14ac:dyDescent="0.25">
      <c r="B215" s="613"/>
    </row>
    <row r="216" spans="2:2" x14ac:dyDescent="0.25">
      <c r="B216" s="613"/>
    </row>
    <row r="217" spans="2:2" x14ac:dyDescent="0.25">
      <c r="B217" s="613"/>
    </row>
    <row r="218" spans="2:2" x14ac:dyDescent="0.25">
      <c r="B218" s="613"/>
    </row>
    <row r="219" spans="2:2" x14ac:dyDescent="0.25">
      <c r="B219" s="613"/>
    </row>
    <row r="220" spans="2:2" x14ac:dyDescent="0.25">
      <c r="B220" s="613"/>
    </row>
    <row r="221" spans="2:2" x14ac:dyDescent="0.25">
      <c r="B221" s="613"/>
    </row>
    <row r="222" spans="2:2" x14ac:dyDescent="0.25">
      <c r="B222" s="613"/>
    </row>
    <row r="223" spans="2:2" x14ac:dyDescent="0.25">
      <c r="B223" s="613"/>
    </row>
    <row r="224" spans="2:2" x14ac:dyDescent="0.25">
      <c r="B224" s="613"/>
    </row>
    <row r="225" spans="2:2" x14ac:dyDescent="0.25">
      <c r="B225" s="613"/>
    </row>
    <row r="226" spans="2:2" x14ac:dyDescent="0.25">
      <c r="B226" s="613"/>
    </row>
    <row r="227" spans="2:2" x14ac:dyDescent="0.25">
      <c r="B227" s="613"/>
    </row>
    <row r="228" spans="2:2" x14ac:dyDescent="0.25">
      <c r="B228" s="613"/>
    </row>
    <row r="229" spans="2:2" x14ac:dyDescent="0.25">
      <c r="B229" s="613"/>
    </row>
    <row r="230" spans="2:2" x14ac:dyDescent="0.25">
      <c r="B230" s="613"/>
    </row>
    <row r="231" spans="2:2" x14ac:dyDescent="0.25">
      <c r="B231" s="613"/>
    </row>
    <row r="232" spans="2:2" x14ac:dyDescent="0.25">
      <c r="B232" s="613"/>
    </row>
    <row r="233" spans="2:2" x14ac:dyDescent="0.25">
      <c r="B233" s="613"/>
    </row>
    <row r="234" spans="2:2" x14ac:dyDescent="0.25">
      <c r="B234" s="613"/>
    </row>
    <row r="235" spans="2:2" x14ac:dyDescent="0.25">
      <c r="B235" s="613"/>
    </row>
    <row r="236" spans="2:2" x14ac:dyDescent="0.25">
      <c r="B236" s="613"/>
    </row>
    <row r="237" spans="2:2" x14ac:dyDescent="0.25">
      <c r="B237" s="613"/>
    </row>
    <row r="238" spans="2:2" x14ac:dyDescent="0.25">
      <c r="B238" s="613"/>
    </row>
    <row r="239" spans="2:2" x14ac:dyDescent="0.25">
      <c r="B239" s="613"/>
    </row>
    <row r="240" spans="2:2" x14ac:dyDescent="0.25">
      <c r="B240" s="613"/>
    </row>
    <row r="241" spans="2:2" x14ac:dyDescent="0.25">
      <c r="B241" s="613"/>
    </row>
    <row r="242" spans="2:2" x14ac:dyDescent="0.25">
      <c r="B242" s="613"/>
    </row>
    <row r="243" spans="2:2" x14ac:dyDescent="0.25">
      <c r="B243" s="613"/>
    </row>
    <row r="244" spans="2:2" x14ac:dyDescent="0.25">
      <c r="B244" s="613"/>
    </row>
    <row r="245" spans="2:2" x14ac:dyDescent="0.25">
      <c r="B245" s="613"/>
    </row>
    <row r="246" spans="2:2" x14ac:dyDescent="0.25">
      <c r="B246" s="613"/>
    </row>
    <row r="247" spans="2:2" x14ac:dyDescent="0.25">
      <c r="B247" s="613"/>
    </row>
    <row r="248" spans="2:2" x14ac:dyDescent="0.25">
      <c r="B248" s="613"/>
    </row>
    <row r="249" spans="2:2" x14ac:dyDescent="0.25">
      <c r="B249" s="613"/>
    </row>
    <row r="250" spans="2:2" x14ac:dyDescent="0.25">
      <c r="B250" s="613"/>
    </row>
    <row r="251" spans="2:2" x14ac:dyDescent="0.25">
      <c r="B251" s="613"/>
    </row>
    <row r="252" spans="2:2" x14ac:dyDescent="0.25">
      <c r="B252" s="613"/>
    </row>
    <row r="253" spans="2:2" x14ac:dyDescent="0.25">
      <c r="B253" s="613"/>
    </row>
    <row r="254" spans="2:2" x14ac:dyDescent="0.25">
      <c r="B254" s="613"/>
    </row>
    <row r="255" spans="2:2" x14ac:dyDescent="0.25">
      <c r="B255" s="613"/>
    </row>
    <row r="256" spans="2:2" x14ac:dyDescent="0.25">
      <c r="B256" s="613"/>
    </row>
    <row r="257" spans="2:2" x14ac:dyDescent="0.25">
      <c r="B257" s="613"/>
    </row>
    <row r="258" spans="2:2" x14ac:dyDescent="0.25">
      <c r="B258" s="613"/>
    </row>
    <row r="259" spans="2:2" x14ac:dyDescent="0.25">
      <c r="B259" s="613"/>
    </row>
    <row r="260" spans="2:2" x14ac:dyDescent="0.25">
      <c r="B260" s="613"/>
    </row>
    <row r="261" spans="2:2" x14ac:dyDescent="0.25">
      <c r="B261" s="613"/>
    </row>
    <row r="262" spans="2:2" x14ac:dyDescent="0.25">
      <c r="B262" s="613"/>
    </row>
    <row r="263" spans="2:2" x14ac:dyDescent="0.25">
      <c r="B263" s="613"/>
    </row>
    <row r="264" spans="2:2" x14ac:dyDescent="0.25">
      <c r="B264" s="613"/>
    </row>
    <row r="265" spans="2:2" x14ac:dyDescent="0.25">
      <c r="B265" s="613"/>
    </row>
    <row r="266" spans="2:2" x14ac:dyDescent="0.25">
      <c r="B266" s="613"/>
    </row>
    <row r="267" spans="2:2" x14ac:dyDescent="0.25">
      <c r="B267" s="613"/>
    </row>
    <row r="268" spans="2:2" x14ac:dyDescent="0.25">
      <c r="B268" s="613"/>
    </row>
    <row r="269" spans="2:2" x14ac:dyDescent="0.25">
      <c r="B269" s="613"/>
    </row>
    <row r="270" spans="2:2" x14ac:dyDescent="0.25">
      <c r="B270" s="613"/>
    </row>
    <row r="271" spans="2:2" x14ac:dyDescent="0.25">
      <c r="B271" s="613"/>
    </row>
    <row r="272" spans="2:2" x14ac:dyDescent="0.25">
      <c r="B272" s="613"/>
    </row>
    <row r="273" spans="2:2" x14ac:dyDescent="0.25">
      <c r="B273" s="613"/>
    </row>
    <row r="274" spans="2:2" x14ac:dyDescent="0.25">
      <c r="B274" s="613"/>
    </row>
    <row r="275" spans="2:2" x14ac:dyDescent="0.25">
      <c r="B275" s="613"/>
    </row>
    <row r="276" spans="2:2" x14ac:dyDescent="0.25">
      <c r="B276" s="613"/>
    </row>
    <row r="277" spans="2:2" x14ac:dyDescent="0.25">
      <c r="B277" s="613"/>
    </row>
    <row r="278" spans="2:2" x14ac:dyDescent="0.25">
      <c r="B278" s="613"/>
    </row>
    <row r="279" spans="2:2" x14ac:dyDescent="0.25">
      <c r="B279" s="613"/>
    </row>
    <row r="280" spans="2:2" x14ac:dyDescent="0.25">
      <c r="B280" s="613"/>
    </row>
    <row r="281" spans="2:2" x14ac:dyDescent="0.25">
      <c r="B281" s="613"/>
    </row>
    <row r="282" spans="2:2" x14ac:dyDescent="0.25">
      <c r="B282" s="613"/>
    </row>
    <row r="283" spans="2:2" x14ac:dyDescent="0.25">
      <c r="B283" s="613"/>
    </row>
    <row r="284" spans="2:2" x14ac:dyDescent="0.25">
      <c r="B284" s="613"/>
    </row>
    <row r="285" spans="2:2" x14ac:dyDescent="0.25">
      <c r="B285" s="613"/>
    </row>
    <row r="286" spans="2:2" x14ac:dyDescent="0.25">
      <c r="B286" s="613"/>
    </row>
    <row r="287" spans="2:2" x14ac:dyDescent="0.25">
      <c r="B287" s="613"/>
    </row>
    <row r="288" spans="2:2" x14ac:dyDescent="0.25">
      <c r="B288" s="613"/>
    </row>
    <row r="289" spans="2:2" x14ac:dyDescent="0.25">
      <c r="B289" s="613"/>
    </row>
    <row r="290" spans="2:2" x14ac:dyDescent="0.25">
      <c r="B290" s="613"/>
    </row>
    <row r="291" spans="2:2" x14ac:dyDescent="0.25">
      <c r="B291" s="613"/>
    </row>
    <row r="292" spans="2:2" x14ac:dyDescent="0.25">
      <c r="B292" s="613"/>
    </row>
    <row r="293" spans="2:2" x14ac:dyDescent="0.25">
      <c r="B293" s="613"/>
    </row>
    <row r="294" spans="2:2" x14ac:dyDescent="0.25">
      <c r="B294" s="613"/>
    </row>
    <row r="295" spans="2:2" x14ac:dyDescent="0.25">
      <c r="B295" s="613"/>
    </row>
    <row r="296" spans="2:2" x14ac:dyDescent="0.25">
      <c r="B296" s="613"/>
    </row>
    <row r="297" spans="2:2" x14ac:dyDescent="0.25">
      <c r="B297" s="613"/>
    </row>
    <row r="298" spans="2:2" x14ac:dyDescent="0.25">
      <c r="B298" s="613"/>
    </row>
    <row r="299" spans="2:2" x14ac:dyDescent="0.25">
      <c r="B299" s="613"/>
    </row>
    <row r="300" spans="2:2" x14ac:dyDescent="0.25">
      <c r="B300" s="613"/>
    </row>
    <row r="301" spans="2:2" x14ac:dyDescent="0.25">
      <c r="B301" s="613"/>
    </row>
    <row r="302" spans="2:2" x14ac:dyDescent="0.25">
      <c r="B302" s="613"/>
    </row>
    <row r="303" spans="2:2" x14ac:dyDescent="0.25">
      <c r="B303" s="613"/>
    </row>
    <row r="304" spans="2:2" x14ac:dyDescent="0.25">
      <c r="B304" s="613"/>
    </row>
    <row r="305" spans="2:2" x14ac:dyDescent="0.25">
      <c r="B305" s="613"/>
    </row>
    <row r="306" spans="2:2" x14ac:dyDescent="0.25">
      <c r="B306" s="613"/>
    </row>
    <row r="307" spans="2:2" x14ac:dyDescent="0.25">
      <c r="B307" s="613"/>
    </row>
    <row r="308" spans="2:2" x14ac:dyDescent="0.25">
      <c r="B308" s="613"/>
    </row>
    <row r="309" spans="2:2" x14ac:dyDescent="0.25">
      <c r="B309" s="613"/>
    </row>
  </sheetData>
  <mergeCells count="12">
    <mergeCell ref="K8:N8"/>
    <mergeCell ref="P8:S8"/>
    <mergeCell ref="B5:C9"/>
    <mergeCell ref="D5:S5"/>
    <mergeCell ref="D6:D9"/>
    <mergeCell ref="E6:I6"/>
    <mergeCell ref="J6:N6"/>
    <mergeCell ref="O6:S6"/>
    <mergeCell ref="E7:I7"/>
    <mergeCell ref="J7:N7"/>
    <mergeCell ref="O7:S7"/>
    <mergeCell ref="F8:I8"/>
  </mergeCells>
  <pageMargins left="0.70866141732283472" right="0.70866141732283472" top="0.74803149606299213" bottom="0.74803149606299213" header="0.31496062992125984" footer="0.31496062992125984"/>
  <pageSetup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73E7-BCF8-47EA-B10E-2A351FB240F8}">
  <dimension ref="A1:AI26"/>
  <sheetViews>
    <sheetView zoomScale="80" zoomScaleNormal="80" workbookViewId="0">
      <selection activeCell="L37" sqref="L37"/>
    </sheetView>
  </sheetViews>
  <sheetFormatPr defaultColWidth="8.85546875" defaultRowHeight="15" x14ac:dyDescent="0.25"/>
  <cols>
    <col min="1" max="1" width="8.85546875" style="977"/>
    <col min="2" max="2" width="10.5703125" style="978" customWidth="1"/>
    <col min="3" max="3" width="64.42578125" style="977" customWidth="1"/>
    <col min="4" max="4" width="8.85546875" style="977"/>
    <col min="5" max="5" width="11.42578125" style="977" customWidth="1"/>
    <col min="6" max="8" width="12.5703125" style="977" customWidth="1"/>
    <col min="9" max="9" width="8.85546875" style="977"/>
    <col min="10" max="10" width="9.5703125" style="977" customWidth="1"/>
    <col min="11" max="11" width="12.5703125" style="977" bestFit="1" customWidth="1"/>
    <col min="12" max="13" width="12.5703125" style="977" customWidth="1"/>
    <col min="14" max="14" width="8.85546875" style="977"/>
    <col min="15" max="15" width="11" style="977" customWidth="1"/>
    <col min="16" max="16" width="12.5703125" style="977" bestFit="1" customWidth="1"/>
    <col min="17" max="18" width="12.5703125" style="977" customWidth="1"/>
    <col min="19" max="19" width="13.85546875" style="977" bestFit="1" customWidth="1"/>
    <col min="20" max="20" width="8.85546875" style="977"/>
    <col min="21" max="21" width="11.42578125" style="977" customWidth="1"/>
    <col min="22" max="22" width="12" style="977" bestFit="1" customWidth="1"/>
    <col min="23" max="23" width="13.5703125" style="977" customWidth="1"/>
    <col min="24" max="24" width="12" style="977" customWidth="1"/>
    <col min="25" max="25" width="8.85546875" style="977"/>
    <col min="26" max="26" width="9.5703125" style="977" customWidth="1"/>
    <col min="27" max="27" width="13.140625" style="977" customWidth="1"/>
    <col min="28" max="28" width="14.42578125" style="977" customWidth="1"/>
    <col min="29" max="29" width="12" style="977" customWidth="1"/>
    <col min="30" max="30" width="8.85546875" style="977"/>
    <col min="31" max="31" width="11" style="977" customWidth="1"/>
    <col min="32" max="32" width="12.5703125" style="977" bestFit="1" customWidth="1"/>
    <col min="33" max="33" width="13" style="977" bestFit="1" customWidth="1"/>
    <col min="34" max="34" width="12" style="977" customWidth="1"/>
    <col min="35" max="35" width="15.5703125" style="977" bestFit="1" customWidth="1"/>
    <col min="36" max="36" width="11.42578125" style="977" customWidth="1"/>
    <col min="37" max="16384" width="8.85546875" style="977"/>
  </cols>
  <sheetData>
    <row r="1" spans="1:35" x14ac:dyDescent="0.2">
      <c r="A1" s="839"/>
      <c r="B1" s="839" t="s">
        <v>145</v>
      </c>
      <c r="C1" s="839" t="s">
        <v>6</v>
      </c>
    </row>
    <row r="2" spans="1:35" x14ac:dyDescent="0.25">
      <c r="B2" s="821" t="s">
        <v>78</v>
      </c>
    </row>
    <row r="3" spans="1:35" ht="15.75" thickBot="1" x14ac:dyDescent="0.3">
      <c r="AF3" s="979"/>
      <c r="AG3" s="979"/>
      <c r="AH3" s="979"/>
      <c r="AI3" s="979"/>
    </row>
    <row r="4" spans="1:35" s="978" customFormat="1" ht="15.75" thickBot="1" x14ac:dyDescent="0.3">
      <c r="B4" s="1426"/>
      <c r="C4" s="1427"/>
      <c r="D4" s="5" t="s">
        <v>148</v>
      </c>
      <c r="E4" s="820" t="s">
        <v>149</v>
      </c>
      <c r="F4" s="820" t="s">
        <v>150</v>
      </c>
      <c r="G4" s="820" t="s">
        <v>249</v>
      </c>
      <c r="H4" s="820" t="s">
        <v>250</v>
      </c>
      <c r="I4" s="820" t="s">
        <v>251</v>
      </c>
      <c r="J4" s="820" t="s">
        <v>252</v>
      </c>
      <c r="K4" s="820" t="s">
        <v>332</v>
      </c>
      <c r="L4" s="820" t="s">
        <v>573</v>
      </c>
      <c r="M4" s="820" t="s">
        <v>574</v>
      </c>
      <c r="N4" s="820" t="s">
        <v>575</v>
      </c>
      <c r="O4" s="820" t="s">
        <v>576</v>
      </c>
      <c r="P4" s="820" t="s">
        <v>577</v>
      </c>
      <c r="Q4" s="820" t="s">
        <v>813</v>
      </c>
      <c r="R4" s="820" t="s">
        <v>814</v>
      </c>
      <c r="S4" s="820" t="s">
        <v>1543</v>
      </c>
      <c r="T4" s="820" t="s">
        <v>1003</v>
      </c>
      <c r="U4" s="820" t="s">
        <v>1752</v>
      </c>
      <c r="V4" s="820" t="s">
        <v>1753</v>
      </c>
      <c r="W4" s="820" t="s">
        <v>1754</v>
      </c>
      <c r="X4" s="820" t="s">
        <v>1755</v>
      </c>
      <c r="Y4" s="820" t="s">
        <v>1756</v>
      </c>
      <c r="Z4" s="820" t="s">
        <v>1757</v>
      </c>
      <c r="AA4" s="820" t="s">
        <v>1167</v>
      </c>
      <c r="AB4" s="820" t="s">
        <v>1169</v>
      </c>
      <c r="AC4" s="820" t="s">
        <v>1758</v>
      </c>
      <c r="AD4" s="820" t="s">
        <v>1759</v>
      </c>
      <c r="AE4" s="820" t="s">
        <v>1760</v>
      </c>
      <c r="AF4" s="820" t="s">
        <v>1761</v>
      </c>
      <c r="AG4" s="820" t="s">
        <v>1762</v>
      </c>
      <c r="AH4" s="820" t="s">
        <v>1763</v>
      </c>
      <c r="AI4" s="820" t="s">
        <v>1764</v>
      </c>
    </row>
    <row r="5" spans="1:35" ht="29.1" customHeight="1" x14ac:dyDescent="0.25">
      <c r="B5" s="980"/>
      <c r="C5" s="981"/>
      <c r="D5" s="1428" t="s">
        <v>1765</v>
      </c>
      <c r="E5" s="1429"/>
      <c r="F5" s="1429"/>
      <c r="G5" s="1429"/>
      <c r="H5" s="1429"/>
      <c r="I5" s="1429"/>
      <c r="J5" s="1429"/>
      <c r="K5" s="1429"/>
      <c r="L5" s="1429"/>
      <c r="M5" s="1429"/>
      <c r="N5" s="1429"/>
      <c r="O5" s="1429"/>
      <c r="P5" s="1429"/>
      <c r="Q5" s="1429"/>
      <c r="R5" s="1429"/>
      <c r="S5" s="1429"/>
      <c r="T5" s="1428" t="s">
        <v>1766</v>
      </c>
      <c r="U5" s="1429"/>
      <c r="V5" s="1429"/>
      <c r="W5" s="1429"/>
      <c r="X5" s="1429"/>
      <c r="Y5" s="1429"/>
      <c r="Z5" s="1429"/>
      <c r="AA5" s="1429"/>
      <c r="AB5" s="1429"/>
      <c r="AC5" s="1429"/>
      <c r="AD5" s="1429"/>
      <c r="AE5" s="1429"/>
      <c r="AF5" s="1429"/>
      <c r="AG5" s="1429"/>
      <c r="AH5" s="1429"/>
      <c r="AI5" s="1430"/>
    </row>
    <row r="6" spans="1:35" ht="14.25" customHeight="1" x14ac:dyDescent="0.25">
      <c r="B6" s="982"/>
      <c r="C6" s="983"/>
      <c r="D6" s="1131" t="s">
        <v>1709</v>
      </c>
      <c r="E6" s="1132"/>
      <c r="F6" s="1132"/>
      <c r="G6" s="1132"/>
      <c r="H6" s="1133"/>
      <c r="I6" s="1131" t="s">
        <v>1710</v>
      </c>
      <c r="J6" s="1132"/>
      <c r="K6" s="1132"/>
      <c r="L6" s="1132"/>
      <c r="M6" s="1133"/>
      <c r="N6" s="1131" t="s">
        <v>1711</v>
      </c>
      <c r="O6" s="1132"/>
      <c r="P6" s="1132"/>
      <c r="Q6" s="1132"/>
      <c r="R6" s="1132"/>
      <c r="S6" s="984"/>
      <c r="T6" s="1131" t="s">
        <v>1709</v>
      </c>
      <c r="U6" s="1132"/>
      <c r="V6" s="1132"/>
      <c r="W6" s="1132"/>
      <c r="X6" s="1133"/>
      <c r="Y6" s="1131" t="s">
        <v>1710</v>
      </c>
      <c r="Z6" s="1132"/>
      <c r="AA6" s="1132"/>
      <c r="AB6" s="1132"/>
      <c r="AC6" s="1133"/>
      <c r="AD6" s="1131" t="s">
        <v>1711</v>
      </c>
      <c r="AE6" s="1132"/>
      <c r="AF6" s="1132"/>
      <c r="AG6" s="1132"/>
      <c r="AH6" s="1132"/>
      <c r="AI6" s="1133"/>
    </row>
    <row r="7" spans="1:35" ht="33.75" customHeight="1" x14ac:dyDescent="0.25">
      <c r="B7" s="982"/>
      <c r="C7" s="983"/>
      <c r="D7" s="1420" t="s">
        <v>1767</v>
      </c>
      <c r="E7" s="1421"/>
      <c r="F7" s="1421"/>
      <c r="G7" s="1421"/>
      <c r="H7" s="1422"/>
      <c r="I7" s="1420" t="s">
        <v>1767</v>
      </c>
      <c r="J7" s="1421"/>
      <c r="K7" s="1421"/>
      <c r="L7" s="1421"/>
      <c r="M7" s="1422"/>
      <c r="N7" s="1420" t="s">
        <v>1767</v>
      </c>
      <c r="O7" s="1421"/>
      <c r="P7" s="1421"/>
      <c r="Q7" s="1421"/>
      <c r="R7" s="1422"/>
      <c r="S7" s="1423" t="s">
        <v>1768</v>
      </c>
      <c r="T7" s="1420" t="s">
        <v>1769</v>
      </c>
      <c r="U7" s="1421"/>
      <c r="V7" s="1421"/>
      <c r="W7" s="1421"/>
      <c r="X7" s="1422"/>
      <c r="Y7" s="1420" t="s">
        <v>1769</v>
      </c>
      <c r="Z7" s="1421"/>
      <c r="AA7" s="1421"/>
      <c r="AB7" s="1421"/>
      <c r="AC7" s="1422"/>
      <c r="AD7" s="1420" t="s">
        <v>1769</v>
      </c>
      <c r="AE7" s="1421"/>
      <c r="AF7" s="1421"/>
      <c r="AG7" s="1421"/>
      <c r="AH7" s="1422"/>
      <c r="AI7" s="1423" t="s">
        <v>1770</v>
      </c>
    </row>
    <row r="8" spans="1:35" ht="15" customHeight="1" x14ac:dyDescent="0.25">
      <c r="B8" s="982"/>
      <c r="C8" s="983"/>
      <c r="D8" s="985"/>
      <c r="E8" s="1420" t="s">
        <v>1771</v>
      </c>
      <c r="F8" s="1421"/>
      <c r="G8" s="1421"/>
      <c r="H8" s="1422"/>
      <c r="I8" s="985"/>
      <c r="J8" s="1420" t="s">
        <v>1771</v>
      </c>
      <c r="K8" s="1421"/>
      <c r="L8" s="1421"/>
      <c r="M8" s="1422"/>
      <c r="N8" s="985"/>
      <c r="O8" s="1420" t="s">
        <v>1771</v>
      </c>
      <c r="P8" s="1421"/>
      <c r="Q8" s="1421"/>
      <c r="R8" s="1422"/>
      <c r="S8" s="1424"/>
      <c r="T8" s="985"/>
      <c r="U8" s="1420" t="s">
        <v>1771</v>
      </c>
      <c r="V8" s="1421"/>
      <c r="W8" s="1421"/>
      <c r="X8" s="1422"/>
      <c r="Y8" s="985"/>
      <c r="Z8" s="1420" t="s">
        <v>1771</v>
      </c>
      <c r="AA8" s="1421"/>
      <c r="AB8" s="1421"/>
      <c r="AC8" s="1422"/>
      <c r="AD8" s="985"/>
      <c r="AE8" s="1420" t="s">
        <v>1771</v>
      </c>
      <c r="AF8" s="1421"/>
      <c r="AG8" s="1421"/>
      <c r="AH8" s="1422"/>
      <c r="AI8" s="1424"/>
    </row>
    <row r="9" spans="1:35" ht="60" x14ac:dyDescent="0.25">
      <c r="B9" s="982"/>
      <c r="C9" s="986" t="s">
        <v>1772</v>
      </c>
      <c r="D9" s="987"/>
      <c r="E9" s="987"/>
      <c r="F9" s="988" t="s">
        <v>1714</v>
      </c>
      <c r="G9" s="960" t="s">
        <v>1715</v>
      </c>
      <c r="H9" s="960" t="s">
        <v>1716</v>
      </c>
      <c r="I9" s="987"/>
      <c r="J9" s="987"/>
      <c r="K9" s="988" t="s">
        <v>1714</v>
      </c>
      <c r="L9" s="960" t="s">
        <v>1717</v>
      </c>
      <c r="M9" s="960" t="s">
        <v>1716</v>
      </c>
      <c r="N9" s="987"/>
      <c r="O9" s="987"/>
      <c r="P9" s="988" t="s">
        <v>1714</v>
      </c>
      <c r="Q9" s="960" t="s">
        <v>1718</v>
      </c>
      <c r="R9" s="960" t="s">
        <v>1716</v>
      </c>
      <c r="S9" s="1425"/>
      <c r="T9" s="987"/>
      <c r="U9" s="987"/>
      <c r="V9" s="988" t="s">
        <v>1714</v>
      </c>
      <c r="W9" s="960" t="s">
        <v>1715</v>
      </c>
      <c r="X9" s="960" t="s">
        <v>1716</v>
      </c>
      <c r="Y9" s="987"/>
      <c r="Z9" s="987"/>
      <c r="AA9" s="988" t="s">
        <v>1714</v>
      </c>
      <c r="AB9" s="960" t="s">
        <v>1717</v>
      </c>
      <c r="AC9" s="960" t="s">
        <v>1716</v>
      </c>
      <c r="AD9" s="987"/>
      <c r="AE9" s="987"/>
      <c r="AF9" s="988" t="s">
        <v>1714</v>
      </c>
      <c r="AG9" s="960" t="s">
        <v>1718</v>
      </c>
      <c r="AH9" s="960" t="s">
        <v>1716</v>
      </c>
      <c r="AI9" s="1425"/>
    </row>
    <row r="10" spans="1:35" x14ac:dyDescent="0.25">
      <c r="B10" s="736">
        <v>1</v>
      </c>
      <c r="C10" s="989" t="s">
        <v>1773</v>
      </c>
      <c r="D10" s="1001">
        <f>'[1]7.Mitigating actions-GAR assets'!E11*100/'[1]7.Mitigating actions-GAR assets'!D56</f>
        <v>8.2290918311287662</v>
      </c>
      <c r="E10" s="1001">
        <f>'[1]7.Mitigating actions-GAR assets'!F11*100/'[1]7.Mitigating actions-GAR assets'!D56</f>
        <v>0.59164095845835274</v>
      </c>
      <c r="F10" s="1002"/>
      <c r="G10" s="1001"/>
      <c r="H10" s="1001"/>
      <c r="I10" s="1001"/>
      <c r="J10" s="1001"/>
      <c r="K10" s="1002"/>
      <c r="L10" s="1001"/>
      <c r="M10" s="1001"/>
      <c r="N10" s="1001">
        <f>D10+I10</f>
        <v>8.2290918311287662</v>
      </c>
      <c r="O10" s="1001">
        <f>E10+J10</f>
        <v>0.59164095845835274</v>
      </c>
      <c r="P10" s="1002"/>
      <c r="Q10" s="1001"/>
      <c r="R10" s="1001"/>
      <c r="S10" s="1001">
        <f>N10</f>
        <v>8.2290918311287662</v>
      </c>
      <c r="T10" s="987">
        <v>0.112</v>
      </c>
      <c r="U10" s="987">
        <v>0.112</v>
      </c>
      <c r="V10" s="988"/>
      <c r="W10" s="987"/>
      <c r="X10" s="987"/>
      <c r="Y10" s="987"/>
      <c r="Z10" s="987"/>
      <c r="AA10" s="988"/>
      <c r="AB10" s="987"/>
      <c r="AC10" s="987"/>
      <c r="AD10" s="987">
        <v>0.112</v>
      </c>
      <c r="AE10" s="987">
        <v>0.112</v>
      </c>
      <c r="AF10" s="988"/>
      <c r="AG10" s="987"/>
      <c r="AH10" s="987"/>
      <c r="AI10" s="987">
        <v>0.112</v>
      </c>
    </row>
    <row r="11" spans="1:35" ht="45" x14ac:dyDescent="0.25">
      <c r="B11" s="736">
        <v>2</v>
      </c>
      <c r="C11" s="990" t="s">
        <v>1720</v>
      </c>
      <c r="D11" s="1002">
        <f>'[1]7.Mitigating actions-GAR assets'!E11*100/'[1]7.Mitigating actions-GAR assets'!D56</f>
        <v>8.2290918311287662</v>
      </c>
      <c r="E11" s="1002">
        <f>'[1]7.Mitigating actions-GAR assets'!F11*100/'[1]7.Mitigating actions-GAR assets'!D56</f>
        <v>0.59164095845835274</v>
      </c>
      <c r="F11" s="1002"/>
      <c r="G11" s="1002"/>
      <c r="H11" s="1002"/>
      <c r="I11" s="1002"/>
      <c r="J11" s="1002"/>
      <c r="K11" s="1002"/>
      <c r="L11" s="1002"/>
      <c r="M11" s="1002"/>
      <c r="N11" s="1002">
        <f>D11+I11</f>
        <v>8.2290918311287662</v>
      </c>
      <c r="O11" s="1002">
        <f>E11+J11</f>
        <v>0.59164095845835274</v>
      </c>
      <c r="P11" s="1002"/>
      <c r="Q11" s="1002"/>
      <c r="R11" s="1002"/>
      <c r="S11" s="1002">
        <f>N11</f>
        <v>8.2290918311287662</v>
      </c>
      <c r="T11" s="988">
        <v>0.112</v>
      </c>
      <c r="U11" s="988">
        <v>0.112</v>
      </c>
      <c r="V11" s="988"/>
      <c r="W11" s="988"/>
      <c r="X11" s="988"/>
      <c r="Y11" s="988"/>
      <c r="Z11" s="988"/>
      <c r="AA11" s="988"/>
      <c r="AB11" s="988"/>
      <c r="AC11" s="988"/>
      <c r="AD11" s="988">
        <v>0.112</v>
      </c>
      <c r="AE11" s="988">
        <v>0.112</v>
      </c>
      <c r="AF11" s="988"/>
      <c r="AG11" s="988"/>
      <c r="AH11" s="988"/>
      <c r="AI11" s="988">
        <v>0.112</v>
      </c>
    </row>
    <row r="12" spans="1:35" x14ac:dyDescent="0.25">
      <c r="B12" s="736">
        <v>3</v>
      </c>
      <c r="C12" s="991" t="s">
        <v>1774</v>
      </c>
      <c r="D12" s="1002"/>
      <c r="E12" s="1002"/>
      <c r="F12" s="1002"/>
      <c r="G12" s="1002"/>
      <c r="H12" s="1002"/>
      <c r="I12" s="1002"/>
      <c r="J12" s="1002"/>
      <c r="K12" s="1002"/>
      <c r="L12" s="1002"/>
      <c r="M12" s="1002"/>
      <c r="N12" s="1002"/>
      <c r="O12" s="1002"/>
      <c r="P12" s="1002"/>
      <c r="Q12" s="1002"/>
      <c r="R12" s="1002"/>
      <c r="S12" s="1002"/>
      <c r="T12" s="988"/>
      <c r="U12" s="988"/>
      <c r="V12" s="988"/>
      <c r="W12" s="988"/>
      <c r="X12" s="988"/>
      <c r="Y12" s="988"/>
      <c r="Z12" s="988"/>
      <c r="AA12" s="988"/>
      <c r="AB12" s="988"/>
      <c r="AC12" s="988"/>
      <c r="AD12" s="988"/>
      <c r="AE12" s="988"/>
      <c r="AF12" s="988"/>
      <c r="AG12" s="988"/>
      <c r="AH12" s="988"/>
      <c r="AI12" s="988"/>
    </row>
    <row r="13" spans="1:35" x14ac:dyDescent="0.25">
      <c r="B13" s="736">
        <v>4</v>
      </c>
      <c r="C13" s="992" t="s">
        <v>834</v>
      </c>
      <c r="D13" s="1002"/>
      <c r="E13" s="1002"/>
      <c r="F13" s="1002"/>
      <c r="G13" s="1002"/>
      <c r="H13" s="1002"/>
      <c r="I13" s="1002"/>
      <c r="J13" s="1002"/>
      <c r="K13" s="1002"/>
      <c r="L13" s="1002"/>
      <c r="M13" s="1002"/>
      <c r="N13" s="1002"/>
      <c r="O13" s="1002"/>
      <c r="P13" s="1002"/>
      <c r="Q13" s="1002"/>
      <c r="R13" s="1002"/>
      <c r="S13" s="1002"/>
      <c r="T13" s="988"/>
      <c r="U13" s="988"/>
      <c r="V13" s="988"/>
      <c r="W13" s="988"/>
      <c r="X13" s="988"/>
      <c r="Y13" s="988"/>
      <c r="Z13" s="988"/>
      <c r="AA13" s="988"/>
      <c r="AB13" s="988"/>
      <c r="AC13" s="988"/>
      <c r="AD13" s="988"/>
      <c r="AE13" s="988"/>
      <c r="AF13" s="988"/>
      <c r="AG13" s="988"/>
      <c r="AH13" s="988"/>
      <c r="AI13" s="988"/>
    </row>
    <row r="14" spans="1:35" x14ac:dyDescent="0.25">
      <c r="B14" s="736">
        <v>5</v>
      </c>
      <c r="C14" s="992" t="s">
        <v>836</v>
      </c>
      <c r="D14" s="1002"/>
      <c r="E14" s="1002"/>
      <c r="F14" s="1002"/>
      <c r="G14" s="1002"/>
      <c r="H14" s="1002"/>
      <c r="I14" s="1002"/>
      <c r="J14" s="1002"/>
      <c r="K14" s="1002"/>
      <c r="L14" s="1002"/>
      <c r="M14" s="1002"/>
      <c r="N14" s="1002"/>
      <c r="O14" s="1002"/>
      <c r="P14" s="1002"/>
      <c r="Q14" s="1002"/>
      <c r="R14" s="1002"/>
      <c r="S14" s="1002"/>
      <c r="T14" s="988"/>
      <c r="U14" s="988"/>
      <c r="V14" s="988"/>
      <c r="W14" s="988"/>
      <c r="X14" s="988"/>
      <c r="Y14" s="988"/>
      <c r="Z14" s="988"/>
      <c r="AA14" s="988"/>
      <c r="AB14" s="988"/>
      <c r="AC14" s="988"/>
      <c r="AD14" s="988"/>
      <c r="AE14" s="988"/>
      <c r="AF14" s="988"/>
      <c r="AG14" s="988"/>
      <c r="AH14" s="988"/>
      <c r="AI14" s="988"/>
    </row>
    <row r="15" spans="1:35" x14ac:dyDescent="0.25">
      <c r="B15" s="736">
        <v>6</v>
      </c>
      <c r="C15" s="993" t="s">
        <v>1723</v>
      </c>
      <c r="D15" s="1002"/>
      <c r="E15" s="1002"/>
      <c r="F15" s="1002"/>
      <c r="G15" s="1002"/>
      <c r="H15" s="1002"/>
      <c r="I15" s="1002"/>
      <c r="J15" s="1002"/>
      <c r="K15" s="1002"/>
      <c r="L15" s="1002"/>
      <c r="M15" s="1002"/>
      <c r="N15" s="1002"/>
      <c r="O15" s="1002"/>
      <c r="P15" s="1002"/>
      <c r="Q15" s="1002"/>
      <c r="R15" s="1002"/>
      <c r="S15" s="1002"/>
      <c r="T15" s="988"/>
      <c r="U15" s="988"/>
      <c r="V15" s="988"/>
      <c r="W15" s="988"/>
      <c r="X15" s="988"/>
      <c r="Y15" s="988"/>
      <c r="Z15" s="988"/>
      <c r="AA15" s="988"/>
      <c r="AB15" s="988"/>
      <c r="AC15" s="988"/>
      <c r="AD15" s="988"/>
      <c r="AE15" s="988"/>
      <c r="AF15" s="988"/>
      <c r="AG15" s="988"/>
      <c r="AH15" s="988"/>
      <c r="AI15" s="988"/>
    </row>
    <row r="16" spans="1:35" x14ac:dyDescent="0.25">
      <c r="B16" s="736">
        <v>7</v>
      </c>
      <c r="C16" s="993" t="s">
        <v>1724</v>
      </c>
      <c r="D16" s="1002"/>
      <c r="E16" s="1002"/>
      <c r="F16" s="1002"/>
      <c r="G16" s="1002"/>
      <c r="H16" s="1002"/>
      <c r="I16" s="1002"/>
      <c r="J16" s="1002"/>
      <c r="K16" s="1002"/>
      <c r="L16" s="1002"/>
      <c r="M16" s="1002"/>
      <c r="N16" s="1002"/>
      <c r="O16" s="1002"/>
      <c r="P16" s="1002"/>
      <c r="Q16" s="1002"/>
      <c r="R16" s="1002"/>
      <c r="S16" s="1002"/>
      <c r="T16" s="988"/>
      <c r="U16" s="988"/>
      <c r="V16" s="988"/>
      <c r="W16" s="988"/>
      <c r="X16" s="988"/>
      <c r="Y16" s="988"/>
      <c r="Z16" s="988"/>
      <c r="AA16" s="988"/>
      <c r="AB16" s="988"/>
      <c r="AC16" s="988"/>
      <c r="AD16" s="988"/>
      <c r="AE16" s="988"/>
      <c r="AF16" s="988"/>
      <c r="AG16" s="988"/>
      <c r="AH16" s="988"/>
      <c r="AI16" s="988"/>
    </row>
    <row r="17" spans="2:35" x14ac:dyDescent="0.25">
      <c r="B17" s="736">
        <v>8</v>
      </c>
      <c r="C17" s="993" t="s">
        <v>1725</v>
      </c>
      <c r="D17" s="1002"/>
      <c r="E17" s="1002"/>
      <c r="F17" s="1002"/>
      <c r="G17" s="1002"/>
      <c r="H17" s="1002"/>
      <c r="I17" s="1002"/>
      <c r="J17" s="1002"/>
      <c r="K17" s="1002"/>
      <c r="L17" s="1002"/>
      <c r="M17" s="1002"/>
      <c r="N17" s="1002"/>
      <c r="O17" s="1002"/>
      <c r="P17" s="1002"/>
      <c r="Q17" s="1002"/>
      <c r="R17" s="1002"/>
      <c r="S17" s="1002"/>
      <c r="T17" s="988"/>
      <c r="U17" s="988"/>
      <c r="V17" s="988"/>
      <c r="W17" s="27"/>
      <c r="X17" s="988"/>
      <c r="Y17" s="988"/>
      <c r="Z17" s="988"/>
      <c r="AA17" s="988"/>
      <c r="AB17" s="988"/>
      <c r="AC17" s="988"/>
      <c r="AD17" s="988"/>
      <c r="AE17" s="988"/>
      <c r="AF17" s="988"/>
      <c r="AG17" s="988"/>
      <c r="AH17" s="988"/>
      <c r="AI17" s="988"/>
    </row>
    <row r="18" spans="2:35" ht="45" x14ac:dyDescent="0.25">
      <c r="B18" s="736">
        <v>9</v>
      </c>
      <c r="C18" s="991" t="s">
        <v>1726</v>
      </c>
      <c r="D18" s="1002"/>
      <c r="E18" s="1002"/>
      <c r="F18" s="1002"/>
      <c r="G18" s="1002"/>
      <c r="H18" s="1002"/>
      <c r="I18" s="1002"/>
      <c r="J18" s="1002"/>
      <c r="K18" s="1002"/>
      <c r="L18" s="1002"/>
      <c r="M18" s="1002"/>
      <c r="N18" s="1002"/>
      <c r="O18" s="1002"/>
      <c r="P18" s="1002"/>
      <c r="Q18" s="1002"/>
      <c r="R18" s="1002"/>
      <c r="S18" s="1002"/>
      <c r="T18" s="988"/>
      <c r="U18" s="988"/>
      <c r="V18" s="988"/>
      <c r="W18" s="988"/>
      <c r="X18" s="988"/>
      <c r="Y18" s="988"/>
      <c r="Z18" s="988"/>
      <c r="AA18" s="988"/>
      <c r="AB18" s="988"/>
      <c r="AC18" s="988"/>
      <c r="AD18" s="988"/>
      <c r="AE18" s="988"/>
      <c r="AF18" s="988"/>
      <c r="AG18" s="988"/>
      <c r="AH18" s="988"/>
      <c r="AI18" s="988"/>
    </row>
    <row r="19" spans="2:35" x14ac:dyDescent="0.25">
      <c r="B19" s="736">
        <v>10</v>
      </c>
      <c r="C19" s="991" t="s">
        <v>842</v>
      </c>
      <c r="D19" s="1003">
        <f>'[1]7.Mitigating actions-GAR assets'!E11*100/'[1]7.Mitigating actions-GAR assets'!D56</f>
        <v>8.2290918311287662</v>
      </c>
      <c r="E19" s="1003">
        <f>'[1]7.Mitigating actions-GAR assets'!F11*100/'[1]7.Mitigating actions-GAR assets'!D56</f>
        <v>0.59164095845835274</v>
      </c>
      <c r="F19" s="1003"/>
      <c r="G19" s="1003"/>
      <c r="H19" s="1003"/>
      <c r="I19" s="1004"/>
      <c r="J19" s="1004"/>
      <c r="K19" s="1004"/>
      <c r="L19" s="1004"/>
      <c r="M19" s="1004"/>
      <c r="N19" s="1003">
        <f t="shared" ref="N19:O21" si="0">D19</f>
        <v>8.2290918311287662</v>
      </c>
      <c r="O19" s="1003">
        <f t="shared" si="0"/>
        <v>0.59164095845835274</v>
      </c>
      <c r="P19" s="1003"/>
      <c r="Q19" s="1003"/>
      <c r="R19" s="1003"/>
      <c r="S19" s="1003">
        <f>N19</f>
        <v>8.2290918311287662</v>
      </c>
      <c r="T19" s="6">
        <v>0.112</v>
      </c>
      <c r="U19" s="6">
        <v>0.112</v>
      </c>
      <c r="V19" s="6"/>
      <c r="W19" s="6"/>
      <c r="X19" s="6"/>
      <c r="Y19" s="994"/>
      <c r="Z19" s="994"/>
      <c r="AA19" s="994"/>
      <c r="AB19" s="994"/>
      <c r="AC19" s="994"/>
      <c r="AD19" s="6">
        <v>0.112</v>
      </c>
      <c r="AE19" s="6">
        <v>0.112</v>
      </c>
      <c r="AF19" s="6"/>
      <c r="AG19" s="6"/>
      <c r="AH19" s="6"/>
      <c r="AI19" s="988">
        <v>0.112</v>
      </c>
    </row>
    <row r="20" spans="2:35" x14ac:dyDescent="0.25">
      <c r="B20" s="736">
        <v>11</v>
      </c>
      <c r="C20" s="993" t="s">
        <v>1727</v>
      </c>
      <c r="D20" s="1002">
        <f>'[1]7.Mitigating actions-GAR assets'!E35*100/'[1]7.Mitigating actions-GAR assets'!D56</f>
        <v>8.2280353294172333</v>
      </c>
      <c r="E20" s="1002">
        <f>'[1]7.Mitigating actions-GAR assets'!F35*100/'[1]7.Mitigating actions-GAR assets'!D56</f>
        <v>0.59058445674681992</v>
      </c>
      <c r="F20" s="1002"/>
      <c r="G20" s="1002"/>
      <c r="H20" s="1002"/>
      <c r="I20" s="1004"/>
      <c r="J20" s="1004"/>
      <c r="K20" s="1004"/>
      <c r="L20" s="1004"/>
      <c r="M20" s="1004"/>
      <c r="N20" s="1002">
        <f t="shared" si="0"/>
        <v>8.2280353294172333</v>
      </c>
      <c r="O20" s="1002">
        <f t="shared" si="0"/>
        <v>0.59058445674681992</v>
      </c>
      <c r="P20" s="1002"/>
      <c r="Q20" s="1002"/>
      <c r="R20" s="1002"/>
      <c r="S20" s="1002">
        <f>N20</f>
        <v>8.2280353294172333</v>
      </c>
      <c r="T20" s="988">
        <v>8.5999999999999993E-2</v>
      </c>
      <c r="U20" s="988">
        <v>8.5999999999999993E-2</v>
      </c>
      <c r="V20" s="988"/>
      <c r="W20" s="988"/>
      <c r="X20" s="988"/>
      <c r="Y20" s="994"/>
      <c r="Z20" s="994"/>
      <c r="AA20" s="994"/>
      <c r="AB20" s="994"/>
      <c r="AC20" s="994"/>
      <c r="AD20" s="988">
        <v>8.5999999999999993E-2</v>
      </c>
      <c r="AE20" s="988">
        <v>8.5999999999999993E-2</v>
      </c>
      <c r="AF20" s="988"/>
      <c r="AG20" s="988"/>
      <c r="AH20" s="988"/>
      <c r="AI20" s="988">
        <v>8.5999999999999993E-2</v>
      </c>
    </row>
    <row r="21" spans="2:35" x14ac:dyDescent="0.25">
      <c r="B21" s="736">
        <v>12</v>
      </c>
      <c r="C21" s="993" t="s">
        <v>1728</v>
      </c>
      <c r="D21" s="1002">
        <f>'[1]7.Mitigating actions-GAR assets'!E36*100/'[1]7.Mitigating actions-GAR assets'!D56</f>
        <v>5.2825085576638632E-4</v>
      </c>
      <c r="E21" s="1002">
        <f>'[1]7.Mitigating actions-GAR assets'!F36*100/'[1]7.Mitigating actions-GAR assets'!D56</f>
        <v>5.2825085576638632E-4</v>
      </c>
      <c r="F21" s="1002"/>
      <c r="G21" s="1002"/>
      <c r="H21" s="1002"/>
      <c r="I21" s="1004"/>
      <c r="J21" s="1004"/>
      <c r="K21" s="1004"/>
      <c r="L21" s="1004"/>
      <c r="M21" s="1004"/>
      <c r="N21" s="1002">
        <f t="shared" si="0"/>
        <v>5.2825085576638632E-4</v>
      </c>
      <c r="O21" s="1002">
        <f t="shared" si="0"/>
        <v>5.2825085576638632E-4</v>
      </c>
      <c r="P21" s="1002"/>
      <c r="Q21" s="1002"/>
      <c r="R21" s="1002"/>
      <c r="S21" s="1002">
        <f>N21</f>
        <v>5.2825085576638632E-4</v>
      </c>
      <c r="T21" s="988">
        <v>2.5999999999999999E-2</v>
      </c>
      <c r="U21" s="988">
        <v>2.5999999999999999E-2</v>
      </c>
      <c r="V21" s="988"/>
      <c r="W21" s="988"/>
      <c r="X21" s="988"/>
      <c r="Y21" s="994"/>
      <c r="Z21" s="994"/>
      <c r="AA21" s="994"/>
      <c r="AB21" s="994"/>
      <c r="AC21" s="994"/>
      <c r="AD21" s="988">
        <v>2.5999999999999999E-2</v>
      </c>
      <c r="AE21" s="988">
        <v>2.5999999999999999E-2</v>
      </c>
      <c r="AF21" s="988"/>
      <c r="AG21" s="988"/>
      <c r="AH21" s="988"/>
      <c r="AI21" s="988">
        <v>2.5999999999999999E-2</v>
      </c>
    </row>
    <row r="22" spans="2:35" x14ac:dyDescent="0.25">
      <c r="B22" s="736">
        <v>13</v>
      </c>
      <c r="C22" s="993" t="s">
        <v>1729</v>
      </c>
      <c r="D22" s="1002"/>
      <c r="E22" s="1002"/>
      <c r="F22" s="1002"/>
      <c r="G22" s="1002"/>
      <c r="H22" s="1002"/>
      <c r="I22" s="1004"/>
      <c r="J22" s="1004"/>
      <c r="K22" s="1004"/>
      <c r="L22" s="1004"/>
      <c r="M22" s="1004"/>
      <c r="N22" s="1002"/>
      <c r="O22" s="1002"/>
      <c r="P22" s="1002"/>
      <c r="Q22" s="1002"/>
      <c r="R22" s="1002"/>
      <c r="S22" s="1002"/>
      <c r="T22" s="988"/>
      <c r="U22" s="988"/>
      <c r="V22" s="988"/>
      <c r="W22" s="988"/>
      <c r="X22" s="988"/>
      <c r="Y22" s="994"/>
      <c r="Z22" s="994"/>
      <c r="AA22" s="994"/>
      <c r="AB22" s="994"/>
      <c r="AC22" s="994"/>
      <c r="AD22" s="988"/>
      <c r="AE22" s="988"/>
      <c r="AF22" s="988"/>
      <c r="AG22" s="988"/>
      <c r="AH22" s="988"/>
      <c r="AI22" s="988"/>
    </row>
    <row r="23" spans="2:35" x14ac:dyDescent="0.25">
      <c r="B23" s="736">
        <v>14</v>
      </c>
      <c r="C23" s="992" t="s">
        <v>1730</v>
      </c>
      <c r="D23" s="1002"/>
      <c r="E23" s="1002"/>
      <c r="F23" s="1002"/>
      <c r="G23" s="1002"/>
      <c r="H23" s="1002"/>
      <c r="I23" s="1004"/>
      <c r="J23" s="1004"/>
      <c r="K23" s="1004"/>
      <c r="L23" s="1004"/>
      <c r="M23" s="1004"/>
      <c r="N23" s="1002"/>
      <c r="O23" s="1002"/>
      <c r="P23" s="1002"/>
      <c r="Q23" s="1002"/>
      <c r="R23" s="1002"/>
      <c r="S23" s="1002"/>
      <c r="T23" s="988"/>
      <c r="U23" s="988"/>
      <c r="V23" s="988"/>
      <c r="W23" s="988"/>
      <c r="X23" s="988"/>
      <c r="Y23" s="994"/>
      <c r="Z23" s="994"/>
      <c r="AA23" s="994"/>
      <c r="AB23" s="994"/>
      <c r="AC23" s="994"/>
      <c r="AD23" s="988"/>
      <c r="AE23" s="988"/>
      <c r="AF23" s="988"/>
      <c r="AG23" s="988"/>
      <c r="AH23" s="988"/>
      <c r="AI23" s="988"/>
    </row>
    <row r="24" spans="2:35" x14ac:dyDescent="0.25">
      <c r="B24" s="736">
        <v>15</v>
      </c>
      <c r="C24" s="962" t="s">
        <v>1731</v>
      </c>
      <c r="D24" s="1002"/>
      <c r="E24" s="1002"/>
      <c r="F24" s="1002"/>
      <c r="G24" s="1002"/>
      <c r="H24" s="1002"/>
      <c r="I24" s="1004"/>
      <c r="J24" s="1004"/>
      <c r="K24" s="1004"/>
      <c r="L24" s="1004"/>
      <c r="M24" s="1004"/>
      <c r="N24" s="1002"/>
      <c r="O24" s="1002"/>
      <c r="P24" s="1002"/>
      <c r="Q24" s="1002"/>
      <c r="R24" s="1002"/>
      <c r="S24" s="1002"/>
      <c r="T24" s="988"/>
      <c r="U24" s="988"/>
      <c r="V24" s="988"/>
      <c r="W24" s="988"/>
      <c r="X24" s="988"/>
      <c r="Y24" s="994"/>
      <c r="Z24" s="994"/>
      <c r="AA24" s="994"/>
      <c r="AB24" s="994"/>
      <c r="AC24" s="994"/>
      <c r="AD24" s="988"/>
      <c r="AE24" s="988"/>
      <c r="AF24" s="988"/>
      <c r="AG24" s="988"/>
      <c r="AH24" s="988"/>
      <c r="AI24" s="988"/>
    </row>
    <row r="25" spans="2:35" x14ac:dyDescent="0.25">
      <c r="B25" s="736">
        <v>16</v>
      </c>
      <c r="C25" s="962" t="s">
        <v>1732</v>
      </c>
      <c r="D25" s="1002"/>
      <c r="E25" s="1002"/>
      <c r="F25" s="1002"/>
      <c r="G25" s="1002"/>
      <c r="H25" s="1002"/>
      <c r="I25" s="1003"/>
      <c r="J25" s="1003"/>
      <c r="K25" s="1003"/>
      <c r="L25" s="1003"/>
      <c r="M25" s="1003"/>
      <c r="N25" s="1003"/>
      <c r="O25" s="1003"/>
      <c r="P25" s="1003"/>
      <c r="Q25" s="1003"/>
      <c r="R25" s="1003"/>
      <c r="S25" s="1003"/>
      <c r="T25" s="6"/>
      <c r="U25" s="6"/>
      <c r="V25" s="6"/>
      <c r="W25" s="6"/>
      <c r="X25" s="6"/>
      <c r="Y25" s="6"/>
      <c r="Z25" s="6"/>
      <c r="AA25" s="6"/>
      <c r="AB25" s="6"/>
      <c r="AC25" s="6"/>
      <c r="AD25" s="6"/>
      <c r="AE25" s="6"/>
      <c r="AF25" s="6"/>
      <c r="AG25" s="6"/>
      <c r="AH25" s="6"/>
      <c r="AI25" s="988"/>
    </row>
    <row r="26" spans="2:35" ht="30" x14ac:dyDescent="0.25">
      <c r="B26" s="736">
        <v>17</v>
      </c>
      <c r="C26" s="995" t="s">
        <v>1733</v>
      </c>
      <c r="D26" s="1002">
        <v>0</v>
      </c>
      <c r="E26" s="1002">
        <v>0</v>
      </c>
      <c r="F26" s="1002"/>
      <c r="G26" s="1002"/>
      <c r="H26" s="1002"/>
      <c r="I26" s="1004"/>
      <c r="J26" s="1004"/>
      <c r="K26" s="1004"/>
      <c r="L26" s="1004"/>
      <c r="M26" s="1004"/>
      <c r="N26" s="1002">
        <f>D26</f>
        <v>0</v>
      </c>
      <c r="O26" s="1002">
        <f>E26</f>
        <v>0</v>
      </c>
      <c r="P26" s="1002"/>
      <c r="Q26" s="1002"/>
      <c r="R26" s="1002"/>
      <c r="S26" s="1002">
        <f>N26</f>
        <v>0</v>
      </c>
      <c r="T26" s="988">
        <v>0</v>
      </c>
      <c r="U26" s="988"/>
      <c r="V26" s="988"/>
      <c r="W26" s="988"/>
      <c r="X26" s="988"/>
      <c r="Y26" s="994"/>
      <c r="Z26" s="994"/>
      <c r="AA26" s="994"/>
      <c r="AB26" s="994"/>
      <c r="AC26" s="994"/>
      <c r="AD26" s="988"/>
      <c r="AE26" s="988"/>
      <c r="AF26" s="988"/>
      <c r="AG26" s="988"/>
      <c r="AH26" s="988"/>
      <c r="AI26" s="988"/>
    </row>
  </sheetData>
  <mergeCells count="23">
    <mergeCell ref="B4:C4"/>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pageMargins left="0.70866141732283472" right="0.70866141732283472" top="0.74803149606299213" bottom="0.74803149606299213" header="0.31496062992125984" footer="0.31496062992125984"/>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C90F-88E6-4228-B0A8-0CDDB48F9B0E}">
  <dimension ref="A2:AJ290"/>
  <sheetViews>
    <sheetView zoomScale="90" zoomScaleNormal="90" workbookViewId="0">
      <selection activeCell="T15" sqref="T15"/>
    </sheetView>
  </sheetViews>
  <sheetFormatPr defaultColWidth="8.85546875" defaultRowHeight="15" x14ac:dyDescent="0.25"/>
  <cols>
    <col min="1" max="1" width="8.85546875" style="613"/>
    <col min="2" max="2" width="10.28515625" style="824" customWidth="1"/>
    <col min="3" max="3" width="60.5703125" style="613" customWidth="1"/>
    <col min="4" max="4" width="14.140625" style="613" customWidth="1"/>
    <col min="5" max="5" width="8.85546875" style="613"/>
    <col min="6" max="6" width="11.28515625" style="613" customWidth="1"/>
    <col min="7" max="7" width="14.7109375" style="613" customWidth="1"/>
    <col min="8" max="8" width="13" style="613" customWidth="1"/>
    <col min="9" max="9" width="13.140625" style="613" customWidth="1"/>
    <col min="10" max="10" width="8.85546875" style="613"/>
    <col min="11" max="11" width="9.7109375" style="613" customWidth="1"/>
    <col min="12" max="12" width="12.85546875" style="613" customWidth="1"/>
    <col min="13" max="13" width="13" style="613" customWidth="1"/>
    <col min="14" max="14" width="11.28515625" style="613" customWidth="1"/>
    <col min="15" max="15" width="8.85546875" style="613"/>
    <col min="16" max="16" width="11" style="613" customWidth="1"/>
    <col min="17" max="17" width="13.28515625" style="613" customWidth="1"/>
    <col min="18" max="18" width="13" style="613" customWidth="1"/>
    <col min="19" max="19" width="11.140625" style="613" customWidth="1"/>
    <col min="20" max="16384" width="8.85546875" style="613"/>
  </cols>
  <sheetData>
    <row r="2" spans="2:19" x14ac:dyDescent="0.25">
      <c r="B2" s="821" t="s">
        <v>1775</v>
      </c>
    </row>
    <row r="4" spans="2:19" x14ac:dyDescent="0.25">
      <c r="B4" s="821" t="s">
        <v>1776</v>
      </c>
    </row>
    <row r="6" spans="2:19" s="824" customFormat="1" x14ac:dyDescent="0.25">
      <c r="C6" s="948"/>
      <c r="D6" s="818" t="s">
        <v>148</v>
      </c>
      <c r="E6" s="818" t="s">
        <v>149</v>
      </c>
      <c r="F6" s="818" t="s">
        <v>150</v>
      </c>
      <c r="G6" s="818" t="s">
        <v>249</v>
      </c>
      <c r="H6" s="818" t="s">
        <v>250</v>
      </c>
      <c r="I6" s="818" t="s">
        <v>251</v>
      </c>
      <c r="J6" s="818" t="s">
        <v>252</v>
      </c>
      <c r="K6" s="818" t="s">
        <v>332</v>
      </c>
      <c r="L6" s="818" t="s">
        <v>573</v>
      </c>
      <c r="M6" s="818" t="s">
        <v>574</v>
      </c>
      <c r="N6" s="818" t="s">
        <v>575</v>
      </c>
      <c r="O6" s="818" t="s">
        <v>576</v>
      </c>
      <c r="P6" s="818" t="s">
        <v>577</v>
      </c>
      <c r="Q6" s="818" t="s">
        <v>813</v>
      </c>
      <c r="R6" s="818" t="s">
        <v>814</v>
      </c>
      <c r="S6" s="818" t="s">
        <v>1002</v>
      </c>
    </row>
    <row r="7" spans="2:19" ht="28.9" customHeight="1" x14ac:dyDescent="0.25">
      <c r="B7" s="1281" t="s">
        <v>1777</v>
      </c>
      <c r="C7" s="1416"/>
      <c r="D7" s="1417" t="s">
        <v>1778</v>
      </c>
      <c r="E7" s="1419"/>
      <c r="F7" s="1419"/>
      <c r="G7" s="1419"/>
      <c r="H7" s="1419"/>
      <c r="I7" s="1419"/>
      <c r="J7" s="1419"/>
      <c r="K7" s="1419"/>
      <c r="L7" s="1419"/>
      <c r="M7" s="1419"/>
      <c r="N7" s="1419"/>
      <c r="O7" s="1419"/>
      <c r="P7" s="1419"/>
      <c r="Q7" s="1419"/>
      <c r="R7" s="1419"/>
      <c r="S7" s="1418"/>
    </row>
    <row r="8" spans="2:19" ht="14.45" customHeight="1" x14ac:dyDescent="0.25">
      <c r="B8" s="1417"/>
      <c r="C8" s="1418"/>
      <c r="D8" s="1272" t="s">
        <v>1779</v>
      </c>
      <c r="E8" s="1134" t="s">
        <v>1780</v>
      </c>
      <c r="F8" s="1135"/>
      <c r="G8" s="1135"/>
      <c r="H8" s="1135"/>
      <c r="I8" s="1136"/>
      <c r="J8" s="1134" t="s">
        <v>1781</v>
      </c>
      <c r="K8" s="1135"/>
      <c r="L8" s="1135"/>
      <c r="M8" s="1135"/>
      <c r="N8" s="1136"/>
      <c r="O8" s="1134" t="s">
        <v>1782</v>
      </c>
      <c r="P8" s="1135"/>
      <c r="Q8" s="1135"/>
      <c r="R8" s="1135"/>
      <c r="S8" s="1136"/>
    </row>
    <row r="9" spans="2:19" ht="33.6" customHeight="1" x14ac:dyDescent="0.25">
      <c r="B9" s="1417"/>
      <c r="C9" s="1418"/>
      <c r="D9" s="1272"/>
      <c r="E9" s="1281" t="s">
        <v>1783</v>
      </c>
      <c r="F9" s="1415"/>
      <c r="G9" s="1415"/>
      <c r="H9" s="1415"/>
      <c r="I9" s="1416"/>
      <c r="J9" s="1281" t="s">
        <v>1783</v>
      </c>
      <c r="K9" s="1415"/>
      <c r="L9" s="1415"/>
      <c r="M9" s="1415"/>
      <c r="N9" s="1416"/>
      <c r="O9" s="1281" t="s">
        <v>1783</v>
      </c>
      <c r="P9" s="1415"/>
      <c r="Q9" s="1415"/>
      <c r="R9" s="1415"/>
      <c r="S9" s="1416"/>
    </row>
    <row r="10" spans="2:19" ht="33.6" customHeight="1" x14ac:dyDescent="0.25">
      <c r="B10" s="1417"/>
      <c r="C10" s="1418"/>
      <c r="D10" s="1272"/>
      <c r="E10" s="949"/>
      <c r="F10" s="1281" t="s">
        <v>1784</v>
      </c>
      <c r="G10" s="1415"/>
      <c r="H10" s="1415"/>
      <c r="I10" s="1416"/>
      <c r="J10" s="949"/>
      <c r="K10" s="1281" t="s">
        <v>1784</v>
      </c>
      <c r="L10" s="1415"/>
      <c r="M10" s="1415"/>
      <c r="N10" s="1416"/>
      <c r="O10" s="949"/>
      <c r="P10" s="1281" t="s">
        <v>1784</v>
      </c>
      <c r="Q10" s="1415"/>
      <c r="R10" s="1415"/>
      <c r="S10" s="1416"/>
    </row>
    <row r="11" spans="2:19" ht="45" x14ac:dyDescent="0.25">
      <c r="B11" s="1417"/>
      <c r="C11" s="1418"/>
      <c r="D11" s="1272"/>
      <c r="E11" s="950"/>
      <c r="F11" s="950"/>
      <c r="G11" s="951" t="s">
        <v>1785</v>
      </c>
      <c r="H11" s="951" t="s">
        <v>1786</v>
      </c>
      <c r="I11" s="951" t="s">
        <v>1787</v>
      </c>
      <c r="J11" s="950"/>
      <c r="K11" s="950"/>
      <c r="L11" s="951" t="s">
        <v>1785</v>
      </c>
      <c r="M11" s="951" t="s">
        <v>1788</v>
      </c>
      <c r="N11" s="951" t="s">
        <v>1787</v>
      </c>
      <c r="O11" s="950"/>
      <c r="P11" s="950"/>
      <c r="Q11" s="951" t="s">
        <v>1785</v>
      </c>
      <c r="R11" s="951" t="s">
        <v>1789</v>
      </c>
      <c r="S11" s="951" t="s">
        <v>1787</v>
      </c>
    </row>
    <row r="12" spans="2:19" s="158" customFormat="1" x14ac:dyDescent="0.25">
      <c r="B12" s="819">
        <v>1</v>
      </c>
      <c r="C12" s="972" t="s">
        <v>1790</v>
      </c>
      <c r="D12" s="998">
        <f>'[2]7.Mitigating actions-GAR assets'!D42</f>
        <v>193865</v>
      </c>
      <c r="E12" s="753">
        <f>'[2]7.Mitigating actions-GAR assets'!E42</f>
        <v>14375</v>
      </c>
      <c r="F12" s="27">
        <f>'[2]7.Mitigating actions-GAR assets'!F42</f>
        <v>960</v>
      </c>
      <c r="G12" s="27"/>
      <c r="H12" s="27"/>
      <c r="I12" s="27"/>
      <c r="J12" s="27"/>
      <c r="K12" s="27"/>
      <c r="L12" s="27"/>
      <c r="M12" s="27"/>
      <c r="N12" s="27"/>
      <c r="O12" s="753">
        <f>E12+J12</f>
        <v>14375</v>
      </c>
      <c r="P12" s="27">
        <f>F12+K12</f>
        <v>960</v>
      </c>
      <c r="Q12" s="27"/>
      <c r="R12" s="27"/>
      <c r="S12" s="27"/>
    </row>
    <row r="13" spans="2:19" s="158" customFormat="1" ht="45" x14ac:dyDescent="0.25">
      <c r="B13" s="952"/>
      <c r="C13" s="953" t="s">
        <v>1791</v>
      </c>
      <c r="D13" s="954"/>
      <c r="E13" s="969"/>
      <c r="F13" s="969"/>
      <c r="G13" s="969"/>
      <c r="H13" s="969"/>
      <c r="I13" s="969"/>
      <c r="J13" s="969"/>
      <c r="K13" s="969"/>
      <c r="L13" s="969"/>
      <c r="M13" s="969"/>
      <c r="N13" s="969"/>
      <c r="O13" s="969"/>
      <c r="P13" s="969"/>
      <c r="Q13" s="969"/>
      <c r="R13" s="969"/>
      <c r="S13" s="970"/>
    </row>
    <row r="14" spans="2:19" ht="30" x14ac:dyDescent="0.25">
      <c r="B14" s="971">
        <v>2</v>
      </c>
      <c r="C14" s="972" t="s">
        <v>1792</v>
      </c>
      <c r="D14" s="999">
        <v>178172</v>
      </c>
      <c r="E14" s="999">
        <v>81086</v>
      </c>
      <c r="F14" s="999">
        <v>12374</v>
      </c>
      <c r="G14" s="973"/>
      <c r="H14" s="973"/>
      <c r="I14" s="973"/>
      <c r="J14" s="973"/>
      <c r="K14" s="973"/>
      <c r="L14" s="973"/>
      <c r="M14" s="973"/>
      <c r="N14" s="973"/>
      <c r="O14" s="999">
        <f t="shared" ref="O14:P17" si="0">E14+J14</f>
        <v>81086</v>
      </c>
      <c r="P14" s="999">
        <f t="shared" si="0"/>
        <v>12374</v>
      </c>
      <c r="Q14" s="973"/>
      <c r="R14" s="973"/>
      <c r="S14" s="968"/>
    </row>
    <row r="15" spans="2:19" x14ac:dyDescent="0.25">
      <c r="B15" s="971">
        <v>3</v>
      </c>
      <c r="C15" s="838" t="s">
        <v>1793</v>
      </c>
      <c r="D15" s="999">
        <v>178172</v>
      </c>
      <c r="E15" s="999">
        <v>81086</v>
      </c>
      <c r="F15" s="999">
        <v>12374</v>
      </c>
      <c r="G15" s="973"/>
      <c r="H15" s="973"/>
      <c r="I15" s="973"/>
      <c r="J15" s="973"/>
      <c r="K15" s="973"/>
      <c r="L15" s="973"/>
      <c r="M15" s="973"/>
      <c r="N15" s="973"/>
      <c r="O15" s="999">
        <f t="shared" si="0"/>
        <v>81086</v>
      </c>
      <c r="P15" s="999">
        <f t="shared" si="0"/>
        <v>12374</v>
      </c>
      <c r="Q15" s="973"/>
      <c r="R15" s="973"/>
      <c r="S15" s="968"/>
    </row>
    <row r="16" spans="2:19" ht="30" x14ac:dyDescent="0.25">
      <c r="B16" s="971">
        <v>4</v>
      </c>
      <c r="C16" s="965" t="s">
        <v>1794</v>
      </c>
      <c r="D16" s="999">
        <v>178170</v>
      </c>
      <c r="E16" s="999">
        <v>81084</v>
      </c>
      <c r="F16" s="999">
        <v>12372</v>
      </c>
      <c r="G16" s="973"/>
      <c r="H16" s="973"/>
      <c r="I16" s="973"/>
      <c r="J16" s="1036"/>
      <c r="K16" s="1036"/>
      <c r="L16" s="1036"/>
      <c r="M16" s="1036"/>
      <c r="N16" s="1036"/>
      <c r="O16" s="999">
        <f t="shared" si="0"/>
        <v>81084</v>
      </c>
      <c r="P16" s="999">
        <f t="shared" si="0"/>
        <v>12372</v>
      </c>
      <c r="Q16" s="973"/>
      <c r="R16" s="973"/>
      <c r="S16" s="968"/>
    </row>
    <row r="17" spans="1:19" x14ac:dyDescent="0.25">
      <c r="B17" s="971">
        <v>5</v>
      </c>
      <c r="C17" s="965" t="s">
        <v>1795</v>
      </c>
      <c r="D17" s="973">
        <v>2</v>
      </c>
      <c r="E17" s="973">
        <v>2</v>
      </c>
      <c r="F17" s="973">
        <v>2</v>
      </c>
      <c r="G17" s="973"/>
      <c r="H17" s="973"/>
      <c r="I17" s="973"/>
      <c r="J17" s="1036"/>
      <c r="K17" s="1036"/>
      <c r="L17" s="1036"/>
      <c r="M17" s="1036"/>
      <c r="N17" s="1036"/>
      <c r="O17" s="973">
        <f t="shared" si="0"/>
        <v>2</v>
      </c>
      <c r="P17" s="973">
        <f t="shared" si="0"/>
        <v>2</v>
      </c>
      <c r="Q17" s="973"/>
      <c r="R17" s="973"/>
      <c r="S17" s="968"/>
    </row>
    <row r="18" spans="1:19" x14ac:dyDescent="0.25">
      <c r="B18" s="971">
        <v>6</v>
      </c>
      <c r="C18" s="838" t="s">
        <v>1796</v>
      </c>
      <c r="D18" s="973"/>
      <c r="E18" s="973"/>
      <c r="F18" s="973"/>
      <c r="G18" s="973"/>
      <c r="H18" s="973"/>
      <c r="I18" s="973"/>
      <c r="J18" s="973"/>
      <c r="K18" s="973"/>
      <c r="L18" s="973"/>
      <c r="M18" s="973"/>
      <c r="N18" s="973"/>
      <c r="O18" s="973"/>
      <c r="P18" s="973"/>
      <c r="Q18" s="973"/>
      <c r="R18" s="973"/>
      <c r="S18" s="968"/>
    </row>
    <row r="19" spans="1:19" x14ac:dyDescent="0.25">
      <c r="B19" s="971">
        <v>7</v>
      </c>
      <c r="C19" s="838" t="s">
        <v>1797</v>
      </c>
      <c r="D19" s="973"/>
      <c r="E19" s="973"/>
      <c r="F19" s="973"/>
      <c r="G19" s="973"/>
      <c r="H19" s="973"/>
      <c r="I19" s="973"/>
      <c r="J19" s="973"/>
      <c r="K19" s="973"/>
      <c r="L19" s="973"/>
      <c r="M19" s="973"/>
      <c r="N19" s="973"/>
      <c r="O19" s="973"/>
      <c r="P19" s="973"/>
      <c r="Q19" s="973"/>
      <c r="R19" s="973"/>
      <c r="S19" s="968"/>
    </row>
    <row r="20" spans="1:19" ht="30" x14ac:dyDescent="0.25">
      <c r="B20" s="971">
        <v>8</v>
      </c>
      <c r="C20" s="972" t="s">
        <v>1798</v>
      </c>
      <c r="D20" s="999">
        <v>1317</v>
      </c>
      <c r="E20" s="999">
        <v>1317</v>
      </c>
      <c r="F20" s="973">
        <v>0</v>
      </c>
      <c r="G20" s="973"/>
      <c r="H20" s="973"/>
      <c r="I20" s="973"/>
      <c r="J20" s="973"/>
      <c r="K20" s="973"/>
      <c r="L20" s="973"/>
      <c r="M20" s="973"/>
      <c r="N20" s="973"/>
      <c r="O20" s="999">
        <f>E20+J20</f>
        <v>1317</v>
      </c>
      <c r="P20" s="973">
        <f>F20+K20</f>
        <v>0</v>
      </c>
      <c r="Q20" s="973"/>
      <c r="R20" s="973"/>
      <c r="S20" s="968"/>
    </row>
    <row r="21" spans="1:19" x14ac:dyDescent="0.25">
      <c r="B21" s="971">
        <v>9</v>
      </c>
      <c r="C21" s="838" t="s">
        <v>1793</v>
      </c>
      <c r="D21" s="999">
        <v>1317</v>
      </c>
      <c r="E21" s="999">
        <v>1317</v>
      </c>
      <c r="F21" s="973">
        <v>0</v>
      </c>
      <c r="G21" s="973"/>
      <c r="H21" s="973"/>
      <c r="I21" s="973"/>
      <c r="J21" s="973"/>
      <c r="K21" s="973"/>
      <c r="L21" s="973"/>
      <c r="M21" s="973"/>
      <c r="N21" s="973"/>
      <c r="O21" s="999">
        <f>E21+J21</f>
        <v>1317</v>
      </c>
      <c r="P21" s="973">
        <f>F21+K21</f>
        <v>0</v>
      </c>
      <c r="Q21" s="973"/>
      <c r="R21" s="973"/>
      <c r="S21" s="968"/>
    </row>
    <row r="22" spans="1:19" x14ac:dyDescent="0.25">
      <c r="B22" s="971">
        <v>10</v>
      </c>
      <c r="C22" s="838" t="s">
        <v>1796</v>
      </c>
      <c r="D22" s="973"/>
      <c r="E22" s="973"/>
      <c r="F22" s="973"/>
      <c r="G22" s="973"/>
      <c r="H22" s="973"/>
      <c r="I22" s="973"/>
      <c r="J22" s="973"/>
      <c r="K22" s="973"/>
      <c r="L22" s="973"/>
      <c r="M22" s="973"/>
      <c r="N22" s="973"/>
      <c r="O22" s="973"/>
      <c r="P22" s="973"/>
      <c r="Q22" s="973"/>
      <c r="R22" s="973"/>
      <c r="S22" s="968"/>
    </row>
    <row r="23" spans="1:19" x14ac:dyDescent="0.25">
      <c r="B23" s="971">
        <v>11</v>
      </c>
      <c r="C23" s="838" t="s">
        <v>1797</v>
      </c>
      <c r="D23" s="973"/>
      <c r="E23" s="973"/>
      <c r="F23" s="973"/>
      <c r="G23" s="973"/>
      <c r="H23" s="973"/>
      <c r="I23" s="973"/>
      <c r="J23" s="973"/>
      <c r="K23" s="973"/>
      <c r="L23" s="973"/>
      <c r="M23" s="973"/>
      <c r="N23" s="973"/>
      <c r="O23" s="973"/>
      <c r="P23" s="973"/>
      <c r="Q23" s="973"/>
      <c r="R23" s="973"/>
      <c r="S23" s="968"/>
    </row>
    <row r="24" spans="1:19" x14ac:dyDescent="0.25">
      <c r="B24" s="971">
        <v>12</v>
      </c>
      <c r="C24" s="40" t="s">
        <v>1799</v>
      </c>
      <c r="D24" s="1037">
        <v>179490</v>
      </c>
      <c r="E24" s="999">
        <v>82404</v>
      </c>
      <c r="F24" s="999">
        <v>12374</v>
      </c>
      <c r="G24" s="973"/>
      <c r="H24" s="973"/>
      <c r="I24" s="973"/>
      <c r="J24" s="973"/>
      <c r="K24" s="973"/>
      <c r="L24" s="973"/>
      <c r="M24" s="973"/>
      <c r="N24" s="973"/>
      <c r="O24" s="999">
        <f>E24+J24</f>
        <v>82404</v>
      </c>
      <c r="P24" s="999">
        <f>F24+K24</f>
        <v>12374</v>
      </c>
      <c r="Q24" s="973"/>
      <c r="R24" s="973"/>
      <c r="S24" s="968"/>
    </row>
    <row r="25" spans="1:19" s="158" customFormat="1" ht="30" x14ac:dyDescent="0.25">
      <c r="B25" s="952"/>
      <c r="C25" s="953" t="s">
        <v>1800</v>
      </c>
      <c r="D25" s="954"/>
      <c r="E25" s="1038"/>
      <c r="F25" s="1038"/>
      <c r="G25" s="1038"/>
      <c r="H25" s="1038"/>
      <c r="I25" s="1038"/>
      <c r="J25" s="1038"/>
      <c r="K25" s="1038"/>
      <c r="L25" s="1038"/>
      <c r="M25" s="1038"/>
      <c r="N25" s="1038"/>
      <c r="O25" s="1038"/>
      <c r="P25" s="1038"/>
      <c r="Q25" s="1038"/>
      <c r="R25" s="1038"/>
      <c r="S25" s="1039"/>
    </row>
    <row r="26" spans="1:19" s="977" customFormat="1" x14ac:dyDescent="0.25">
      <c r="B26" s="736">
        <v>13</v>
      </c>
      <c r="C26" s="990" t="s">
        <v>1801</v>
      </c>
      <c r="D26" s="990"/>
      <c r="E26" s="994"/>
      <c r="F26" s="994"/>
      <c r="G26" s="994"/>
      <c r="H26" s="994"/>
      <c r="I26" s="994"/>
      <c r="J26" s="994"/>
      <c r="K26" s="994"/>
      <c r="L26" s="994"/>
      <c r="M26" s="994"/>
      <c r="N26" s="994"/>
      <c r="O26" s="994"/>
      <c r="P26" s="994"/>
      <c r="Q26" s="994"/>
      <c r="R26" s="994"/>
      <c r="S26" s="994"/>
    </row>
    <row r="27" spans="1:19" s="977" customFormat="1" x14ac:dyDescent="0.25">
      <c r="B27" s="736">
        <v>14</v>
      </c>
      <c r="C27" s="990" t="s">
        <v>1802</v>
      </c>
      <c r="D27" s="990"/>
      <c r="E27" s="994"/>
      <c r="F27" s="994"/>
      <c r="G27" s="994"/>
      <c r="H27" s="994"/>
      <c r="I27" s="994"/>
      <c r="J27" s="994"/>
      <c r="K27" s="994"/>
      <c r="L27" s="994"/>
      <c r="M27" s="994"/>
      <c r="N27" s="994"/>
      <c r="O27" s="994"/>
      <c r="P27" s="994"/>
      <c r="Q27" s="994"/>
      <c r="R27" s="994"/>
      <c r="S27" s="994"/>
    </row>
    <row r="28" spans="1:19" s="977" customFormat="1" x14ac:dyDescent="0.25">
      <c r="B28" s="736">
        <v>15</v>
      </c>
      <c r="C28" s="990" t="s">
        <v>1803</v>
      </c>
      <c r="D28" s="990"/>
      <c r="E28" s="994"/>
      <c r="F28" s="994"/>
      <c r="G28" s="994"/>
      <c r="H28" s="994"/>
      <c r="I28" s="994"/>
      <c r="J28" s="994"/>
      <c r="K28" s="994"/>
      <c r="L28" s="994"/>
      <c r="M28" s="994"/>
      <c r="N28" s="994"/>
      <c r="O28" s="994"/>
      <c r="P28" s="994"/>
      <c r="Q28" s="994"/>
      <c r="R28" s="994"/>
      <c r="S28" s="994"/>
    </row>
    <row r="29" spans="1:19" s="977" customFormat="1" x14ac:dyDescent="0.25">
      <c r="B29" s="736">
        <v>16</v>
      </c>
      <c r="C29" s="990" t="s">
        <v>1804</v>
      </c>
      <c r="D29" s="990"/>
      <c r="E29" s="994"/>
      <c r="F29" s="994"/>
      <c r="G29" s="994"/>
      <c r="H29" s="994"/>
      <c r="I29" s="994"/>
      <c r="J29" s="994"/>
      <c r="K29" s="994"/>
      <c r="L29" s="994"/>
      <c r="M29" s="994"/>
      <c r="N29" s="994"/>
      <c r="O29" s="994"/>
      <c r="P29" s="994"/>
      <c r="Q29" s="994"/>
      <c r="R29" s="994"/>
      <c r="S29" s="994"/>
    </row>
    <row r="30" spans="1:19" x14ac:dyDescent="0.25">
      <c r="B30" s="971">
        <v>17</v>
      </c>
      <c r="C30" s="40" t="s">
        <v>1805</v>
      </c>
      <c r="D30" s="1000">
        <f>D12</f>
        <v>193865</v>
      </c>
      <c r="E30" s="963"/>
      <c r="F30" s="963"/>
      <c r="G30" s="963"/>
      <c r="H30" s="963"/>
      <c r="I30" s="963"/>
      <c r="J30" s="963"/>
      <c r="K30" s="963"/>
      <c r="L30" s="963"/>
      <c r="M30" s="963"/>
      <c r="N30" s="963"/>
      <c r="O30" s="963"/>
      <c r="P30" s="963"/>
      <c r="Q30" s="963"/>
      <c r="R30" s="963"/>
      <c r="S30" s="963"/>
    </row>
    <row r="31" spans="1:19" s="158" customFormat="1" ht="30" x14ac:dyDescent="0.25">
      <c r="A31" s="158" t="s">
        <v>1744</v>
      </c>
      <c r="B31" s="952"/>
      <c r="C31" s="953" t="s">
        <v>1806</v>
      </c>
      <c r="D31" s="954"/>
      <c r="E31" s="955"/>
      <c r="F31" s="955"/>
      <c r="G31" s="955"/>
      <c r="H31" s="955"/>
      <c r="I31" s="955"/>
      <c r="J31" s="955"/>
      <c r="K31" s="955"/>
      <c r="L31" s="955"/>
      <c r="M31" s="955"/>
      <c r="N31" s="955"/>
      <c r="O31" s="955"/>
      <c r="P31" s="955"/>
      <c r="Q31" s="955"/>
      <c r="R31" s="955"/>
      <c r="S31" s="956"/>
    </row>
    <row r="32" spans="1:19" ht="38.25" customHeight="1" x14ac:dyDescent="0.25">
      <c r="B32" s="971">
        <v>18</v>
      </c>
      <c r="C32" s="976" t="s">
        <v>1807</v>
      </c>
      <c r="D32" s="975"/>
      <c r="E32" s="963"/>
      <c r="F32" s="963"/>
      <c r="G32" s="963"/>
      <c r="H32" s="963"/>
      <c r="I32" s="963"/>
      <c r="J32" s="963"/>
      <c r="K32" s="963"/>
      <c r="L32" s="963"/>
      <c r="M32" s="963"/>
      <c r="N32" s="963"/>
      <c r="O32" s="963"/>
      <c r="P32" s="963"/>
      <c r="Q32" s="963"/>
      <c r="R32" s="963"/>
      <c r="S32" s="963"/>
    </row>
    <row r="33" spans="2:36" s="158" customFormat="1" x14ac:dyDescent="0.25">
      <c r="B33" s="971">
        <v>19</v>
      </c>
      <c r="C33" s="40" t="s">
        <v>1808</v>
      </c>
      <c r="D33" s="998">
        <f>D12</f>
        <v>193865</v>
      </c>
      <c r="E33" s="963"/>
      <c r="F33" s="963"/>
      <c r="G33" s="963"/>
      <c r="H33" s="963"/>
      <c r="I33" s="963"/>
      <c r="J33" s="963"/>
      <c r="K33" s="963"/>
      <c r="L33" s="963"/>
      <c r="M33" s="963"/>
      <c r="N33" s="963"/>
      <c r="O33" s="963"/>
      <c r="P33" s="963"/>
      <c r="Q33" s="963"/>
      <c r="R33" s="963"/>
      <c r="S33" s="963"/>
    </row>
    <row r="34" spans="2:36" x14ac:dyDescent="0.25">
      <c r="C34" s="160"/>
      <c r="D34" s="1040"/>
      <c r="E34" s="1041"/>
      <c r="F34" s="1041"/>
      <c r="G34" s="1041"/>
      <c r="H34" s="1041"/>
      <c r="I34" s="1041"/>
      <c r="J34" s="1041"/>
      <c r="K34" s="1041"/>
      <c r="L34" s="1041"/>
      <c r="M34" s="1041"/>
      <c r="N34" s="1041"/>
      <c r="O34" s="1041"/>
      <c r="P34" s="1041"/>
      <c r="Q34" s="1041"/>
      <c r="R34" s="1041"/>
      <c r="S34" s="1041"/>
    </row>
    <row r="35" spans="2:36" x14ac:dyDescent="0.25">
      <c r="B35" s="821" t="s">
        <v>1809</v>
      </c>
    </row>
    <row r="36" spans="2:36" ht="15.75" thickBot="1" x14ac:dyDescent="0.3">
      <c r="B36" s="821"/>
    </row>
    <row r="37" spans="2:36" s="978" customFormat="1" ht="15.75" thickBot="1" x14ac:dyDescent="0.3">
      <c r="B37" s="1426"/>
      <c r="C37" s="1427"/>
      <c r="D37" s="5" t="s">
        <v>148</v>
      </c>
      <c r="E37" s="820" t="s">
        <v>149</v>
      </c>
      <c r="F37" s="820" t="s">
        <v>150</v>
      </c>
      <c r="G37" s="820" t="s">
        <v>249</v>
      </c>
      <c r="H37" s="820" t="s">
        <v>250</v>
      </c>
      <c r="I37" s="820" t="s">
        <v>251</v>
      </c>
      <c r="J37" s="820" t="s">
        <v>252</v>
      </c>
      <c r="K37" s="820" t="s">
        <v>332</v>
      </c>
      <c r="L37" s="820" t="s">
        <v>573</v>
      </c>
      <c r="M37" s="820" t="s">
        <v>574</v>
      </c>
      <c r="N37" s="820" t="s">
        <v>575</v>
      </c>
      <c r="O37" s="820" t="s">
        <v>576</v>
      </c>
      <c r="P37" s="820" t="s">
        <v>577</v>
      </c>
      <c r="Q37" s="820" t="s">
        <v>813</v>
      </c>
      <c r="R37" s="820" t="s">
        <v>814</v>
      </c>
      <c r="S37" s="820" t="s">
        <v>1002</v>
      </c>
      <c r="T37" s="820" t="s">
        <v>1003</v>
      </c>
      <c r="U37" s="820" t="s">
        <v>1752</v>
      </c>
      <c r="V37" s="820" t="s">
        <v>1753</v>
      </c>
      <c r="W37" s="820" t="s">
        <v>1754</v>
      </c>
      <c r="X37" s="820" t="s">
        <v>1755</v>
      </c>
      <c r="Y37" s="820" t="s">
        <v>1756</v>
      </c>
      <c r="Z37" s="820" t="s">
        <v>1757</v>
      </c>
      <c r="AA37" s="820" t="s">
        <v>1167</v>
      </c>
      <c r="AB37" s="820" t="s">
        <v>1169</v>
      </c>
      <c r="AC37" s="820" t="s">
        <v>1758</v>
      </c>
      <c r="AD37" s="820" t="s">
        <v>1759</v>
      </c>
      <c r="AE37" s="820" t="s">
        <v>1760</v>
      </c>
      <c r="AF37" s="820" t="s">
        <v>1761</v>
      </c>
      <c r="AG37" s="820" t="s">
        <v>1762</v>
      </c>
      <c r="AH37" s="820" t="s">
        <v>1763</v>
      </c>
      <c r="AI37" s="820" t="s">
        <v>1764</v>
      </c>
    </row>
    <row r="38" spans="2:36" s="977" customFormat="1" ht="28.9" customHeight="1" x14ac:dyDescent="0.25">
      <c r="B38" s="980"/>
      <c r="C38" s="981"/>
      <c r="D38" s="1428" t="s">
        <v>1810</v>
      </c>
      <c r="E38" s="1429"/>
      <c r="F38" s="1429"/>
      <c r="G38" s="1429"/>
      <c r="H38" s="1429"/>
      <c r="I38" s="1429"/>
      <c r="J38" s="1429"/>
      <c r="K38" s="1429"/>
      <c r="L38" s="1429"/>
      <c r="M38" s="1429"/>
      <c r="N38" s="1429"/>
      <c r="O38" s="1429"/>
      <c r="P38" s="1429"/>
      <c r="Q38" s="1429"/>
      <c r="R38" s="1429"/>
      <c r="S38" s="1429"/>
      <c r="T38" s="1428" t="s">
        <v>1811</v>
      </c>
      <c r="U38" s="1429"/>
      <c r="V38" s="1429"/>
      <c r="W38" s="1429"/>
      <c r="X38" s="1429"/>
      <c r="Y38" s="1429"/>
      <c r="Z38" s="1429"/>
      <c r="AA38" s="1429"/>
      <c r="AB38" s="1429"/>
      <c r="AC38" s="1429"/>
      <c r="AD38" s="1429"/>
      <c r="AE38" s="1429"/>
      <c r="AF38" s="1429"/>
      <c r="AG38" s="1429"/>
      <c r="AH38" s="1429"/>
      <c r="AI38" s="1430"/>
    </row>
    <row r="39" spans="2:36" s="977" customFormat="1" ht="14.25" customHeight="1" x14ac:dyDescent="0.25">
      <c r="B39" s="982"/>
      <c r="C39" s="983"/>
      <c r="D39" s="1131" t="s">
        <v>1780</v>
      </c>
      <c r="E39" s="1132"/>
      <c r="F39" s="1132"/>
      <c r="G39" s="1132"/>
      <c r="H39" s="1133"/>
      <c r="I39" s="1131" t="s">
        <v>1781</v>
      </c>
      <c r="J39" s="1132"/>
      <c r="K39" s="1132"/>
      <c r="L39" s="1132"/>
      <c r="M39" s="1133"/>
      <c r="N39" s="1131" t="s">
        <v>1782</v>
      </c>
      <c r="O39" s="1132"/>
      <c r="P39" s="1132"/>
      <c r="Q39" s="1132"/>
      <c r="R39" s="1132"/>
      <c r="S39" s="984"/>
      <c r="T39" s="1131" t="s">
        <v>1780</v>
      </c>
      <c r="U39" s="1132"/>
      <c r="V39" s="1132"/>
      <c r="W39" s="1132"/>
      <c r="X39" s="1133"/>
      <c r="Y39" s="1131" t="s">
        <v>1781</v>
      </c>
      <c r="Z39" s="1132"/>
      <c r="AA39" s="1132"/>
      <c r="AB39" s="1132"/>
      <c r="AC39" s="1133"/>
      <c r="AD39" s="1131" t="s">
        <v>1782</v>
      </c>
      <c r="AE39" s="1132"/>
      <c r="AF39" s="1132"/>
      <c r="AG39" s="1132"/>
      <c r="AH39" s="1132"/>
      <c r="AI39" s="1133"/>
    </row>
    <row r="40" spans="2:36" s="977" customFormat="1" ht="33.75" customHeight="1" x14ac:dyDescent="0.25">
      <c r="B40" s="982"/>
      <c r="C40" s="983"/>
      <c r="D40" s="1420" t="s">
        <v>1812</v>
      </c>
      <c r="E40" s="1421"/>
      <c r="F40" s="1421"/>
      <c r="G40" s="1421"/>
      <c r="H40" s="1422"/>
      <c r="I40" s="1420" t="s">
        <v>1812</v>
      </c>
      <c r="J40" s="1421"/>
      <c r="K40" s="1421"/>
      <c r="L40" s="1421"/>
      <c r="M40" s="1422"/>
      <c r="N40" s="1420" t="s">
        <v>1812</v>
      </c>
      <c r="O40" s="1421"/>
      <c r="P40" s="1421"/>
      <c r="Q40" s="1421"/>
      <c r="R40" s="1422"/>
      <c r="S40" s="1423" t="s">
        <v>1813</v>
      </c>
      <c r="T40" s="1420" t="s">
        <v>1814</v>
      </c>
      <c r="U40" s="1421"/>
      <c r="V40" s="1421"/>
      <c r="W40" s="1421"/>
      <c r="X40" s="1422"/>
      <c r="Y40" s="1420" t="s">
        <v>1814</v>
      </c>
      <c r="Z40" s="1421"/>
      <c r="AA40" s="1421"/>
      <c r="AB40" s="1421"/>
      <c r="AC40" s="1422"/>
      <c r="AD40" s="1420" t="s">
        <v>1814</v>
      </c>
      <c r="AE40" s="1421"/>
      <c r="AF40" s="1421"/>
      <c r="AG40" s="1421"/>
      <c r="AH40" s="1422"/>
      <c r="AI40" s="1423" t="s">
        <v>1815</v>
      </c>
    </row>
    <row r="41" spans="2:36" s="977" customFormat="1" x14ac:dyDescent="0.25">
      <c r="B41" s="982"/>
      <c r="C41" s="983"/>
      <c r="D41" s="985"/>
      <c r="E41" s="1420" t="s">
        <v>1816</v>
      </c>
      <c r="F41" s="1421"/>
      <c r="G41" s="1421"/>
      <c r="H41" s="1422"/>
      <c r="I41" s="985"/>
      <c r="J41" s="1420" t="s">
        <v>1816</v>
      </c>
      <c r="K41" s="1421"/>
      <c r="L41" s="1421"/>
      <c r="M41" s="1422"/>
      <c r="N41" s="985"/>
      <c r="O41" s="1420" t="s">
        <v>1816</v>
      </c>
      <c r="P41" s="1421"/>
      <c r="Q41" s="1421"/>
      <c r="R41" s="1422"/>
      <c r="S41" s="1424"/>
      <c r="T41" s="985"/>
      <c r="U41" s="1420" t="s">
        <v>1816</v>
      </c>
      <c r="V41" s="1421"/>
      <c r="W41" s="1421"/>
      <c r="X41" s="1422"/>
      <c r="Y41" s="985"/>
      <c r="Z41" s="1420" t="s">
        <v>1816</v>
      </c>
      <c r="AA41" s="1421"/>
      <c r="AB41" s="1421"/>
      <c r="AC41" s="1422"/>
      <c r="AD41" s="985"/>
      <c r="AE41" s="1420" t="s">
        <v>1816</v>
      </c>
      <c r="AF41" s="1421"/>
      <c r="AG41" s="1421"/>
      <c r="AH41" s="1422"/>
      <c r="AI41" s="1424"/>
    </row>
    <row r="42" spans="2:36" s="977" customFormat="1" ht="60" x14ac:dyDescent="0.25">
      <c r="B42" s="982"/>
      <c r="C42" s="986" t="s">
        <v>1817</v>
      </c>
      <c r="D42" s="987"/>
      <c r="E42" s="987"/>
      <c r="F42" s="988" t="s">
        <v>1785</v>
      </c>
      <c r="G42" s="960" t="s">
        <v>1786</v>
      </c>
      <c r="H42" s="960" t="s">
        <v>1787</v>
      </c>
      <c r="I42" s="987"/>
      <c r="J42" s="987"/>
      <c r="K42" s="988" t="s">
        <v>1785</v>
      </c>
      <c r="L42" s="960" t="s">
        <v>1788</v>
      </c>
      <c r="M42" s="960" t="s">
        <v>1787</v>
      </c>
      <c r="N42" s="987"/>
      <c r="O42" s="987"/>
      <c r="P42" s="988" t="s">
        <v>1785</v>
      </c>
      <c r="Q42" s="960" t="s">
        <v>1789</v>
      </c>
      <c r="R42" s="960" t="s">
        <v>1787</v>
      </c>
      <c r="S42" s="1425"/>
      <c r="T42" s="987"/>
      <c r="U42" s="987"/>
      <c r="V42" s="988" t="s">
        <v>1785</v>
      </c>
      <c r="W42" s="960" t="s">
        <v>1786</v>
      </c>
      <c r="X42" s="960" t="s">
        <v>1787</v>
      </c>
      <c r="Y42" s="987"/>
      <c r="Z42" s="987"/>
      <c r="AA42" s="988" t="s">
        <v>1785</v>
      </c>
      <c r="AB42" s="960" t="s">
        <v>1788</v>
      </c>
      <c r="AC42" s="960" t="s">
        <v>1787</v>
      </c>
      <c r="AD42" s="987"/>
      <c r="AE42" s="987"/>
      <c r="AF42" s="988" t="s">
        <v>1785</v>
      </c>
      <c r="AG42" s="960" t="s">
        <v>1789</v>
      </c>
      <c r="AH42" s="960" t="s">
        <v>1787</v>
      </c>
      <c r="AI42" s="1425"/>
    </row>
    <row r="43" spans="2:36" s="977" customFormat="1" x14ac:dyDescent="0.25">
      <c r="B43" s="736">
        <v>1</v>
      </c>
      <c r="C43" s="989" t="s">
        <v>1818</v>
      </c>
      <c r="D43" s="1042">
        <f>E24*100/D12</f>
        <v>42.505867485105618</v>
      </c>
      <c r="E43" s="1042">
        <f>F24*100/D12</f>
        <v>6.3827921491759732</v>
      </c>
      <c r="F43" s="988"/>
      <c r="G43" s="988"/>
      <c r="H43" s="988"/>
      <c r="I43" s="988"/>
      <c r="J43" s="988"/>
      <c r="K43" s="988"/>
      <c r="L43" s="988"/>
      <c r="M43" s="988"/>
      <c r="N43" s="1042">
        <f t="shared" ref="N43:O48" si="1">D43+I43</f>
        <v>42.505867485105618</v>
      </c>
      <c r="O43" s="1042">
        <f t="shared" si="1"/>
        <v>6.3827921491759732</v>
      </c>
      <c r="P43" s="988"/>
      <c r="Q43" s="988"/>
      <c r="R43" s="988"/>
      <c r="S43" s="1042">
        <f>E24*100/D12</f>
        <v>42.505867485105618</v>
      </c>
      <c r="T43" s="988">
        <v>51.875</v>
      </c>
      <c r="U43" s="988">
        <v>9.5069999999999997</v>
      </c>
      <c r="V43" s="988"/>
      <c r="W43" s="988"/>
      <c r="X43" s="988"/>
      <c r="Y43" s="988"/>
      <c r="Z43" s="988"/>
      <c r="AA43" s="988"/>
      <c r="AB43" s="988"/>
      <c r="AC43" s="988"/>
      <c r="AD43" s="988">
        <v>51.875</v>
      </c>
      <c r="AE43" s="988">
        <v>9.5069999999999997</v>
      </c>
      <c r="AF43" s="988"/>
      <c r="AG43" s="988"/>
      <c r="AH43" s="988"/>
      <c r="AI43" s="988">
        <v>51.875</v>
      </c>
      <c r="AJ43" s="1043"/>
    </row>
    <row r="44" spans="2:36" s="977" customFormat="1" x14ac:dyDescent="0.25">
      <c r="B44" s="736">
        <v>2</v>
      </c>
      <c r="C44" s="967" t="s">
        <v>1773</v>
      </c>
      <c r="D44" s="1042">
        <f>E12*100/D12</f>
        <v>7.4149537048977381</v>
      </c>
      <c r="E44" s="1042">
        <f>F12*100/D12</f>
        <v>0.49518995177056196</v>
      </c>
      <c r="F44" s="988"/>
      <c r="G44" s="988"/>
      <c r="H44" s="988"/>
      <c r="I44" s="988"/>
      <c r="J44" s="988"/>
      <c r="K44" s="988"/>
      <c r="L44" s="988"/>
      <c r="M44" s="988"/>
      <c r="N44" s="1042">
        <f t="shared" si="1"/>
        <v>7.4149537048977381</v>
      </c>
      <c r="O44" s="1042">
        <f t="shared" si="1"/>
        <v>0.49518995177056196</v>
      </c>
      <c r="P44" s="988"/>
      <c r="Q44" s="988"/>
      <c r="R44" s="988"/>
      <c r="S44" s="1042">
        <f>E12*100/D12</f>
        <v>7.4149537048977381</v>
      </c>
      <c r="T44" s="988">
        <v>3.927</v>
      </c>
      <c r="U44" s="988">
        <v>0.153</v>
      </c>
      <c r="V44" s="988"/>
      <c r="W44" s="988"/>
      <c r="X44" s="988"/>
      <c r="Y44" s="988"/>
      <c r="Z44" s="988"/>
      <c r="AA44" s="988"/>
      <c r="AB44" s="988"/>
      <c r="AC44" s="988"/>
      <c r="AD44" s="988">
        <v>3.927</v>
      </c>
      <c r="AE44" s="988">
        <v>0.153</v>
      </c>
      <c r="AF44" s="988"/>
      <c r="AG44" s="988"/>
      <c r="AH44" s="988"/>
      <c r="AI44" s="988">
        <v>3.927</v>
      </c>
      <c r="AJ44" s="1043"/>
    </row>
    <row r="45" spans="2:36" s="977" customFormat="1" ht="30" x14ac:dyDescent="0.25">
      <c r="B45" s="736">
        <v>3</v>
      </c>
      <c r="C45" s="837" t="s">
        <v>1819</v>
      </c>
      <c r="D45" s="1042">
        <f>E14*100/D24</f>
        <v>45.175775809237287</v>
      </c>
      <c r="E45" s="1042">
        <f>F14*100/D24</f>
        <v>6.8939773803554516</v>
      </c>
      <c r="F45" s="988"/>
      <c r="G45" s="988"/>
      <c r="H45" s="988"/>
      <c r="I45" s="988"/>
      <c r="J45" s="988"/>
      <c r="K45" s="988"/>
      <c r="L45" s="988"/>
      <c r="M45" s="988"/>
      <c r="N45" s="1042">
        <f t="shared" si="1"/>
        <v>45.175775809237287</v>
      </c>
      <c r="O45" s="1042">
        <f t="shared" si="1"/>
        <v>6.8939773803554516</v>
      </c>
      <c r="P45" s="988"/>
      <c r="Q45" s="988"/>
      <c r="R45" s="988"/>
      <c r="S45" s="1042">
        <f>E14*100/D24</f>
        <v>45.175775809237287</v>
      </c>
      <c r="T45" s="988">
        <v>50.954999999999998</v>
      </c>
      <c r="U45" s="988">
        <v>9.5069999999999997</v>
      </c>
      <c r="V45" s="988"/>
      <c r="W45" s="988"/>
      <c r="X45" s="988"/>
      <c r="Y45" s="988"/>
      <c r="Z45" s="988"/>
      <c r="AA45" s="988"/>
      <c r="AB45" s="988"/>
      <c r="AC45" s="988"/>
      <c r="AD45" s="988">
        <v>50.954999999999998</v>
      </c>
      <c r="AE45" s="988">
        <v>9.5069999999999997</v>
      </c>
      <c r="AF45" s="988"/>
      <c r="AG45" s="988"/>
      <c r="AH45" s="988"/>
      <c r="AI45" s="988">
        <v>50.954999999999998</v>
      </c>
    </row>
    <row r="46" spans="2:36" s="977" customFormat="1" ht="30" x14ac:dyDescent="0.25">
      <c r="B46" s="736">
        <v>4</v>
      </c>
      <c r="C46" s="966" t="s">
        <v>1794</v>
      </c>
      <c r="D46" s="1042">
        <f>E16*100/D24</f>
        <v>45.174661541032926</v>
      </c>
      <c r="E46" s="1042">
        <f>F16*100/D24</f>
        <v>6.8928631121510948</v>
      </c>
      <c r="F46" s="988"/>
      <c r="G46" s="988"/>
      <c r="H46" s="988"/>
      <c r="I46" s="994"/>
      <c r="J46" s="994"/>
      <c r="K46" s="994"/>
      <c r="L46" s="994"/>
      <c r="M46" s="994"/>
      <c r="N46" s="1042">
        <f t="shared" si="1"/>
        <v>45.174661541032926</v>
      </c>
      <c r="O46" s="1042">
        <f t="shared" si="1"/>
        <v>6.8928631121510948</v>
      </c>
      <c r="P46" s="988"/>
      <c r="Q46" s="988"/>
      <c r="R46" s="988"/>
      <c r="S46" s="1042">
        <f>E16*100/D24</f>
        <v>45.174661541032926</v>
      </c>
      <c r="T46" s="988">
        <v>50.954999999999998</v>
      </c>
      <c r="U46" s="988">
        <v>3.4260000000000002</v>
      </c>
      <c r="V46" s="988"/>
      <c r="W46" s="988"/>
      <c r="X46" s="988"/>
      <c r="Y46" s="994"/>
      <c r="Z46" s="994"/>
      <c r="AA46" s="994"/>
      <c r="AB46" s="994"/>
      <c r="AC46" s="994"/>
      <c r="AD46" s="988">
        <v>50.954999999999998</v>
      </c>
      <c r="AE46" s="988">
        <v>3.4260000000000002</v>
      </c>
      <c r="AF46" s="988"/>
      <c r="AG46" s="988"/>
      <c r="AH46" s="988"/>
      <c r="AI46" s="988">
        <v>50.954999999999998</v>
      </c>
    </row>
    <row r="47" spans="2:36" s="977" customFormat="1" x14ac:dyDescent="0.25">
      <c r="B47" s="736">
        <v>5</v>
      </c>
      <c r="C47" s="966" t="s">
        <v>1795</v>
      </c>
      <c r="D47" s="1042">
        <f>E17*100/D24</f>
        <v>1.1142682043567887E-3</v>
      </c>
      <c r="E47" s="1042">
        <f>F17*100/D24</f>
        <v>1.1142682043567887E-3</v>
      </c>
      <c r="F47" s="988"/>
      <c r="G47" s="988"/>
      <c r="H47" s="988"/>
      <c r="I47" s="994"/>
      <c r="J47" s="994"/>
      <c r="K47" s="994"/>
      <c r="L47" s="994"/>
      <c r="M47" s="994"/>
      <c r="N47" s="1042">
        <f t="shared" si="1"/>
        <v>1.1142682043567887E-3</v>
      </c>
      <c r="O47" s="1042">
        <f t="shared" si="1"/>
        <v>1.1142682043567887E-3</v>
      </c>
      <c r="P47" s="988"/>
      <c r="Q47" s="988"/>
      <c r="R47" s="988"/>
      <c r="S47" s="1042">
        <f>E17*100/D24</f>
        <v>1.1142682043567887E-3</v>
      </c>
      <c r="T47" s="988">
        <v>0</v>
      </c>
      <c r="U47" s="988">
        <v>0</v>
      </c>
      <c r="V47" s="988"/>
      <c r="W47" s="988"/>
      <c r="X47" s="988"/>
      <c r="Y47" s="994"/>
      <c r="Z47" s="994"/>
      <c r="AA47" s="994"/>
      <c r="AB47" s="994"/>
      <c r="AC47" s="994"/>
      <c r="AD47" s="988">
        <v>0</v>
      </c>
      <c r="AE47" s="988">
        <v>0</v>
      </c>
      <c r="AF47" s="988"/>
      <c r="AG47" s="988"/>
      <c r="AH47" s="988"/>
      <c r="AI47" s="988">
        <v>0</v>
      </c>
    </row>
    <row r="48" spans="2:36" s="977" customFormat="1" ht="30" x14ac:dyDescent="0.25">
      <c r="B48" s="736">
        <v>5</v>
      </c>
      <c r="C48" s="837" t="s">
        <v>1820</v>
      </c>
      <c r="D48" s="1042">
        <f>E20*100/D24</f>
        <v>0.73374561256894533</v>
      </c>
      <c r="E48" s="1042">
        <f>F20*100/D24</f>
        <v>0</v>
      </c>
      <c r="F48" s="988"/>
      <c r="G48" s="988"/>
      <c r="H48" s="988"/>
      <c r="I48" s="988"/>
      <c r="J48" s="988"/>
      <c r="K48" s="988"/>
      <c r="L48" s="988"/>
      <c r="M48" s="988"/>
      <c r="N48" s="1042">
        <f t="shared" si="1"/>
        <v>0.73374561256894533</v>
      </c>
      <c r="O48" s="1042">
        <f t="shared" si="1"/>
        <v>0</v>
      </c>
      <c r="P48" s="988"/>
      <c r="Q48" s="988"/>
      <c r="R48" s="988"/>
      <c r="S48" s="1042">
        <f>E20*100/D24</f>
        <v>0.73374561256894533</v>
      </c>
      <c r="T48" s="988">
        <v>0.92100000000000004</v>
      </c>
      <c r="U48" s="988">
        <v>0</v>
      </c>
      <c r="V48" s="988"/>
      <c r="W48" s="988"/>
      <c r="X48" s="988"/>
      <c r="Y48" s="988"/>
      <c r="Z48" s="988"/>
      <c r="AA48" s="988"/>
      <c r="AB48" s="988"/>
      <c r="AC48" s="988"/>
      <c r="AD48" s="988">
        <v>0.92100000000000004</v>
      </c>
      <c r="AE48" s="988">
        <v>0</v>
      </c>
      <c r="AF48" s="988"/>
      <c r="AG48" s="988"/>
      <c r="AH48" s="988"/>
      <c r="AI48" s="988">
        <v>0.92100000000000004</v>
      </c>
    </row>
    <row r="49" spans="2:6" x14ac:dyDescent="0.25">
      <c r="B49" s="613"/>
    </row>
    <row r="50" spans="2:6" x14ac:dyDescent="0.25">
      <c r="B50" s="613"/>
    </row>
    <row r="51" spans="2:6" x14ac:dyDescent="0.25">
      <c r="B51" s="821" t="s">
        <v>1821</v>
      </c>
    </row>
    <row r="52" spans="2:6" x14ac:dyDescent="0.25">
      <c r="B52" s="613"/>
    </row>
    <row r="53" spans="2:6" s="822" customFormat="1" ht="43.15" customHeight="1" x14ac:dyDescent="0.25">
      <c r="B53" s="947"/>
      <c r="C53" s="1033" t="s">
        <v>1698</v>
      </c>
      <c r="D53" s="1035"/>
      <c r="E53" s="1034"/>
      <c r="F53" s="1278" t="s">
        <v>1822</v>
      </c>
    </row>
    <row r="54" spans="2:6" s="822" customFormat="1" ht="60" x14ac:dyDescent="0.25">
      <c r="B54" s="947"/>
      <c r="C54" s="1044" t="s">
        <v>1823</v>
      </c>
      <c r="D54" s="1044" t="s">
        <v>1824</v>
      </c>
      <c r="E54" s="1044" t="s">
        <v>1825</v>
      </c>
      <c r="F54" s="1280"/>
    </row>
    <row r="55" spans="2:6" s="822" customFormat="1" x14ac:dyDescent="0.25">
      <c r="B55" s="947" t="s">
        <v>1826</v>
      </c>
      <c r="C55" s="1045">
        <f>E24</f>
        <v>82404</v>
      </c>
      <c r="D55" s="1045">
        <f>G24</f>
        <v>0</v>
      </c>
      <c r="E55" s="1045">
        <f>O24</f>
        <v>82404</v>
      </c>
      <c r="F55" s="1046">
        <f>E55*100/D12</f>
        <v>42.505867485105618</v>
      </c>
    </row>
    <row r="56" spans="2:6" s="822" customFormat="1" x14ac:dyDescent="0.25">
      <c r="B56" s="947" t="s">
        <v>1827</v>
      </c>
      <c r="C56" s="1045">
        <v>1029</v>
      </c>
      <c r="D56" s="1045">
        <v>0</v>
      </c>
      <c r="E56" s="1045">
        <v>1029</v>
      </c>
      <c r="F56" s="1046">
        <v>9.5069999999999997</v>
      </c>
    </row>
    <row r="57" spans="2:6" x14ac:dyDescent="0.25">
      <c r="B57" s="613"/>
    </row>
    <row r="58" spans="2:6" x14ac:dyDescent="0.25">
      <c r="B58" s="613"/>
    </row>
    <row r="59" spans="2:6" x14ac:dyDescent="0.25">
      <c r="B59" s="613"/>
    </row>
    <row r="60" spans="2:6" x14ac:dyDescent="0.25">
      <c r="B60" s="613"/>
    </row>
    <row r="61" spans="2:6" x14ac:dyDescent="0.25">
      <c r="B61" s="613"/>
    </row>
    <row r="62" spans="2:6" x14ac:dyDescent="0.25">
      <c r="B62" s="613"/>
    </row>
    <row r="63" spans="2:6" x14ac:dyDescent="0.25">
      <c r="B63" s="613"/>
    </row>
    <row r="64" spans="2:6" x14ac:dyDescent="0.25">
      <c r="B64" s="613"/>
    </row>
    <row r="65" spans="2:2" x14ac:dyDescent="0.25">
      <c r="B65" s="613"/>
    </row>
    <row r="66" spans="2:2" x14ac:dyDescent="0.25">
      <c r="B66" s="613"/>
    </row>
    <row r="67" spans="2:2" x14ac:dyDescent="0.25">
      <c r="B67" s="613"/>
    </row>
    <row r="68" spans="2:2" x14ac:dyDescent="0.25">
      <c r="B68" s="613"/>
    </row>
    <row r="69" spans="2:2" x14ac:dyDescent="0.25">
      <c r="B69" s="613"/>
    </row>
    <row r="70" spans="2:2" x14ac:dyDescent="0.25">
      <c r="B70" s="613"/>
    </row>
    <row r="71" spans="2:2" x14ac:dyDescent="0.25">
      <c r="B71" s="613"/>
    </row>
    <row r="72" spans="2:2" x14ac:dyDescent="0.25">
      <c r="B72" s="613"/>
    </row>
    <row r="73" spans="2:2" x14ac:dyDescent="0.25">
      <c r="B73" s="613"/>
    </row>
    <row r="74" spans="2:2" x14ac:dyDescent="0.25">
      <c r="B74" s="613"/>
    </row>
    <row r="75" spans="2:2" x14ac:dyDescent="0.25">
      <c r="B75" s="613"/>
    </row>
    <row r="76" spans="2:2" x14ac:dyDescent="0.25">
      <c r="B76" s="613"/>
    </row>
    <row r="77" spans="2:2" x14ac:dyDescent="0.25">
      <c r="B77" s="613"/>
    </row>
    <row r="78" spans="2:2" x14ac:dyDescent="0.25">
      <c r="B78" s="613"/>
    </row>
    <row r="79" spans="2:2" x14ac:dyDescent="0.25">
      <c r="B79" s="613"/>
    </row>
    <row r="80" spans="2:2" x14ac:dyDescent="0.25">
      <c r="B80" s="613"/>
    </row>
    <row r="81" spans="2:2" x14ac:dyDescent="0.25">
      <c r="B81" s="613"/>
    </row>
    <row r="82" spans="2:2" x14ac:dyDescent="0.25">
      <c r="B82" s="613"/>
    </row>
    <row r="83" spans="2:2" x14ac:dyDescent="0.25">
      <c r="B83" s="613"/>
    </row>
    <row r="84" spans="2:2" x14ac:dyDescent="0.25">
      <c r="B84" s="613"/>
    </row>
    <row r="85" spans="2:2" x14ac:dyDescent="0.25">
      <c r="B85" s="613"/>
    </row>
    <row r="86" spans="2:2" x14ac:dyDescent="0.25">
      <c r="B86" s="613"/>
    </row>
    <row r="87" spans="2:2" x14ac:dyDescent="0.25">
      <c r="B87" s="613"/>
    </row>
    <row r="88" spans="2:2" x14ac:dyDescent="0.25">
      <c r="B88" s="613"/>
    </row>
    <row r="89" spans="2:2" x14ac:dyDescent="0.25">
      <c r="B89" s="613"/>
    </row>
    <row r="90" spans="2:2" x14ac:dyDescent="0.25">
      <c r="B90" s="613"/>
    </row>
    <row r="91" spans="2:2" x14ac:dyDescent="0.25">
      <c r="B91" s="613"/>
    </row>
    <row r="92" spans="2:2" x14ac:dyDescent="0.25">
      <c r="B92" s="613"/>
    </row>
    <row r="93" spans="2:2" x14ac:dyDescent="0.25">
      <c r="B93" s="613"/>
    </row>
    <row r="94" spans="2:2" x14ac:dyDescent="0.25">
      <c r="B94" s="613"/>
    </row>
    <row r="95" spans="2:2" x14ac:dyDescent="0.25">
      <c r="B95" s="613"/>
    </row>
    <row r="96" spans="2:2" x14ac:dyDescent="0.25">
      <c r="B96" s="613"/>
    </row>
    <row r="97" spans="2:2" x14ac:dyDescent="0.25">
      <c r="B97" s="613"/>
    </row>
    <row r="98" spans="2:2" x14ac:dyDescent="0.25">
      <c r="B98" s="613"/>
    </row>
    <row r="99" spans="2:2" x14ac:dyDescent="0.25">
      <c r="B99" s="613"/>
    </row>
    <row r="100" spans="2:2" x14ac:dyDescent="0.25">
      <c r="B100" s="613"/>
    </row>
    <row r="101" spans="2:2" x14ac:dyDescent="0.25">
      <c r="B101" s="613"/>
    </row>
    <row r="102" spans="2:2" x14ac:dyDescent="0.25">
      <c r="B102" s="613"/>
    </row>
    <row r="103" spans="2:2" x14ac:dyDescent="0.25">
      <c r="B103" s="613"/>
    </row>
    <row r="104" spans="2:2" x14ac:dyDescent="0.25">
      <c r="B104" s="613"/>
    </row>
    <row r="105" spans="2:2" x14ac:dyDescent="0.25">
      <c r="B105" s="613"/>
    </row>
    <row r="106" spans="2:2" x14ac:dyDescent="0.25">
      <c r="B106" s="613"/>
    </row>
    <row r="107" spans="2:2" x14ac:dyDescent="0.25">
      <c r="B107" s="613"/>
    </row>
    <row r="108" spans="2:2" x14ac:dyDescent="0.25">
      <c r="B108" s="613"/>
    </row>
    <row r="109" spans="2:2" x14ac:dyDescent="0.25">
      <c r="B109" s="613"/>
    </row>
    <row r="110" spans="2:2" x14ac:dyDescent="0.25">
      <c r="B110" s="613"/>
    </row>
    <row r="111" spans="2:2" x14ac:dyDescent="0.25">
      <c r="B111" s="613"/>
    </row>
    <row r="112" spans="2:2" x14ac:dyDescent="0.25">
      <c r="B112" s="613"/>
    </row>
    <row r="113" spans="2:2" x14ac:dyDescent="0.25">
      <c r="B113" s="613"/>
    </row>
    <row r="114" spans="2:2" x14ac:dyDescent="0.25">
      <c r="B114" s="613"/>
    </row>
    <row r="115" spans="2:2" x14ac:dyDescent="0.25">
      <c r="B115" s="613"/>
    </row>
    <row r="116" spans="2:2" x14ac:dyDescent="0.25">
      <c r="B116" s="613"/>
    </row>
    <row r="117" spans="2:2" x14ac:dyDescent="0.25">
      <c r="B117" s="613"/>
    </row>
    <row r="118" spans="2:2" x14ac:dyDescent="0.25">
      <c r="B118" s="613"/>
    </row>
    <row r="119" spans="2:2" x14ac:dyDescent="0.25">
      <c r="B119" s="613"/>
    </row>
    <row r="120" spans="2:2" x14ac:dyDescent="0.25">
      <c r="B120" s="613"/>
    </row>
    <row r="121" spans="2:2" x14ac:dyDescent="0.25">
      <c r="B121" s="613"/>
    </row>
    <row r="122" spans="2:2" x14ac:dyDescent="0.25">
      <c r="B122" s="613"/>
    </row>
    <row r="123" spans="2:2" x14ac:dyDescent="0.25">
      <c r="B123" s="613"/>
    </row>
    <row r="124" spans="2:2" x14ac:dyDescent="0.25">
      <c r="B124" s="613"/>
    </row>
    <row r="125" spans="2:2" x14ac:dyDescent="0.25">
      <c r="B125" s="613"/>
    </row>
    <row r="126" spans="2:2" x14ac:dyDescent="0.25">
      <c r="B126" s="613"/>
    </row>
    <row r="127" spans="2:2" x14ac:dyDescent="0.25">
      <c r="B127" s="613"/>
    </row>
    <row r="128" spans="2:2" x14ac:dyDescent="0.25">
      <c r="B128" s="613"/>
    </row>
    <row r="129" spans="2:2" x14ac:dyDescent="0.25">
      <c r="B129" s="613"/>
    </row>
    <row r="130" spans="2:2" x14ac:dyDescent="0.25">
      <c r="B130" s="613"/>
    </row>
    <row r="131" spans="2:2" x14ac:dyDescent="0.25">
      <c r="B131" s="613"/>
    </row>
    <row r="132" spans="2:2" x14ac:dyDescent="0.25">
      <c r="B132" s="613"/>
    </row>
    <row r="133" spans="2:2" x14ac:dyDescent="0.25">
      <c r="B133" s="613"/>
    </row>
    <row r="134" spans="2:2" x14ac:dyDescent="0.25">
      <c r="B134" s="613"/>
    </row>
    <row r="135" spans="2:2" x14ac:dyDescent="0.25">
      <c r="B135" s="613"/>
    </row>
    <row r="136" spans="2:2" x14ac:dyDescent="0.25">
      <c r="B136" s="613"/>
    </row>
    <row r="137" spans="2:2" x14ac:dyDescent="0.25">
      <c r="B137" s="613"/>
    </row>
    <row r="138" spans="2:2" x14ac:dyDescent="0.25">
      <c r="B138" s="613"/>
    </row>
    <row r="139" spans="2:2" x14ac:dyDescent="0.25">
      <c r="B139" s="613"/>
    </row>
    <row r="140" spans="2:2" x14ac:dyDescent="0.25">
      <c r="B140" s="613"/>
    </row>
    <row r="141" spans="2:2" x14ac:dyDescent="0.25">
      <c r="B141" s="613"/>
    </row>
    <row r="142" spans="2:2" x14ac:dyDescent="0.25">
      <c r="B142" s="613"/>
    </row>
    <row r="143" spans="2:2" x14ac:dyDescent="0.25">
      <c r="B143" s="613"/>
    </row>
    <row r="144" spans="2:2" x14ac:dyDescent="0.25">
      <c r="B144" s="613"/>
    </row>
    <row r="145" spans="2:2" x14ac:dyDescent="0.25">
      <c r="B145" s="613"/>
    </row>
    <row r="146" spans="2:2" x14ac:dyDescent="0.25">
      <c r="B146" s="613"/>
    </row>
    <row r="147" spans="2:2" x14ac:dyDescent="0.25">
      <c r="B147" s="613"/>
    </row>
    <row r="148" spans="2:2" x14ac:dyDescent="0.25">
      <c r="B148" s="613"/>
    </row>
    <row r="149" spans="2:2" x14ac:dyDescent="0.25">
      <c r="B149" s="613"/>
    </row>
    <row r="150" spans="2:2" x14ac:dyDescent="0.25">
      <c r="B150" s="613"/>
    </row>
    <row r="151" spans="2:2" x14ac:dyDescent="0.25">
      <c r="B151" s="613"/>
    </row>
    <row r="152" spans="2:2" x14ac:dyDescent="0.25">
      <c r="B152" s="613"/>
    </row>
    <row r="153" spans="2:2" x14ac:dyDescent="0.25">
      <c r="B153" s="613"/>
    </row>
    <row r="154" spans="2:2" x14ac:dyDescent="0.25">
      <c r="B154" s="613"/>
    </row>
    <row r="155" spans="2:2" x14ac:dyDescent="0.25">
      <c r="B155" s="613"/>
    </row>
    <row r="156" spans="2:2" x14ac:dyDescent="0.25">
      <c r="B156" s="613"/>
    </row>
    <row r="157" spans="2:2" x14ac:dyDescent="0.25">
      <c r="B157" s="613"/>
    </row>
    <row r="158" spans="2:2" x14ac:dyDescent="0.25">
      <c r="B158" s="613"/>
    </row>
    <row r="159" spans="2:2" x14ac:dyDescent="0.25">
      <c r="B159" s="613"/>
    </row>
    <row r="160" spans="2:2" x14ac:dyDescent="0.25">
      <c r="B160" s="613"/>
    </row>
    <row r="161" spans="2:2" x14ac:dyDescent="0.25">
      <c r="B161" s="613"/>
    </row>
    <row r="162" spans="2:2" x14ac:dyDescent="0.25">
      <c r="B162" s="613"/>
    </row>
    <row r="163" spans="2:2" x14ac:dyDescent="0.25">
      <c r="B163" s="613"/>
    </row>
    <row r="164" spans="2:2" x14ac:dyDescent="0.25">
      <c r="B164" s="613"/>
    </row>
    <row r="165" spans="2:2" x14ac:dyDescent="0.25">
      <c r="B165" s="613"/>
    </row>
    <row r="166" spans="2:2" x14ac:dyDescent="0.25">
      <c r="B166" s="613"/>
    </row>
    <row r="167" spans="2:2" x14ac:dyDescent="0.25">
      <c r="B167" s="613"/>
    </row>
    <row r="168" spans="2:2" x14ac:dyDescent="0.25">
      <c r="B168" s="613"/>
    </row>
    <row r="169" spans="2:2" x14ac:dyDescent="0.25">
      <c r="B169" s="613"/>
    </row>
    <row r="170" spans="2:2" x14ac:dyDescent="0.25">
      <c r="B170" s="613"/>
    </row>
    <row r="171" spans="2:2" x14ac:dyDescent="0.25">
      <c r="B171" s="613"/>
    </row>
    <row r="172" spans="2:2" x14ac:dyDescent="0.25">
      <c r="B172" s="613"/>
    </row>
    <row r="173" spans="2:2" x14ac:dyDescent="0.25">
      <c r="B173" s="613"/>
    </row>
    <row r="174" spans="2:2" x14ac:dyDescent="0.25">
      <c r="B174" s="613"/>
    </row>
    <row r="175" spans="2:2" x14ac:dyDescent="0.25">
      <c r="B175" s="613"/>
    </row>
    <row r="176" spans="2:2" x14ac:dyDescent="0.25">
      <c r="B176" s="613"/>
    </row>
    <row r="177" spans="2:2" x14ac:dyDescent="0.25">
      <c r="B177" s="613"/>
    </row>
    <row r="178" spans="2:2" x14ac:dyDescent="0.25">
      <c r="B178" s="613"/>
    </row>
    <row r="179" spans="2:2" x14ac:dyDescent="0.25">
      <c r="B179" s="613"/>
    </row>
    <row r="180" spans="2:2" x14ac:dyDescent="0.25">
      <c r="B180" s="613"/>
    </row>
    <row r="181" spans="2:2" x14ac:dyDescent="0.25">
      <c r="B181" s="613"/>
    </row>
    <row r="182" spans="2:2" x14ac:dyDescent="0.25">
      <c r="B182" s="613"/>
    </row>
    <row r="183" spans="2:2" x14ac:dyDescent="0.25">
      <c r="B183" s="613"/>
    </row>
    <row r="184" spans="2:2" x14ac:dyDescent="0.25">
      <c r="B184" s="613"/>
    </row>
    <row r="185" spans="2:2" x14ac:dyDescent="0.25">
      <c r="B185" s="613"/>
    </row>
    <row r="186" spans="2:2" x14ac:dyDescent="0.25">
      <c r="B186" s="613"/>
    </row>
    <row r="187" spans="2:2" x14ac:dyDescent="0.25">
      <c r="B187" s="613"/>
    </row>
    <row r="188" spans="2:2" x14ac:dyDescent="0.25">
      <c r="B188" s="613"/>
    </row>
    <row r="189" spans="2:2" x14ac:dyDescent="0.25">
      <c r="B189" s="613"/>
    </row>
    <row r="190" spans="2:2" x14ac:dyDescent="0.25">
      <c r="B190" s="613"/>
    </row>
    <row r="191" spans="2:2" x14ac:dyDescent="0.25">
      <c r="B191" s="613"/>
    </row>
    <row r="192" spans="2:2" x14ac:dyDescent="0.25">
      <c r="B192" s="613"/>
    </row>
    <row r="193" spans="2:2" x14ac:dyDescent="0.25">
      <c r="B193" s="613"/>
    </row>
    <row r="194" spans="2:2" x14ac:dyDescent="0.25">
      <c r="B194" s="613"/>
    </row>
    <row r="195" spans="2:2" x14ac:dyDescent="0.25">
      <c r="B195" s="613"/>
    </row>
    <row r="196" spans="2:2" x14ac:dyDescent="0.25">
      <c r="B196" s="613"/>
    </row>
    <row r="197" spans="2:2" x14ac:dyDescent="0.25">
      <c r="B197" s="613"/>
    </row>
    <row r="198" spans="2:2" x14ac:dyDescent="0.25">
      <c r="B198" s="613"/>
    </row>
    <row r="199" spans="2:2" x14ac:dyDescent="0.25">
      <c r="B199" s="613"/>
    </row>
    <row r="200" spans="2:2" x14ac:dyDescent="0.25">
      <c r="B200" s="613"/>
    </row>
    <row r="201" spans="2:2" x14ac:dyDescent="0.25">
      <c r="B201" s="613"/>
    </row>
    <row r="202" spans="2:2" x14ac:dyDescent="0.25">
      <c r="B202" s="613"/>
    </row>
    <row r="203" spans="2:2" x14ac:dyDescent="0.25">
      <c r="B203" s="613"/>
    </row>
    <row r="204" spans="2:2" x14ac:dyDescent="0.25">
      <c r="B204" s="613"/>
    </row>
    <row r="205" spans="2:2" x14ac:dyDescent="0.25">
      <c r="B205" s="613"/>
    </row>
    <row r="206" spans="2:2" x14ac:dyDescent="0.25">
      <c r="B206" s="613"/>
    </row>
    <row r="207" spans="2:2" x14ac:dyDescent="0.25">
      <c r="B207" s="613"/>
    </row>
    <row r="208" spans="2:2" x14ac:dyDescent="0.25">
      <c r="B208" s="613"/>
    </row>
    <row r="209" spans="2:2" x14ac:dyDescent="0.25">
      <c r="B209" s="613"/>
    </row>
    <row r="210" spans="2:2" x14ac:dyDescent="0.25">
      <c r="B210" s="613"/>
    </row>
    <row r="211" spans="2:2" x14ac:dyDescent="0.25">
      <c r="B211" s="613"/>
    </row>
    <row r="212" spans="2:2" x14ac:dyDescent="0.25">
      <c r="B212" s="613"/>
    </row>
    <row r="213" spans="2:2" x14ac:dyDescent="0.25">
      <c r="B213" s="613"/>
    </row>
    <row r="214" spans="2:2" x14ac:dyDescent="0.25">
      <c r="B214" s="613"/>
    </row>
    <row r="215" spans="2:2" x14ac:dyDescent="0.25">
      <c r="B215" s="613"/>
    </row>
    <row r="216" spans="2:2" x14ac:dyDescent="0.25">
      <c r="B216" s="613"/>
    </row>
    <row r="217" spans="2:2" x14ac:dyDescent="0.25">
      <c r="B217" s="613"/>
    </row>
    <row r="218" spans="2:2" x14ac:dyDescent="0.25">
      <c r="B218" s="613"/>
    </row>
    <row r="219" spans="2:2" x14ac:dyDescent="0.25">
      <c r="B219" s="613"/>
    </row>
    <row r="220" spans="2:2" x14ac:dyDescent="0.25">
      <c r="B220" s="613"/>
    </row>
    <row r="221" spans="2:2" x14ac:dyDescent="0.25">
      <c r="B221" s="613"/>
    </row>
    <row r="222" spans="2:2" x14ac:dyDescent="0.25">
      <c r="B222" s="613"/>
    </row>
    <row r="223" spans="2:2" x14ac:dyDescent="0.25">
      <c r="B223" s="613"/>
    </row>
    <row r="224" spans="2:2" x14ac:dyDescent="0.25">
      <c r="B224" s="613"/>
    </row>
    <row r="225" spans="2:2" x14ac:dyDescent="0.25">
      <c r="B225" s="613"/>
    </row>
    <row r="226" spans="2:2" x14ac:dyDescent="0.25">
      <c r="B226" s="613"/>
    </row>
    <row r="227" spans="2:2" x14ac:dyDescent="0.25">
      <c r="B227" s="613"/>
    </row>
    <row r="228" spans="2:2" x14ac:dyDescent="0.25">
      <c r="B228" s="613"/>
    </row>
    <row r="229" spans="2:2" x14ac:dyDescent="0.25">
      <c r="B229" s="613"/>
    </row>
    <row r="230" spans="2:2" x14ac:dyDescent="0.25">
      <c r="B230" s="613"/>
    </row>
    <row r="231" spans="2:2" x14ac:dyDescent="0.25">
      <c r="B231" s="613"/>
    </row>
    <row r="232" spans="2:2" x14ac:dyDescent="0.25">
      <c r="B232" s="613"/>
    </row>
    <row r="233" spans="2:2" x14ac:dyDescent="0.25">
      <c r="B233" s="613"/>
    </row>
    <row r="234" spans="2:2" x14ac:dyDescent="0.25">
      <c r="B234" s="613"/>
    </row>
    <row r="235" spans="2:2" x14ac:dyDescent="0.25">
      <c r="B235" s="613"/>
    </row>
    <row r="236" spans="2:2" x14ac:dyDescent="0.25">
      <c r="B236" s="613"/>
    </row>
    <row r="237" spans="2:2" x14ac:dyDescent="0.25">
      <c r="B237" s="613"/>
    </row>
    <row r="238" spans="2:2" x14ac:dyDescent="0.25">
      <c r="B238" s="613"/>
    </row>
    <row r="239" spans="2:2" x14ac:dyDescent="0.25">
      <c r="B239" s="613"/>
    </row>
    <row r="240" spans="2:2" x14ac:dyDescent="0.25">
      <c r="B240" s="613"/>
    </row>
    <row r="241" spans="2:2" x14ac:dyDescent="0.25">
      <c r="B241" s="613"/>
    </row>
    <row r="242" spans="2:2" x14ac:dyDescent="0.25">
      <c r="B242" s="613"/>
    </row>
    <row r="243" spans="2:2" x14ac:dyDescent="0.25">
      <c r="B243" s="613"/>
    </row>
    <row r="244" spans="2:2" x14ac:dyDescent="0.25">
      <c r="B244" s="613"/>
    </row>
    <row r="245" spans="2:2" x14ac:dyDescent="0.25">
      <c r="B245" s="613"/>
    </row>
    <row r="246" spans="2:2" x14ac:dyDescent="0.25">
      <c r="B246" s="613"/>
    </row>
    <row r="247" spans="2:2" x14ac:dyDescent="0.25">
      <c r="B247" s="613"/>
    </row>
    <row r="248" spans="2:2" x14ac:dyDescent="0.25">
      <c r="B248" s="613"/>
    </row>
    <row r="249" spans="2:2" x14ac:dyDescent="0.25">
      <c r="B249" s="613"/>
    </row>
    <row r="250" spans="2:2" x14ac:dyDescent="0.25">
      <c r="B250" s="613"/>
    </row>
    <row r="251" spans="2:2" x14ac:dyDescent="0.25">
      <c r="B251" s="613"/>
    </row>
    <row r="252" spans="2:2" x14ac:dyDescent="0.25">
      <c r="B252" s="613"/>
    </row>
    <row r="253" spans="2:2" x14ac:dyDescent="0.25">
      <c r="B253" s="613"/>
    </row>
    <row r="254" spans="2:2" x14ac:dyDescent="0.25">
      <c r="B254" s="613"/>
    </row>
    <row r="255" spans="2:2" x14ac:dyDescent="0.25">
      <c r="B255" s="613"/>
    </row>
    <row r="256" spans="2:2" x14ac:dyDescent="0.25">
      <c r="B256" s="613"/>
    </row>
    <row r="257" spans="2:2" x14ac:dyDescent="0.25">
      <c r="B257" s="613"/>
    </row>
    <row r="258" spans="2:2" x14ac:dyDescent="0.25">
      <c r="B258" s="613"/>
    </row>
    <row r="259" spans="2:2" x14ac:dyDescent="0.25">
      <c r="B259" s="613"/>
    </row>
    <row r="260" spans="2:2" x14ac:dyDescent="0.25">
      <c r="B260" s="613"/>
    </row>
    <row r="261" spans="2:2" x14ac:dyDescent="0.25">
      <c r="B261" s="613"/>
    </row>
    <row r="262" spans="2:2" x14ac:dyDescent="0.25">
      <c r="B262" s="613"/>
    </row>
    <row r="263" spans="2:2" x14ac:dyDescent="0.25">
      <c r="B263" s="613"/>
    </row>
    <row r="264" spans="2:2" x14ac:dyDescent="0.25">
      <c r="B264" s="613"/>
    </row>
    <row r="265" spans="2:2" x14ac:dyDescent="0.25">
      <c r="B265" s="613"/>
    </row>
    <row r="266" spans="2:2" x14ac:dyDescent="0.25">
      <c r="B266" s="613"/>
    </row>
    <row r="267" spans="2:2" x14ac:dyDescent="0.25">
      <c r="B267" s="613"/>
    </row>
    <row r="268" spans="2:2" x14ac:dyDescent="0.25">
      <c r="B268" s="613"/>
    </row>
    <row r="269" spans="2:2" x14ac:dyDescent="0.25">
      <c r="B269" s="613"/>
    </row>
    <row r="270" spans="2:2" x14ac:dyDescent="0.25">
      <c r="B270" s="613"/>
    </row>
    <row r="271" spans="2:2" x14ac:dyDescent="0.25">
      <c r="B271" s="613"/>
    </row>
    <row r="272" spans="2:2" x14ac:dyDescent="0.25">
      <c r="B272" s="613"/>
    </row>
    <row r="273" spans="2:2" x14ac:dyDescent="0.25">
      <c r="B273" s="613"/>
    </row>
    <row r="274" spans="2:2" x14ac:dyDescent="0.25">
      <c r="B274" s="613"/>
    </row>
    <row r="275" spans="2:2" x14ac:dyDescent="0.25">
      <c r="B275" s="613"/>
    </row>
    <row r="276" spans="2:2" x14ac:dyDescent="0.25">
      <c r="B276" s="613"/>
    </row>
    <row r="277" spans="2:2" x14ac:dyDescent="0.25">
      <c r="B277" s="613"/>
    </row>
    <row r="278" spans="2:2" x14ac:dyDescent="0.25">
      <c r="B278" s="613"/>
    </row>
    <row r="279" spans="2:2" x14ac:dyDescent="0.25">
      <c r="B279" s="613"/>
    </row>
    <row r="280" spans="2:2" x14ac:dyDescent="0.25">
      <c r="B280" s="613"/>
    </row>
    <row r="281" spans="2:2" x14ac:dyDescent="0.25">
      <c r="B281" s="613"/>
    </row>
    <row r="282" spans="2:2" x14ac:dyDescent="0.25">
      <c r="B282" s="613"/>
    </row>
    <row r="283" spans="2:2" x14ac:dyDescent="0.25">
      <c r="B283" s="613"/>
    </row>
    <row r="284" spans="2:2" x14ac:dyDescent="0.25">
      <c r="B284" s="613"/>
    </row>
    <row r="285" spans="2:2" x14ac:dyDescent="0.25">
      <c r="B285" s="613"/>
    </row>
    <row r="286" spans="2:2" x14ac:dyDescent="0.25">
      <c r="B286" s="613"/>
    </row>
    <row r="287" spans="2:2" x14ac:dyDescent="0.25">
      <c r="B287" s="613"/>
    </row>
    <row r="288" spans="2:2" x14ac:dyDescent="0.25">
      <c r="B288" s="613"/>
    </row>
    <row r="289" spans="2:2" x14ac:dyDescent="0.25">
      <c r="B289" s="613"/>
    </row>
    <row r="290" spans="2:2" x14ac:dyDescent="0.25">
      <c r="B290" s="613"/>
    </row>
  </sheetData>
  <mergeCells count="36">
    <mergeCell ref="J41:M41"/>
    <mergeCell ref="O41:R41"/>
    <mergeCell ref="U41:X41"/>
    <mergeCell ref="Z41:AC41"/>
    <mergeCell ref="AE41:AH41"/>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s>
  <pageMargins left="0.7" right="0.7" top="0.75" bottom="0.75" header="0.3" footer="0.3"/>
  <pageSetup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E1C6-FD18-4FE7-A844-12CCA56DFBCD}">
  <sheetPr>
    <tabColor theme="4" tint="0.39997558519241921"/>
  </sheetPr>
  <dimension ref="A2:D11"/>
  <sheetViews>
    <sheetView showGridLines="0" zoomScaleNormal="100" workbookViewId="0">
      <selection activeCell="B2" sqref="B2:C2"/>
    </sheetView>
  </sheetViews>
  <sheetFormatPr defaultColWidth="11.42578125" defaultRowHeight="15" x14ac:dyDescent="0.25"/>
  <cols>
    <col min="1" max="1" width="6.140625" customWidth="1"/>
    <col min="2" max="2" width="14.85546875" customWidth="1"/>
    <col min="3" max="3" width="13.140625" customWidth="1"/>
    <col min="4" max="4" width="95.85546875" customWidth="1"/>
  </cols>
  <sheetData>
    <row r="2" spans="1:4" x14ac:dyDescent="0.25">
      <c r="B2" s="3" t="s">
        <v>145</v>
      </c>
      <c r="C2" s="3" t="s">
        <v>307</v>
      </c>
    </row>
    <row r="3" spans="1:4" ht="18.75" x14ac:dyDescent="0.25">
      <c r="A3" s="3"/>
      <c r="B3" s="336" t="s">
        <v>319</v>
      </c>
      <c r="C3" s="340"/>
      <c r="D3" s="336"/>
    </row>
    <row r="4" spans="1:4" x14ac:dyDescent="0.25">
      <c r="B4" t="s">
        <v>309</v>
      </c>
    </row>
    <row r="7" spans="1:4" x14ac:dyDescent="0.25">
      <c r="B7" s="18" t="s">
        <v>310</v>
      </c>
      <c r="C7" s="18" t="s">
        <v>311</v>
      </c>
      <c r="D7" s="27" t="s">
        <v>312</v>
      </c>
    </row>
    <row r="8" spans="1:4" ht="30" x14ac:dyDescent="0.25">
      <c r="B8" s="18" t="s">
        <v>320</v>
      </c>
      <c r="C8" s="18" t="s">
        <v>314</v>
      </c>
      <c r="D8" s="27" t="s">
        <v>321</v>
      </c>
    </row>
    <row r="9" spans="1:4" ht="30" x14ac:dyDescent="0.25">
      <c r="B9" s="18" t="s">
        <v>322</v>
      </c>
      <c r="C9" s="18" t="s">
        <v>317</v>
      </c>
      <c r="D9" s="27" t="s">
        <v>323</v>
      </c>
    </row>
    <row r="10" spans="1:4" ht="30" x14ac:dyDescent="0.25">
      <c r="B10" s="18" t="s">
        <v>324</v>
      </c>
      <c r="C10" s="18" t="s">
        <v>325</v>
      </c>
      <c r="D10" s="27" t="s">
        <v>326</v>
      </c>
    </row>
    <row r="11" spans="1:4" s="15" customFormat="1" ht="30" x14ac:dyDescent="0.25">
      <c r="B11" s="5" t="s">
        <v>322</v>
      </c>
      <c r="C11" s="5" t="s">
        <v>327</v>
      </c>
      <c r="D11" s="6" t="s">
        <v>328</v>
      </c>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5488-7504-4E31-B77D-6D639845F2B8}">
  <sheetPr>
    <pageSetUpPr fitToPage="1"/>
  </sheetPr>
  <dimension ref="A1:H20"/>
  <sheetViews>
    <sheetView zoomScale="90" zoomScaleNormal="90" workbookViewId="0">
      <selection activeCell="C24" sqref="C24"/>
    </sheetView>
  </sheetViews>
  <sheetFormatPr defaultColWidth="8.85546875" defaultRowHeight="15" x14ac:dyDescent="0.25"/>
  <cols>
    <col min="1" max="1" width="8.85546875" style="915"/>
    <col min="2" max="2" width="10.28515625" style="915" bestFit="1" customWidth="1"/>
    <col min="3" max="3" width="60.5703125" style="915" customWidth="1"/>
    <col min="4" max="4" width="62.140625" style="915" bestFit="1" customWidth="1"/>
    <col min="5" max="5" width="38.85546875" style="915" bestFit="1" customWidth="1"/>
    <col min="6" max="6" width="35" style="915" customWidth="1"/>
    <col min="7" max="7" width="36.5703125" style="915" customWidth="1"/>
    <col min="8" max="8" width="41.5703125" style="915" customWidth="1"/>
    <col min="9" max="16384" width="8.85546875" style="915"/>
  </cols>
  <sheetData>
    <row r="1" spans="1:8" x14ac:dyDescent="0.25">
      <c r="A1" s="839"/>
      <c r="B1" s="839" t="s">
        <v>145</v>
      </c>
      <c r="C1" s="839" t="s">
        <v>6</v>
      </c>
    </row>
    <row r="2" spans="1:8" x14ac:dyDescent="0.25">
      <c r="C2" s="916" t="s">
        <v>80</v>
      </c>
    </row>
    <row r="4" spans="1:8" x14ac:dyDescent="0.25">
      <c r="C4" s="917" t="s">
        <v>148</v>
      </c>
      <c r="D4" s="917" t="s">
        <v>149</v>
      </c>
      <c r="E4" s="917" t="s">
        <v>150</v>
      </c>
      <c r="F4" s="917" t="s">
        <v>249</v>
      </c>
      <c r="G4" s="917" t="s">
        <v>250</v>
      </c>
      <c r="H4" s="917" t="s">
        <v>251</v>
      </c>
    </row>
    <row r="5" spans="1:8" x14ac:dyDescent="0.25">
      <c r="C5" s="1431" t="s">
        <v>1828</v>
      </c>
      <c r="D5" s="1431" t="s">
        <v>1829</v>
      </c>
      <c r="E5" s="1431" t="s">
        <v>1544</v>
      </c>
      <c r="F5" s="1100" t="s">
        <v>1830</v>
      </c>
      <c r="G5" s="1100" t="s">
        <v>1831</v>
      </c>
      <c r="H5" s="1423" t="s">
        <v>1832</v>
      </c>
    </row>
    <row r="6" spans="1:8" x14ac:dyDescent="0.25">
      <c r="C6" s="1432"/>
      <c r="D6" s="1432"/>
      <c r="E6" s="1432"/>
      <c r="F6" s="1102"/>
      <c r="G6" s="1102"/>
      <c r="H6" s="1425"/>
    </row>
    <row r="7" spans="1:8" ht="14.45" customHeight="1" x14ac:dyDescent="0.25">
      <c r="B7" s="792">
        <v>1</v>
      </c>
      <c r="C7" s="1423" t="s">
        <v>1833</v>
      </c>
      <c r="D7" s="792" t="s">
        <v>1834</v>
      </c>
      <c r="E7" s="918" t="s">
        <v>484</v>
      </c>
      <c r="F7" s="97"/>
      <c r="G7" s="97"/>
      <c r="H7" s="792"/>
    </row>
    <row r="8" spans="1:8" x14ac:dyDescent="0.25">
      <c r="B8" s="792">
        <v>2</v>
      </c>
      <c r="C8" s="1424"/>
      <c r="D8" s="792" t="s">
        <v>1835</v>
      </c>
      <c r="E8" s="794">
        <v>2653</v>
      </c>
      <c r="F8" s="97"/>
      <c r="G8" s="97"/>
      <c r="H8" s="792"/>
    </row>
    <row r="9" spans="1:8" x14ac:dyDescent="0.25">
      <c r="B9" s="792">
        <v>3</v>
      </c>
      <c r="C9" s="1424"/>
      <c r="D9" s="269" t="s">
        <v>1633</v>
      </c>
      <c r="E9" s="794">
        <v>2653</v>
      </c>
      <c r="F9" s="97"/>
      <c r="G9" s="97"/>
      <c r="H9" s="792"/>
    </row>
    <row r="10" spans="1:8" x14ac:dyDescent="0.25">
      <c r="B10" s="792"/>
      <c r="C10" s="1424"/>
      <c r="D10" s="792" t="s">
        <v>842</v>
      </c>
      <c r="E10" s="792"/>
      <c r="F10" s="97"/>
      <c r="G10" s="97"/>
      <c r="H10" s="792"/>
    </row>
    <row r="11" spans="1:8" x14ac:dyDescent="0.25">
      <c r="B11" s="792"/>
      <c r="C11" s="1424"/>
      <c r="D11" s="919" t="s">
        <v>1634</v>
      </c>
      <c r="E11" s="794">
        <v>2040</v>
      </c>
      <c r="F11" s="97"/>
      <c r="G11" s="97"/>
      <c r="H11" s="792"/>
    </row>
    <row r="12" spans="1:8" x14ac:dyDescent="0.25">
      <c r="B12" s="792"/>
      <c r="C12" s="1424"/>
      <c r="D12" s="919" t="s">
        <v>1836</v>
      </c>
      <c r="E12" s="792"/>
      <c r="F12" s="97"/>
      <c r="G12" s="97"/>
      <c r="H12" s="792"/>
    </row>
    <row r="13" spans="1:8" ht="15" customHeight="1" x14ac:dyDescent="0.25">
      <c r="B13" s="792">
        <v>4</v>
      </c>
      <c r="C13" s="1425"/>
      <c r="D13" s="792" t="s">
        <v>1837</v>
      </c>
      <c r="E13" s="792"/>
      <c r="F13" s="97"/>
      <c r="G13" s="97"/>
      <c r="H13" s="792"/>
    </row>
    <row r="14" spans="1:8" ht="14.45" customHeight="1" x14ac:dyDescent="0.25">
      <c r="B14" s="792">
        <v>5</v>
      </c>
      <c r="C14" s="1423" t="s">
        <v>1838</v>
      </c>
      <c r="D14" s="792" t="s">
        <v>1834</v>
      </c>
      <c r="E14" s="792"/>
      <c r="F14" s="97"/>
      <c r="G14" s="97"/>
      <c r="H14" s="792"/>
    </row>
    <row r="15" spans="1:8" x14ac:dyDescent="0.25">
      <c r="B15" s="792">
        <v>6</v>
      </c>
      <c r="C15" s="1424"/>
      <c r="D15" s="792" t="s">
        <v>1835</v>
      </c>
      <c r="E15" s="794">
        <v>2653</v>
      </c>
      <c r="F15" s="97"/>
      <c r="G15" s="97"/>
      <c r="H15" s="792"/>
    </row>
    <row r="16" spans="1:8" x14ac:dyDescent="0.25">
      <c r="B16" s="792">
        <v>7</v>
      </c>
      <c r="C16" s="1424"/>
      <c r="D16" s="919" t="s">
        <v>1633</v>
      </c>
      <c r="E16" s="794">
        <v>2653</v>
      </c>
      <c r="F16" s="97"/>
      <c r="G16" s="97"/>
      <c r="H16" s="792"/>
    </row>
    <row r="17" spans="2:8" x14ac:dyDescent="0.25">
      <c r="B17" s="792">
        <v>8</v>
      </c>
      <c r="C17" s="1424"/>
      <c r="D17" s="792" t="s">
        <v>842</v>
      </c>
      <c r="E17" s="792"/>
      <c r="F17" s="97"/>
      <c r="G17" s="97"/>
      <c r="H17" s="792"/>
    </row>
    <row r="18" spans="2:8" x14ac:dyDescent="0.25">
      <c r="B18" s="792">
        <v>9</v>
      </c>
      <c r="C18" s="1424"/>
      <c r="D18" s="919" t="s">
        <v>1634</v>
      </c>
      <c r="E18" s="794">
        <v>2040</v>
      </c>
      <c r="F18" s="97"/>
      <c r="G18" s="97"/>
      <c r="H18" s="792"/>
    </row>
    <row r="19" spans="2:8" x14ac:dyDescent="0.25">
      <c r="B19" s="792">
        <v>10</v>
      </c>
      <c r="C19" s="1424"/>
      <c r="D19" s="919" t="s">
        <v>1836</v>
      </c>
      <c r="E19" s="920" t="s">
        <v>484</v>
      </c>
      <c r="F19" s="97"/>
      <c r="G19" s="97"/>
      <c r="H19" s="792"/>
    </row>
    <row r="20" spans="2:8" x14ac:dyDescent="0.25">
      <c r="B20" s="792">
        <v>11</v>
      </c>
      <c r="C20" s="1425"/>
      <c r="D20" s="792" t="s">
        <v>1837</v>
      </c>
      <c r="E20" s="920" t="s">
        <v>484</v>
      </c>
      <c r="F20" s="97"/>
      <c r="G20" s="97"/>
      <c r="H20" s="792"/>
    </row>
  </sheetData>
  <mergeCells count="8">
    <mergeCell ref="F5:F6"/>
    <mergeCell ref="G5:G6"/>
    <mergeCell ref="H5:H6"/>
    <mergeCell ref="C7:C13"/>
    <mergeCell ref="C14:C20"/>
    <mergeCell ref="C5:C6"/>
    <mergeCell ref="D5:D6"/>
    <mergeCell ref="E5:E6"/>
  </mergeCells>
  <pageMargins left="0.70866141732283472" right="0.70866141732283472" top="0.74803149606299213" bottom="0.74803149606299213" header="0.31496062992125984" footer="0.31496062992125984"/>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86C4-464F-4966-B8EF-F1BD87A01B58}">
  <sheetPr>
    <tabColor theme="4" tint="0.39997558519241921"/>
    <pageSetUpPr fitToPage="1"/>
  </sheetPr>
  <dimension ref="B1:N19"/>
  <sheetViews>
    <sheetView showGridLines="0" zoomScale="115" zoomScaleNormal="115" workbookViewId="0"/>
  </sheetViews>
  <sheetFormatPr defaultColWidth="11.42578125" defaultRowHeight="15" x14ac:dyDescent="0.25"/>
  <cols>
    <col min="1" max="1" width="9.140625" style="459" customWidth="1"/>
    <col min="2" max="2" width="5" style="459" customWidth="1"/>
    <col min="3" max="3" width="37.85546875" style="459" customWidth="1"/>
    <col min="4" max="4" width="6.28515625" style="459" customWidth="1"/>
    <col min="5" max="5" width="7.140625" style="459" customWidth="1"/>
    <col min="6" max="6" width="8" style="459" customWidth="1"/>
    <col min="7" max="7" width="5.85546875" style="459" customWidth="1"/>
    <col min="8" max="8" width="9.85546875" style="459" customWidth="1"/>
    <col min="9" max="9" width="12.28515625" style="459" customWidth="1"/>
    <col min="10" max="10" width="13.140625" style="459" customWidth="1"/>
    <col min="11" max="11" width="21.42578125" style="459" customWidth="1"/>
    <col min="12" max="12" width="21" style="459" customWidth="1"/>
    <col min="13" max="13" width="19.5703125" style="459" customWidth="1"/>
    <col min="14" max="16384" width="11.42578125" style="459"/>
  </cols>
  <sheetData>
    <row r="1" spans="2:14" x14ac:dyDescent="0.25">
      <c r="B1" s="3" t="s">
        <v>145</v>
      </c>
      <c r="D1" s="3" t="s">
        <v>6</v>
      </c>
    </row>
    <row r="2" spans="2:14" ht="18.75" x14ac:dyDescent="0.3">
      <c r="B2" s="735" t="s">
        <v>13</v>
      </c>
      <c r="C2" s="444"/>
      <c r="D2" s="444"/>
      <c r="E2" s="444"/>
      <c r="F2" s="444"/>
      <c r="G2" s="444"/>
      <c r="H2" s="444"/>
      <c r="I2" s="444"/>
      <c r="J2" s="444"/>
      <c r="K2" s="444"/>
      <c r="L2" s="444"/>
      <c r="M2" s="444"/>
    </row>
    <row r="3" spans="2:14" x14ac:dyDescent="0.25">
      <c r="B3" s="23" t="s">
        <v>329</v>
      </c>
      <c r="D3"/>
      <c r="E3"/>
      <c r="F3"/>
      <c r="G3"/>
      <c r="H3"/>
      <c r="I3"/>
      <c r="J3"/>
      <c r="K3"/>
      <c r="L3"/>
      <c r="M3"/>
    </row>
    <row r="4" spans="2:14" x14ac:dyDescent="0.25">
      <c r="B4" s="49"/>
      <c r="C4"/>
      <c r="D4"/>
      <c r="E4"/>
      <c r="F4"/>
      <c r="G4"/>
      <c r="H4"/>
      <c r="I4"/>
      <c r="J4"/>
      <c r="K4"/>
      <c r="L4"/>
      <c r="M4"/>
    </row>
    <row r="5" spans="2:14" x14ac:dyDescent="0.25">
      <c r="B5" s="512"/>
      <c r="C5" s="428"/>
      <c r="D5" s="18" t="s">
        <v>148</v>
      </c>
      <c r="E5" s="18" t="s">
        <v>149</v>
      </c>
      <c r="F5" s="18" t="s">
        <v>150</v>
      </c>
      <c r="G5" s="18" t="s">
        <v>249</v>
      </c>
      <c r="H5" s="18" t="s">
        <v>250</v>
      </c>
      <c r="I5" s="736" t="s">
        <v>330</v>
      </c>
      <c r="J5" s="736" t="s">
        <v>331</v>
      </c>
      <c r="K5" s="18" t="s">
        <v>251</v>
      </c>
      <c r="L5" s="18" t="s">
        <v>252</v>
      </c>
      <c r="M5" s="18" t="s">
        <v>332</v>
      </c>
      <c r="N5" s="10"/>
    </row>
    <row r="6" spans="2:14" ht="54.75" customHeight="1" x14ac:dyDescent="0.25">
      <c r="B6" s="512"/>
      <c r="C6" s="428"/>
      <c r="D6" s="1081" t="s">
        <v>333</v>
      </c>
      <c r="E6" s="1082"/>
      <c r="F6" s="1082"/>
      <c r="G6" s="1082"/>
      <c r="H6" s="1083"/>
      <c r="I6" s="1084" t="s">
        <v>334</v>
      </c>
      <c r="J6" s="1085"/>
      <c r="K6" s="1086" t="s">
        <v>335</v>
      </c>
      <c r="L6" s="737"/>
      <c r="M6" s="738"/>
      <c r="N6" s="10"/>
    </row>
    <row r="7" spans="2:14" ht="90" x14ac:dyDescent="0.25">
      <c r="B7" s="512"/>
      <c r="C7" s="739" t="s">
        <v>336</v>
      </c>
      <c r="D7" s="18" t="s">
        <v>268</v>
      </c>
      <c r="E7" s="18" t="s">
        <v>337</v>
      </c>
      <c r="F7" s="18" t="s">
        <v>338</v>
      </c>
      <c r="G7" s="18" t="s">
        <v>339</v>
      </c>
      <c r="H7" s="18" t="s">
        <v>340</v>
      </c>
      <c r="I7" s="736" t="s">
        <v>341</v>
      </c>
      <c r="J7" s="736" t="s">
        <v>342</v>
      </c>
      <c r="K7" s="1087"/>
      <c r="L7" s="736" t="s">
        <v>343</v>
      </c>
      <c r="M7" s="736" t="s">
        <v>344</v>
      </c>
      <c r="N7" s="10"/>
    </row>
    <row r="8" spans="2:14" x14ac:dyDescent="0.25">
      <c r="B8" s="513">
        <v>1</v>
      </c>
      <c r="C8" s="739" t="s">
        <v>345</v>
      </c>
      <c r="D8" s="18"/>
      <c r="E8" s="18"/>
      <c r="F8" s="18"/>
      <c r="G8" s="18"/>
      <c r="H8" s="18"/>
      <c r="I8" s="740"/>
      <c r="J8" s="740"/>
      <c r="K8" s="161"/>
      <c r="L8" s="18"/>
      <c r="M8" s="18"/>
      <c r="N8" s="10"/>
    </row>
    <row r="9" spans="2:14" x14ac:dyDescent="0.25">
      <c r="B9" s="514">
        <v>2</v>
      </c>
      <c r="C9" s="741" t="s">
        <v>167</v>
      </c>
      <c r="D9" s="742"/>
      <c r="E9" s="742"/>
      <c r="F9" s="742"/>
      <c r="G9" s="742"/>
      <c r="H9" s="742"/>
      <c r="I9" s="743"/>
      <c r="J9" s="743"/>
      <c r="K9" s="744"/>
      <c r="L9" s="742"/>
      <c r="M9" s="742"/>
      <c r="N9" s="10"/>
    </row>
    <row r="10" spans="2:14" x14ac:dyDescent="0.25">
      <c r="B10" s="513">
        <v>3</v>
      </c>
      <c r="C10" s="157" t="s">
        <v>346</v>
      </c>
      <c r="D10" s="745"/>
      <c r="E10" s="745"/>
      <c r="F10" s="745"/>
      <c r="G10" s="745"/>
      <c r="H10" s="745"/>
      <c r="I10" s="746"/>
      <c r="J10" s="746"/>
      <c r="K10" s="745"/>
      <c r="L10" s="745"/>
      <c r="M10" s="745"/>
      <c r="N10" s="10"/>
    </row>
    <row r="11" spans="2:14" x14ac:dyDescent="0.25">
      <c r="B11" s="513">
        <v>4</v>
      </c>
      <c r="C11" s="157" t="s">
        <v>347</v>
      </c>
      <c r="D11" s="745"/>
      <c r="E11" s="745"/>
      <c r="F11" s="745"/>
      <c r="G11" s="745"/>
      <c r="H11" s="745"/>
      <c r="I11" s="746"/>
      <c r="J11" s="746"/>
      <c r="K11" s="745"/>
      <c r="L11" s="745"/>
      <c r="M11" s="745"/>
      <c r="N11" s="10"/>
    </row>
    <row r="12" spans="2:14" x14ac:dyDescent="0.25">
      <c r="B12" s="513">
        <v>5</v>
      </c>
      <c r="C12" s="157" t="s">
        <v>348</v>
      </c>
      <c r="D12" s="745"/>
      <c r="E12" s="745"/>
      <c r="F12" s="745"/>
      <c r="G12" s="745"/>
      <c r="H12" s="745"/>
      <c r="I12" s="746"/>
      <c r="J12" s="746"/>
      <c r="K12" s="745"/>
      <c r="L12" s="745"/>
      <c r="M12" s="745"/>
      <c r="N12" s="10"/>
    </row>
    <row r="13" spans="2:14" x14ac:dyDescent="0.25">
      <c r="B13" s="513">
        <v>6</v>
      </c>
      <c r="C13" s="157" t="s">
        <v>349</v>
      </c>
      <c r="D13" s="745"/>
      <c r="E13" s="745"/>
      <c r="F13" s="745"/>
      <c r="G13" s="745"/>
      <c r="H13" s="745"/>
      <c r="I13" s="746"/>
      <c r="J13" s="746"/>
      <c r="K13" s="745"/>
      <c r="L13" s="745"/>
      <c r="M13" s="745"/>
      <c r="N13" s="10"/>
    </row>
    <row r="14" spans="2:14" x14ac:dyDescent="0.25">
      <c r="B14" s="513">
        <v>7</v>
      </c>
      <c r="C14" s="157" t="s">
        <v>350</v>
      </c>
      <c r="D14" s="745"/>
      <c r="E14" s="745"/>
      <c r="F14" s="745"/>
      <c r="G14" s="745"/>
      <c r="H14" s="745"/>
      <c r="I14" s="746"/>
      <c r="J14" s="746"/>
      <c r="K14" s="745"/>
      <c r="L14" s="745"/>
      <c r="M14" s="745"/>
      <c r="N14" s="10"/>
    </row>
    <row r="15" spans="2:14" x14ac:dyDescent="0.25">
      <c r="B15" s="515">
        <v>8</v>
      </c>
      <c r="C15" s="741" t="s">
        <v>167</v>
      </c>
      <c r="D15" s="747"/>
      <c r="E15" s="747"/>
      <c r="F15" s="747"/>
      <c r="G15" s="747"/>
      <c r="H15" s="747"/>
      <c r="I15" s="747"/>
      <c r="J15" s="747"/>
      <c r="K15" s="748"/>
      <c r="L15" s="747"/>
      <c r="M15" s="747"/>
      <c r="N15" s="10"/>
    </row>
    <row r="16" spans="2:14" x14ac:dyDescent="0.25">
      <c r="B16" s="515">
        <v>9</v>
      </c>
      <c r="C16" s="741" t="s">
        <v>167</v>
      </c>
      <c r="D16" s="747"/>
      <c r="E16" s="747"/>
      <c r="F16" s="747"/>
      <c r="G16" s="747"/>
      <c r="H16" s="747"/>
      <c r="I16" s="747"/>
      <c r="J16" s="747"/>
      <c r="K16" s="748"/>
      <c r="L16" s="747"/>
      <c r="M16" s="747"/>
      <c r="N16" s="10"/>
    </row>
    <row r="17" spans="2:14" ht="30" x14ac:dyDescent="0.25">
      <c r="B17" s="513">
        <v>10</v>
      </c>
      <c r="C17" s="157" t="s">
        <v>351</v>
      </c>
      <c r="D17" s="745"/>
      <c r="E17" s="745"/>
      <c r="F17" s="745"/>
      <c r="G17" s="745"/>
      <c r="H17" s="745"/>
      <c r="I17" s="746"/>
      <c r="J17" s="746"/>
      <c r="K17" s="745"/>
      <c r="L17" s="745"/>
      <c r="M17" s="745"/>
      <c r="N17" s="10"/>
    </row>
    <row r="18" spans="2:14" x14ac:dyDescent="0.25">
      <c r="B18" s="515">
        <v>11</v>
      </c>
      <c r="C18" s="741" t="s">
        <v>167</v>
      </c>
      <c r="D18" s="747"/>
      <c r="E18" s="747"/>
      <c r="F18" s="747"/>
      <c r="G18" s="747"/>
      <c r="H18" s="747"/>
      <c r="I18" s="747"/>
      <c r="J18" s="747"/>
      <c r="K18" s="748"/>
      <c r="L18" s="747"/>
      <c r="M18" s="747"/>
      <c r="N18" s="10"/>
    </row>
    <row r="19" spans="2:14" ht="30" x14ac:dyDescent="0.25">
      <c r="B19" s="513">
        <v>12</v>
      </c>
      <c r="C19" s="749" t="s">
        <v>352</v>
      </c>
      <c r="D19" s="750"/>
      <c r="E19" s="750"/>
      <c r="F19" s="750"/>
      <c r="G19" s="750"/>
      <c r="H19" s="750"/>
      <c r="I19" s="750"/>
      <c r="J19" s="750"/>
      <c r="K19" s="751">
        <v>23</v>
      </c>
      <c r="L19" s="752"/>
      <c r="M19" s="752"/>
      <c r="N19" s="10"/>
    </row>
  </sheetData>
  <mergeCells count="3">
    <mergeCell ref="D6:H6"/>
    <mergeCell ref="I6:J6"/>
    <mergeCell ref="K6:K7"/>
  </mergeCells>
  <pageMargins left="0.70866141732283472" right="0.70866141732283472" top="0.74803149606299213" bottom="0.74803149606299213" header="0.31496062992125984" footer="0.31496062992125984"/>
  <pageSetup paperSize="9" scale="74" orientation="landscape" r:id="rId1"/>
  <headerFooter>
    <oddHeader>&amp;CDA
Bilag 5</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F9859BFDE09A4FAF9E46D7559FA05E" ma:contentTypeVersion="6" ma:contentTypeDescription="Opret et nyt dokument." ma:contentTypeScope="" ma:versionID="76b9de2ef1376cbdd19417e58ded53e2">
  <xsd:schema xmlns:xsd="http://www.w3.org/2001/XMLSchema" xmlns:xs="http://www.w3.org/2001/XMLSchema" xmlns:p="http://schemas.microsoft.com/office/2006/metadata/properties" xmlns:ns2="8ad86615-9d33-4660-8ec4-d86a132302f0" xmlns:ns3="5051958b-d02f-41f4-8e87-457672f12e0e" targetNamespace="http://schemas.microsoft.com/office/2006/metadata/properties" ma:root="true" ma:fieldsID="d402198c1b37bf1d694698db43593205" ns2:_="" ns3:_="">
    <xsd:import namespace="8ad86615-9d33-4660-8ec4-d86a132302f0"/>
    <xsd:import namespace="5051958b-d02f-41f4-8e87-457672f12e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86615-9d33-4660-8ec4-d86a13230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1958b-d02f-41f4-8e87-457672f12e0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D3529-967C-4EED-AC08-8300268F3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86615-9d33-4660-8ec4-d86a132302f0"/>
    <ds:schemaRef ds:uri="5051958b-d02f-41f4-8e87-457672f12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6C4BF-4799-428D-83B9-5E92FB710F65}">
  <ds:schemaRefs>
    <ds:schemaRef ds:uri="http://schemas.microsoft.com/sharepoint/v3/contenttype/forms"/>
  </ds:schemaRefs>
</ds:datastoreItem>
</file>

<file path=customXml/itemProps3.xml><?xml version="1.0" encoding="utf-8"?>
<ds:datastoreItem xmlns:ds="http://schemas.openxmlformats.org/officeDocument/2006/customXml" ds:itemID="{4687245E-1EF1-468C-9613-A30C8E525F7A}">
  <ds:schemaRefs>
    <ds:schemaRef ds:uri="5051958b-d02f-41f4-8e87-457672f12e0e"/>
    <ds:schemaRef ds:uri="http://schemas.microsoft.com/office/2006/documentManagement/types"/>
    <ds:schemaRef ds:uri="http://www.w3.org/XML/1998/namespace"/>
    <ds:schemaRef ds:uri="http://purl.org/dc/elements/1.1/"/>
    <ds:schemaRef ds:uri="8ad86615-9d33-4660-8ec4-d86a132302f0"/>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80</vt:i4>
      </vt:variant>
      <vt:variant>
        <vt:lpstr>Navngivne områder</vt:lpstr>
      </vt:variant>
      <vt:variant>
        <vt:i4>17</vt:i4>
      </vt:variant>
    </vt:vector>
  </HeadingPairs>
  <TitlesOfParts>
    <vt:vector size="97" baseType="lpstr">
      <vt:lpstr>Indholdsfortegnelse</vt:lpstr>
      <vt:lpstr>Reference</vt:lpstr>
      <vt:lpstr>EU OV1</vt:lpstr>
      <vt:lpstr>EU KM1</vt:lpstr>
      <vt:lpstr>Skema EU LI1 </vt:lpstr>
      <vt:lpstr>Skema EU LI2</vt:lpstr>
      <vt:lpstr>Tabel EU-LIA</vt:lpstr>
      <vt:lpstr>Tabel EU-LIB</vt:lpstr>
      <vt:lpstr>Skema EU PV1</vt:lpstr>
      <vt:lpstr>Skema EU CC1</vt:lpstr>
      <vt:lpstr>Skema EU CC2 </vt:lpstr>
      <vt:lpstr>Tabel EU CCA  </vt:lpstr>
      <vt:lpstr>EU CCyB1</vt:lpstr>
      <vt:lpstr>EU CCyB2</vt:lpstr>
      <vt:lpstr>EU LR1 - LRSum</vt:lpstr>
      <vt:lpstr>EU LR2 - LRCom</vt:lpstr>
      <vt:lpstr>EU LR3 - LRSpl</vt:lpstr>
      <vt:lpstr>EU LIQ1</vt:lpstr>
      <vt:lpstr>EU LIQ2</vt:lpstr>
      <vt:lpstr>Skema EU CR1</vt:lpstr>
      <vt:lpstr>Skema EU CR1-A</vt:lpstr>
      <vt:lpstr>Skema EU CR2</vt:lpstr>
      <vt:lpstr>Skema EU CR2a</vt:lpstr>
      <vt:lpstr>Skema EU CQ1</vt:lpstr>
      <vt:lpstr>Skema EU CQ2</vt:lpstr>
      <vt:lpstr>Skema EU CQ3</vt:lpstr>
      <vt:lpstr>Skema EU CQ4</vt:lpstr>
      <vt:lpstr>Skema EU CQ5</vt:lpstr>
      <vt:lpstr>Skema EU CQ6</vt:lpstr>
      <vt:lpstr>Skema EU CQ7</vt:lpstr>
      <vt:lpstr>Skema EU CQ8</vt:lpstr>
      <vt:lpstr>EU CR3</vt:lpstr>
      <vt:lpstr>EU CR4</vt:lpstr>
      <vt:lpstr>EU CR5</vt:lpstr>
      <vt:lpstr>EU CR6</vt:lpstr>
      <vt:lpstr>EU CR6-A</vt:lpstr>
      <vt:lpstr>EU CR7</vt:lpstr>
      <vt:lpstr>EU CR7-A</vt:lpstr>
      <vt:lpstr>EU CR8</vt:lpstr>
      <vt:lpstr>EU CR9</vt:lpstr>
      <vt:lpstr>EU CR9.1</vt:lpstr>
      <vt:lpstr>EU CR10 </vt:lpstr>
      <vt:lpstr>Tabel EU CCRA</vt:lpstr>
      <vt:lpstr>Skema EU CCR1</vt:lpstr>
      <vt:lpstr>Skema EU CCR2</vt:lpstr>
      <vt:lpstr>Skema EU CCR3</vt:lpstr>
      <vt:lpstr>Skema EU CCR4</vt:lpstr>
      <vt:lpstr>Skema EU CCR5</vt:lpstr>
      <vt:lpstr>Skema EU CCR6</vt:lpstr>
      <vt:lpstr>Skema EU CCR7</vt:lpstr>
      <vt:lpstr>Skema EU CCR8</vt:lpstr>
      <vt:lpstr>Skema EU SEC1</vt:lpstr>
      <vt:lpstr>Skema EU SEC2</vt:lpstr>
      <vt:lpstr>Skema EU SEC3</vt:lpstr>
      <vt:lpstr>Skema EU SEC4</vt:lpstr>
      <vt:lpstr>Skema EU SEC5</vt:lpstr>
      <vt:lpstr>EU MR1</vt:lpstr>
      <vt:lpstr>Skema EU OR1</vt:lpstr>
      <vt:lpstr>REM1</vt:lpstr>
      <vt:lpstr>REM2</vt:lpstr>
      <vt:lpstr>REM3</vt:lpstr>
      <vt:lpstr>REM4</vt:lpstr>
      <vt:lpstr>REM5</vt:lpstr>
      <vt:lpstr>Skema EU AE1</vt:lpstr>
      <vt:lpstr>Skema EU AE2</vt:lpstr>
      <vt:lpstr>Skema EU AE3</vt:lpstr>
      <vt:lpstr>Skema 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 Mitigating actions - GAR %</vt:lpstr>
      <vt:lpstr>9.Mitigating actions-BTAR</vt:lpstr>
      <vt:lpstr>10.Other mitigating actions</vt:lpstr>
      <vt:lpstr>'EU MR1'!_ftn1</vt:lpstr>
      <vt:lpstr>'EU MR1'!_ftnref1</vt:lpstr>
      <vt:lpstr>'Skema EU LI1 '!_Toc483499698</vt:lpstr>
      <vt:lpstr>'EU CR3'!Udskriftsområde</vt:lpstr>
      <vt:lpstr>'EU CR6-A'!Udskriftsområde</vt:lpstr>
      <vt:lpstr>'EU CR7'!Udskriftsområde</vt:lpstr>
      <vt:lpstr>'EU CR9'!Udskriftsområde</vt:lpstr>
      <vt:lpstr>'EU CR9.1'!Udskriftsområde</vt:lpstr>
      <vt:lpstr>'EU LIQ2'!Udskriftsområde</vt:lpstr>
      <vt:lpstr>'EU LR1 - LRSum'!Udskriftsområde</vt:lpstr>
      <vt:lpstr>'EU LR2 - LRCom'!Udskriftsområde</vt:lpstr>
      <vt:lpstr>'EU LR3 - LRSpl'!Udskriftsområde</vt:lpstr>
      <vt:lpstr>Indholdsfortegnelse!Udskriftsområde</vt:lpstr>
      <vt:lpstr>'Skema EU CC1'!Udskriftsområde</vt:lpstr>
      <vt:lpstr>'Skema EU LI1 '!Udskriftsområde</vt:lpstr>
      <vt:lpstr>'Skema EU SEC5'!Udskriftsområde</vt:lpstr>
      <vt:lpstr>'Skema EU CC1'!Udskriftstitler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Kjeldstrøm Fischer</dc:creator>
  <cp:keywords/>
  <dc:description/>
  <cp:lastModifiedBy>Casper Mortensen</cp:lastModifiedBy>
  <cp:revision/>
  <dcterms:created xsi:type="dcterms:W3CDTF">2015-06-05T18:19:34Z</dcterms:created>
  <dcterms:modified xsi:type="dcterms:W3CDTF">2024-11-20T06:57:02Z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0x010100AEF9859BFDE09A4FAF9E46D7559FA05E</vt:lpwstr>
  </property>
</Properties>
</file>