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namedSheetViews/namedSheetView1.xml" ContentType="application/vnd.ms-excel.namedsheetview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lrkredit.sharepoint.com/sites/SjleIIIappendiks/Delte dokumenter/General/4. Kvartal 2024/"/>
    </mc:Choice>
  </mc:AlternateContent>
  <xr:revisionPtr revIDLastSave="1788" documentId="13_ncr:1_{CBD65AE1-0FBF-4C21-9414-5FE0E6684FF8}" xr6:coauthVersionLast="47" xr6:coauthVersionMax="47" xr10:uidLastSave="{CAC1D2C8-FB9E-4439-849B-39E9FDD5B8F6}"/>
  <bookViews>
    <workbookView xWindow="28680" yWindow="-120" windowWidth="29040" windowHeight="17640" tabRatio="902" xr2:uid="{00000000-000D-0000-FFFF-FFFF00000000}"/>
  </bookViews>
  <sheets>
    <sheet name="Indholdsfortegnelse" sheetId="124" r:id="rId1"/>
    <sheet name="Reference" sheetId="125" r:id="rId2"/>
    <sheet name="EU OV1" sheetId="17" r:id="rId3"/>
    <sheet name="EU KM1" sheetId="18" r:id="rId4"/>
    <sheet name="Skema EU LI1 " sheetId="24" r:id="rId5"/>
    <sheet name="Skema EU LI2" sheetId="25" r:id="rId6"/>
    <sheet name="Tabel EU-LIA" sheetId="27" state="hidden" r:id="rId7"/>
    <sheet name="Tabel EU-LIB" sheetId="28" state="hidden" r:id="rId8"/>
    <sheet name="Skema EU PV1" sheetId="29" r:id="rId9"/>
    <sheet name="Skema EU CC1" sheetId="34" r:id="rId10"/>
    <sheet name="Skema EU CC2 " sheetId="35" r:id="rId11"/>
    <sheet name="Tabel EU CCA  " sheetId="36" r:id="rId12"/>
    <sheet name="EU CCyB1" sheetId="38" state="hidden" r:id="rId13"/>
    <sheet name="EU CCyB2" sheetId="39" r:id="rId14"/>
    <sheet name="EU LR1 - LRSum" sheetId="42" r:id="rId15"/>
    <sheet name="EU LR2 - LRCom" sheetId="43" r:id="rId16"/>
    <sheet name="EU LR3 - LRSpl" sheetId="44" r:id="rId17"/>
    <sheet name="EU LIQ1" sheetId="48" r:id="rId18"/>
    <sheet name="EU LIQ2" sheetId="50" r:id="rId19"/>
    <sheet name="Skema EU CR1" sheetId="54" r:id="rId20"/>
    <sheet name="Skema EU CR1-A" sheetId="55" r:id="rId21"/>
    <sheet name="Skema EU CR2" sheetId="56" r:id="rId22"/>
    <sheet name="Skema EU CR2a" sheetId="57" r:id="rId23"/>
    <sheet name="Skema EU CQ1" sheetId="58" r:id="rId24"/>
    <sheet name="Skema EU CQ2" sheetId="59" r:id="rId25"/>
    <sheet name="Skema EU CQ3" sheetId="60" r:id="rId26"/>
    <sheet name="Skema EU CQ4" sheetId="61" r:id="rId27"/>
    <sheet name="Skema EU CQ5" sheetId="62" r:id="rId28"/>
    <sheet name="Skema EU CQ6" sheetId="63" r:id="rId29"/>
    <sheet name="Skema EU CQ7" sheetId="64" r:id="rId30"/>
    <sheet name="Skema EU CQ8" sheetId="65" r:id="rId31"/>
    <sheet name="EU CR3" sheetId="68" r:id="rId32"/>
    <sheet name="EU CR4" sheetId="71" r:id="rId33"/>
    <sheet name="EU CR5" sheetId="72" r:id="rId34"/>
    <sheet name="EU CR6" sheetId="75" r:id="rId35"/>
    <sheet name="EU CR6-A" sheetId="76" r:id="rId36"/>
    <sheet name="EU CR7" sheetId="77" r:id="rId37"/>
    <sheet name="EU CR7-A" sheetId="78" r:id="rId38"/>
    <sheet name="EU CR8" sheetId="79" r:id="rId39"/>
    <sheet name="EU CR9" sheetId="80" r:id="rId40"/>
    <sheet name="EU CR9.1" sheetId="81" state="hidden" r:id="rId41"/>
    <sheet name="EU CR10 " sheetId="83" r:id="rId42"/>
    <sheet name="Tabel EU CCRA" sheetId="85" state="hidden" r:id="rId43"/>
    <sheet name="Skema EU CCR1" sheetId="86" state="hidden" r:id="rId44"/>
    <sheet name="Skema EU CCR2" sheetId="87" state="hidden" r:id="rId45"/>
    <sheet name="Skema EU CCR3" sheetId="88" state="hidden" r:id="rId46"/>
    <sheet name="Skema EU CCR4" sheetId="89" state="hidden" r:id="rId47"/>
    <sheet name="Skema EU CCR5" sheetId="90" state="hidden" r:id="rId48"/>
    <sheet name="Skema EU CCR6" sheetId="91" state="hidden" r:id="rId49"/>
    <sheet name="Skema EU CCR7" sheetId="92" state="hidden" r:id="rId50"/>
    <sheet name="Skema EU CCR8" sheetId="93" state="hidden" r:id="rId51"/>
    <sheet name="Skema EU SEC1" sheetId="96" state="hidden" r:id="rId52"/>
    <sheet name="Skema EU SEC2" sheetId="97" state="hidden" r:id="rId53"/>
    <sheet name="Skema EU SEC3" sheetId="98" state="hidden" r:id="rId54"/>
    <sheet name="Skema EU SEC4" sheetId="99" state="hidden" r:id="rId55"/>
    <sheet name="Skema EU SEC5" sheetId="100" state="hidden" r:id="rId56"/>
    <sheet name="EU MR1" sheetId="103" r:id="rId57"/>
    <sheet name="Skema EU OR1" sheetId="111" r:id="rId58"/>
    <sheet name="REM1" sheetId="114" r:id="rId59"/>
    <sheet name="REM2" sheetId="115" r:id="rId60"/>
    <sheet name="REM3" sheetId="116" state="hidden" r:id="rId61"/>
    <sheet name="REM4" sheetId="117" state="hidden" r:id="rId62"/>
    <sheet name="REM5" sheetId="118" r:id="rId63"/>
    <sheet name="Skema EU AE1" sheetId="120" r:id="rId64"/>
    <sheet name="Skema EU AE2" sheetId="121" state="hidden" r:id="rId65"/>
    <sheet name="Skema EU AE3" sheetId="122" r:id="rId66"/>
    <sheet name="Skema EU IRRBB1" sheetId="127" r:id="rId67"/>
    <sheet name="Qualitative-Environmental risk" sheetId="128" r:id="rId68"/>
    <sheet name="Qualitative-Social risk" sheetId="129" r:id="rId69"/>
    <sheet name="Qualitative-Governance risk" sheetId="130" r:id="rId70"/>
    <sheet name="1.CC Transition risk-Banking b." sheetId="131" r:id="rId71"/>
    <sheet name="2.CC Trans-BB.RE collateral" sheetId="132" r:id="rId72"/>
    <sheet name="3.CC Trans-BB.alignment metrics" sheetId="135" r:id="rId73"/>
    <sheet name="4.CC Transition-toppollutcomp" sheetId="136" r:id="rId74"/>
    <sheet name="5.CC Physical risk" sheetId="133" r:id="rId75"/>
    <sheet name="6. Summary GAR " sheetId="137" r:id="rId76"/>
    <sheet name="7.Mitigating actions-GAR assets" sheetId="138" r:id="rId77"/>
    <sheet name="8.Mitigating actions - GAR %" sheetId="139" r:id="rId78"/>
    <sheet name="9.Mitigating actions-BTAR" sheetId="141" r:id="rId79"/>
    <sheet name="10.Other mitigating actions" sheetId="134" r:id="rId80"/>
  </sheets>
  <definedNames>
    <definedName name="_ftn1" localSheetId="56">'EU MR1'!$H$14</definedName>
    <definedName name="_ftnref1" localSheetId="56">'EU MR1'!$H$11</definedName>
    <definedName name="_Toc483499698" localSheetId="4">'Skema EU LI1 '!$B$2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31">'EU CR3'!$B$1:$K$20</definedName>
    <definedName name="_xlnm.Print_Area" localSheetId="35">'EU CR6-A'!$A$2:$J$24</definedName>
    <definedName name="_xlnm.Print_Area" localSheetId="36">'EU CR7'!$B$2:$G$27</definedName>
    <definedName name="_xlnm.Print_Area" localSheetId="39">'EU CR9'!$B$2:$J$49</definedName>
    <definedName name="_xlnm.Print_Area" localSheetId="40">'EU CR9.1'!$B$2:$I$30</definedName>
    <definedName name="_xlnm.Print_Area" localSheetId="18">'EU LIQ2'!$A$1:$N$44</definedName>
    <definedName name="_xlnm.Print_Area" localSheetId="14">'EU LR1 - LRSum'!$B$1:$D$21</definedName>
    <definedName name="_xlnm.Print_Area" localSheetId="15">'EU LR2 - LRCom'!$B$2:$E$72</definedName>
    <definedName name="_xlnm.Print_Area" localSheetId="16">'EU LR3 - LRSpl'!$B$2:$D$17</definedName>
    <definedName name="_xlnm.Print_Area" localSheetId="0">Indholdsfortegnelse!$B$1:$D$90</definedName>
    <definedName name="_xlnm.Print_Area" localSheetId="67">'Qualitative-Environmental risk'!$A$1:$D$16</definedName>
    <definedName name="_xlnm.Print_Area" localSheetId="9">'Skema EU CC1'!$B$1:$E$119</definedName>
    <definedName name="_xlnm.Print_Area" localSheetId="4">'Skema EU LI1 '!$B$1:$J$36</definedName>
    <definedName name="_xlnm.Print_Area" localSheetId="55">'Skema EU SEC5'!$A$1:$E$19</definedName>
    <definedName name="_xlnm.Print_Titles" localSheetId="9">'Skema EU CC1'!$6:$6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5" i="141" l="1"/>
  <c r="E55" i="141"/>
  <c r="D55" i="141"/>
  <c r="C55" i="141"/>
  <c r="S48" i="141"/>
  <c r="S47" i="141"/>
  <c r="S46" i="141"/>
  <c r="S45" i="141"/>
  <c r="S44" i="141"/>
  <c r="S43" i="141"/>
  <c r="O48" i="141"/>
  <c r="O47" i="141"/>
  <c r="O46" i="141"/>
  <c r="O45" i="141"/>
  <c r="O44" i="141"/>
  <c r="O43" i="141"/>
  <c r="N48" i="141"/>
  <c r="N47" i="141"/>
  <c r="N46" i="141"/>
  <c r="N45" i="141"/>
  <c r="N44" i="141"/>
  <c r="N43" i="141"/>
  <c r="E48" i="141"/>
  <c r="E47" i="141"/>
  <c r="E46" i="141"/>
  <c r="E45" i="141"/>
  <c r="E44" i="141"/>
  <c r="E43" i="141"/>
  <c r="D48" i="141"/>
  <c r="D47" i="141"/>
  <c r="D46" i="141"/>
  <c r="D45" i="141"/>
  <c r="D44" i="141"/>
  <c r="D43" i="141"/>
  <c r="P24" i="141"/>
  <c r="P21" i="141"/>
  <c r="P20" i="141"/>
  <c r="P17" i="141"/>
  <c r="P16" i="141"/>
  <c r="P15" i="141"/>
  <c r="P14" i="141"/>
  <c r="P12" i="141"/>
  <c r="O24" i="141"/>
  <c r="O21" i="141"/>
  <c r="O20" i="141"/>
  <c r="O17" i="141"/>
  <c r="O16" i="141"/>
  <c r="O15" i="141"/>
  <c r="O14" i="141"/>
  <c r="O12" i="141"/>
  <c r="F12" i="141"/>
  <c r="E12" i="141"/>
  <c r="D12" i="141"/>
  <c r="S26" i="139"/>
  <c r="S21" i="139"/>
  <c r="S20" i="139"/>
  <c r="S19" i="139"/>
  <c r="S11" i="139"/>
  <c r="S10" i="139"/>
  <c r="O26" i="139"/>
  <c r="O21" i="139"/>
  <c r="O20" i="139"/>
  <c r="O19" i="139"/>
  <c r="O11" i="139"/>
  <c r="O10" i="139"/>
  <c r="N26" i="139"/>
  <c r="N21" i="139"/>
  <c r="N20" i="139"/>
  <c r="N19" i="139"/>
  <c r="N11" i="139"/>
  <c r="N10" i="139"/>
  <c r="E21" i="139"/>
  <c r="E20" i="139"/>
  <c r="D21" i="139"/>
  <c r="D20" i="139"/>
  <c r="E19" i="139"/>
  <c r="E11" i="139"/>
  <c r="E10" i="139"/>
  <c r="D19" i="139"/>
  <c r="D11" i="139"/>
  <c r="D10" i="139"/>
  <c r="F6" i="137"/>
  <c r="E6" i="137"/>
  <c r="D6" i="137"/>
  <c r="C6" i="137"/>
  <c r="P42" i="138"/>
  <c r="O42" i="138"/>
  <c r="P41" i="138"/>
  <c r="O41" i="138"/>
  <c r="P36" i="138"/>
  <c r="O36" i="138"/>
  <c r="P35" i="138"/>
  <c r="O35" i="138"/>
  <c r="P34" i="138"/>
  <c r="O34" i="138"/>
  <c r="P30" i="138"/>
  <c r="O30" i="138"/>
  <c r="P11" i="138"/>
  <c r="O11" i="138"/>
  <c r="D62" i="138"/>
  <c r="D61" i="138"/>
  <c r="D56" i="138"/>
  <c r="F42" i="138"/>
  <c r="E42" i="138"/>
  <c r="D20" i="133"/>
  <c r="D10" i="133"/>
</calcChain>
</file>

<file path=xl/sharedStrings.xml><?xml version="1.0" encoding="utf-8"?>
<sst xmlns="http://schemas.openxmlformats.org/spreadsheetml/2006/main" count="4116" uniqueCount="1841">
  <si>
    <t>Søjle III Appendiks</t>
  </si>
  <si>
    <t>Frekvens</t>
  </si>
  <si>
    <t>Opdateret</t>
  </si>
  <si>
    <t>Oversigtsskemaer - bilag I</t>
  </si>
  <si>
    <t>Skema EU OV1 – Oversigt over samlede risikoeksponeringer</t>
  </si>
  <si>
    <t>Årligt</t>
  </si>
  <si>
    <t>31.12.2024</t>
  </si>
  <si>
    <t>Skema EU KM1 – Skema om væsentlige målekriterier</t>
  </si>
  <si>
    <t>Halvårligt</t>
  </si>
  <si>
    <t>Oplysninger om anvendelsesområdet for de tilsynsmæssige rammer - bilag V</t>
  </si>
  <si>
    <t>Skema EU LI1 – Forskelle mellem de regnskabsmæssige rammer og rammerne for tilsynsmæssig konsolidering og sammenstilling af regnskabskategorierne og lovmæssigt fastsatte risikokategorier</t>
  </si>
  <si>
    <t xml:space="preserve">Skema EU LI2 – Primære kilder til forskelle mellem de tilsynsmæssige eksponeringsbeløb og regnskabsmæssige værdier </t>
  </si>
  <si>
    <t>Skema EU PV1 – Justeringer som følge af forsigtig værdiansættelse (PVA)</t>
  </si>
  <si>
    <t>Offentliggørelse af kapitalgrundlag - bilag VII</t>
  </si>
  <si>
    <t>Skema EU CC1 — Sammensætning af lovpligtigt kapitalgrundlag</t>
  </si>
  <si>
    <t>Skema CC2 – Afstemning mellem lovbestemt kapitalgrundlag og balancen i de reviderede regnskaber</t>
  </si>
  <si>
    <t>Skema EU CCA: Hovedtræk ved lovpligtige kapitalgrundlagsinstrumenter og nedskrivningsrelevante passivinstrumenter</t>
  </si>
  <si>
    <t>Offentliggørelse af oplysninger om kontracykliske kapitalbuffere - bilag IX</t>
  </si>
  <si>
    <t>Skema EU CCyB2 — Størrelsen af den institutspecifikke kontracykliske kapitalbuffer</t>
  </si>
  <si>
    <t>Offentliggørelser af gearingsgrad - bilag XI</t>
  </si>
  <si>
    <t>Skema EU LR1 - LRSum: Afstemning mellem regnskabsmæssige aktiver og gearingsgradrelevante eksponeringer — oversigt</t>
  </si>
  <si>
    <t>Skema EU LR2 - LRCom Oplysninger om gearingsgrad — fælles regler</t>
  </si>
  <si>
    <t>Skema EU LR3 - LRSpl: Opdeling af balanceførte eksponeringer (ekskl. derivater, SFT'er og ikke medregnede eksponeringer)</t>
  </si>
  <si>
    <t>Likviditetskrav - bilag XIII</t>
  </si>
  <si>
    <t>Skema EU LIQ1 - Kvantitative oplysninger om likviditetsdækningsgrad</t>
  </si>
  <si>
    <t xml:space="preserve">Skema EU LIQ2: Net stable funding ratio </t>
  </si>
  <si>
    <t>Offentliggørelse af risikostyringsmålsætninger og -politikker, eksponeringer mod kreditrisiko, udvandingsrisiko og kreditkvalitet - bilag  XV</t>
  </si>
  <si>
    <t>Skema EU CR1: Ikkemisligholdte og misligholdte eksponeringer og dertil knyttede bestemmelser</t>
  </si>
  <si>
    <t>Skema EU CR1-A: Løbetid på eksponeringer</t>
  </si>
  <si>
    <t>Skema EU CR2: Ændringer i beholdningen af misligholdte lån og forskud</t>
  </si>
  <si>
    <t>Skema EU CR2a: Ændringer i beholdningen af misligholdte lån og forskud og akkumulerede inddrevne nettobeløb i forbindelse hermed</t>
  </si>
  <si>
    <t>Skema EU CQ1: Kreditkvalitet af eksponeringer med kreditlempelser</t>
  </si>
  <si>
    <t>Skema EU CQ2: Kvalitet af kreditlempelser</t>
  </si>
  <si>
    <t>Skema EU CQ3: Kreditkvalitet af ikkemisligholdte og misligholdte eksponeringer efter forfaldsdage</t>
  </si>
  <si>
    <t>Skema EU CQ4: Kvaliteten af misligholdte eksponeringer efter geografisk placering </t>
  </si>
  <si>
    <t>Skema EU CQ5: Kreditkvalitet af lån og forskud efter branche</t>
  </si>
  <si>
    <t xml:space="preserve">Skema EU CQ6: Værdiansættelse af sikkerhedsstillelse - lån og forskud </t>
  </si>
  <si>
    <t xml:space="preserve">Skema EU CQ7: Sikkerhedsstillelse opnået gennem overtagelse og fuldbyrdelsesprocesser </t>
  </si>
  <si>
    <t>Skema EU CQ8: Sikkerhedsstillelse opnået gennem overtagelse og fuldbyrdelsesprocesser – opdeling efter årgang</t>
  </si>
  <si>
    <t>Anvendelsen af kreditrisikoreduktionsteknikker - bilag XVII</t>
  </si>
  <si>
    <t>Skema EU CR3 - Overblik over kreditrisikoreduktionsteknikker  Offentliggørelse af anvendelsen af kreditrisikoreduktionsteknikker</t>
  </si>
  <si>
    <t>Offentliggørelse af anvendelsen af standardmetoden for kreditrisiko (med undtagelse af modpartskreditrisiko og securitiseringspositioner) - bilag XIX</t>
  </si>
  <si>
    <t>Skema EU CR4 — Standardmetode — Kreditrisikoeksponering og virkninger af kreditrisikoreduktionsteknikker</t>
  </si>
  <si>
    <t>Skema CR5 — Standardmetode</t>
  </si>
  <si>
    <t>Anvendelsen af IRB-metoden for kreditrisiko (med undtagelse af modpartskreditrisiko) - bilag XXI</t>
  </si>
  <si>
    <t>Skema EU CR6 — IRB-metoden — kreditrisikoeksponeringer efter eksponeringsklasse og PD-interval</t>
  </si>
  <si>
    <t>Skema EU CR6-A – IRB-metoden – anvendelsesområdet for IRB-metoden og SA-metoden</t>
  </si>
  <si>
    <t>Skema EU CR7 – IRB-metoden – Virkning af kreditderivater anvendt som CRM-teknikker på de risikovægtede eksponeringer</t>
  </si>
  <si>
    <t>Skema EU CR7-A – IRB-metoden – Offentliggørelse af omfanget af anvendelsen af kreditrisikoreduktionsteknikker</t>
  </si>
  <si>
    <t xml:space="preserve">Skema EU CR8 - RWEA-flowtabeller for kreditrisikoeksponeringer i henhold til IRB-metoden. </t>
  </si>
  <si>
    <t>Skema CR9 –IRB-metoden – Back-testing af PD efter eksponeringsklasse. (fastsat PD-skala)</t>
  </si>
  <si>
    <t>Specialiseret långivning og aktieeksponeringer i henhold til den forenklede risikovægtningsmetode -bilag  XXIII</t>
  </si>
  <si>
    <t>Skema EU CR10 – Specialiseret långivning og aktieeksponeringer i henhold til den forenklede risikovægtningsmetode</t>
  </si>
  <si>
    <t>Offentliggørelse af markedsrisiko efter standardmetoden og den interne metode - bilag XXIX</t>
  </si>
  <si>
    <t>Skema EU MR1 - Markedsrisiko i henhold til standardmetoden</t>
  </si>
  <si>
    <t>Offentliggørelse af operationel risiko - bilag XXXI</t>
  </si>
  <si>
    <t>Skema EU OR1 - Kapitalgrundlagskrav for operationel risiko og risikovægtede eksponeringer</t>
  </si>
  <si>
    <t xml:space="preserve"> Offentliggørelse af aflønningspolitik - bilag XXXIII</t>
  </si>
  <si>
    <t xml:space="preserve">Skema EU REM1 – Aflønning tildelt i løbet af regnskabsåret </t>
  </si>
  <si>
    <t>Skema EU REM2 – Særlige betalinger til medarbejdere, hvis arbejde har væsentlig indflydelse på instituttets risikoprofil (identificerede medarbejdere)</t>
  </si>
  <si>
    <t>Skema REM5 – Oplysninger om aflønning af medarbejdere, hvis arbejde har væsentlig indflydelse på instituttets risikoprofil (identificerede medarbejdere)</t>
  </si>
  <si>
    <t>Behæftede og ubehæftede aktiver - bilag XXXV</t>
  </si>
  <si>
    <t>Skema EU AE1 - Behæftede og ubehæftede aktiver</t>
  </si>
  <si>
    <t>Skema EU AE3 – Behæftelseskilder</t>
  </si>
  <si>
    <t>Offentliggørelse af renterisici i positioner, der ikke indgår i handelsbeholdningen - bilag XXXVII</t>
  </si>
  <si>
    <t>Skema EU IRRBB1 — Renterisici for aktiviteter, der ikke indgår i handelsbeholdningen</t>
  </si>
  <si>
    <t>Indholdsfortegnelse — Tilsynsmæssige oplysninger om ESG-risici (artikel 449a i CRR)</t>
  </si>
  <si>
    <t>Tabel 1 — Kvalitative oplysninger om miljørisiko</t>
  </si>
  <si>
    <t>Tabel 2 — Kvalitative oplysninger om social risiko</t>
  </si>
  <si>
    <t>Tabel 3 — Kvalitative oplysninger om ledelsesmæssig risiko</t>
  </si>
  <si>
    <t>Skema 1: Anlægsbeholdning — indikatorer for potentiel omstillingsrisiko forbundet med klimaændringer: Kreditkvalitet af eksponeringer efter sektor, emissioner og restløbetid</t>
  </si>
  <si>
    <t>Skema 2: Anlægsbeholdning — indikatorer for potentiel omstillingsrisiko forbundet med klimaændringer: Lån med sikkerhed i fast ejendom — sikkerhedsstillelsens energieffektivitet</t>
  </si>
  <si>
    <t>Skema 3: Anlægsbeholdning — indikatorer for potentiel omstillingsrisiko forbundet med klimaændringer: Tilpasningsparametre</t>
  </si>
  <si>
    <t>Skema 4: Anlægsbeholdning — indikatorer for potentiel omstillingsrisiko forbundet med klimaændringer: Eksponeringer mod de 20 største kulstofintensive virksomheder</t>
  </si>
  <si>
    <t>Skema 5: Anlægsbeholdning — indikatorer for potentiel fysisk risiko forbundet med klimaændringer: anlægsbeholdning Eksponeringer underlagt fysisk risiko</t>
  </si>
  <si>
    <t>Skema 6. Oversigt over centrale resultatindikatorer (KPI'er) for eksponeringer, der er i overensstemmelse med klassificeringssystemet</t>
  </si>
  <si>
    <t>Skema 7 — Afbødende foranstaltninger: Aktiver, der indgår i beregningen af GAR</t>
  </si>
  <si>
    <t>Skema 8 — GAR (%)</t>
  </si>
  <si>
    <t>Skema 9 - Mitigerende foranstaltninger - BTAR</t>
  </si>
  <si>
    <t>Skema 10 — Andre foranstaltninger til modvirkning af klimaændringer, der ikke er omfattet af forordning (EU) 2020/852</t>
  </si>
  <si>
    <t>Referencer til Søjle III rapportering</t>
  </si>
  <si>
    <t>Der henvises særligt til:</t>
  </si>
  <si>
    <t>Årsrapport</t>
  </si>
  <si>
    <t>Risiko- og kapitalstyringsrapport</t>
  </si>
  <si>
    <t>Opgørelse af kapitalgrundlag og solvensbehov</t>
  </si>
  <si>
    <t>Rapport om bæredygtighed (CSR)</t>
  </si>
  <si>
    <t>Politik og retningslinjer for DLR Kredit A/S vedrørende aflønning</t>
  </si>
  <si>
    <t>For følgende skemaer henvises til:</t>
  </si>
  <si>
    <t>EU OVC</t>
  </si>
  <si>
    <t>Se særligt risiko og kapitalstyringsrapport</t>
  </si>
  <si>
    <t>EU OVA</t>
  </si>
  <si>
    <t>EU OVB</t>
  </si>
  <si>
    <t>Se særligt risiko og kapitalstyringsrapport, årsrapport og rapport om bæredygtighed</t>
  </si>
  <si>
    <t xml:space="preserve">EU LRA </t>
  </si>
  <si>
    <t>EU LIQA</t>
  </si>
  <si>
    <t>EU LIQB</t>
  </si>
  <si>
    <t>EU CRA</t>
  </si>
  <si>
    <t>EU CRB</t>
  </si>
  <si>
    <t>EU CRC</t>
  </si>
  <si>
    <t>EU CRD</t>
  </si>
  <si>
    <t>EU CRE</t>
  </si>
  <si>
    <t>EU MRA</t>
  </si>
  <si>
    <t>EU ORA</t>
  </si>
  <si>
    <t>REMA</t>
  </si>
  <si>
    <t>Se særligt risiko og kapitalstyringsrapport, årsrapport, rapport om samfundsansvar og Politik og retningslinjer for DLR Kredit A/S vedrørende aflønning</t>
  </si>
  <si>
    <t>EU AE4</t>
  </si>
  <si>
    <t>EU IRRBBA</t>
  </si>
  <si>
    <t>Se fane Skema EU IRRBB1</t>
  </si>
  <si>
    <t>Ikke relevante skemaer er slettet:</t>
  </si>
  <si>
    <t>INS1</t>
  </si>
  <si>
    <t>INS2</t>
  </si>
  <si>
    <t>EU-LIA</t>
  </si>
  <si>
    <t>EU-LIB</t>
  </si>
  <si>
    <t>EU CCyB1</t>
  </si>
  <si>
    <t>EU CR9.1</t>
  </si>
  <si>
    <t>EU CR10.1</t>
  </si>
  <si>
    <t>EU CR10.2</t>
  </si>
  <si>
    <t>EU CR10.3</t>
  </si>
  <si>
    <t>EU CR10.4</t>
  </si>
  <si>
    <t>EU CR10.5</t>
  </si>
  <si>
    <t>EU-CCRA</t>
  </si>
  <si>
    <t>EU CCR1</t>
  </si>
  <si>
    <t>EU CCR2</t>
  </si>
  <si>
    <t>EU CCR3</t>
  </si>
  <si>
    <t>EU CCR4</t>
  </si>
  <si>
    <t>EU CCR5</t>
  </si>
  <si>
    <t>EU CCR6</t>
  </si>
  <si>
    <t>EU CCR7</t>
  </si>
  <si>
    <t>EU CCR8</t>
  </si>
  <si>
    <t>EU-SECA</t>
  </si>
  <si>
    <t>EU-SEC1</t>
  </si>
  <si>
    <t>EU-SEC2</t>
  </si>
  <si>
    <t>EU-SEC3</t>
  </si>
  <si>
    <t>EU-SEC4</t>
  </si>
  <si>
    <t>EU-SEC5</t>
  </si>
  <si>
    <t>EU MRB</t>
  </si>
  <si>
    <t>EU MR2-A</t>
  </si>
  <si>
    <t>EU MR2-B</t>
  </si>
  <si>
    <t>EU MR3</t>
  </si>
  <si>
    <t>EU MR4</t>
  </si>
  <si>
    <t>REM3</t>
  </si>
  <si>
    <t>REM4</t>
  </si>
  <si>
    <t>EU AE2</t>
  </si>
  <si>
    <t>Opdateret:</t>
  </si>
  <si>
    <t>Samlede risikoeksponeringer (TREA)</t>
  </si>
  <si>
    <t>Samlede kapitalgrundlagskrav</t>
  </si>
  <si>
    <t>a</t>
  </si>
  <si>
    <t>b</t>
  </si>
  <si>
    <t>c</t>
  </si>
  <si>
    <t>2024K4</t>
  </si>
  <si>
    <t>2024K3</t>
  </si>
  <si>
    <t>Kreditrisiko (undtagen modpartskreditrisiko)</t>
  </si>
  <si>
    <t xml:space="preserve">Heraf i henhold til standardmetoden </t>
  </si>
  <si>
    <t xml:space="preserve">Heraf i henhold til den grundlæggende IRB-metode (Foundation IRB, F-IRB) </t>
  </si>
  <si>
    <t>Heraf i henhold til kategoriseringsmetoden</t>
  </si>
  <si>
    <t>EU 4a</t>
  </si>
  <si>
    <t>Heraf: aktier i henhold til den forenklede risikovægtningsmetode</t>
  </si>
  <si>
    <t xml:space="preserve">Heraf i henhold til den avancerede IRB-metode (Advanced IRB, A-IRB) </t>
  </si>
  <si>
    <t xml:space="preserve">Modpartskreditrisiko — CCR </t>
  </si>
  <si>
    <t>Heraf i henhold til metoden med interne modeller (IMM)</t>
  </si>
  <si>
    <t>EU 8a</t>
  </si>
  <si>
    <t>Heraf eksponeringer mod en CCP</t>
  </si>
  <si>
    <t>EU 8b</t>
  </si>
  <si>
    <t>Heraf kreditværdijustering — CVA</t>
  </si>
  <si>
    <t>Heraf anden modpartskreditrisiko</t>
  </si>
  <si>
    <t>Ikke relevant</t>
  </si>
  <si>
    <t xml:space="preserve">Afviklingsrisiko </t>
  </si>
  <si>
    <t>Securitiseringseksponeringer uden for handelsbeholdningen (efter loftet)</t>
  </si>
  <si>
    <t xml:space="preserve">Heraf i henhold til SEC-IRBA-metoden </t>
  </si>
  <si>
    <t>Heraf i henhold til SEC-ERBA (undtagen IAA)</t>
  </si>
  <si>
    <t xml:space="preserve">Heraf i henhold til SEC-SA-metoden </t>
  </si>
  <si>
    <t>EU 19a</t>
  </si>
  <si>
    <t>Heraf 1 250 % / fradrag</t>
  </si>
  <si>
    <t>Positionsrisiko, valutarisiko og råvarerisiko (markedsrisiko)</t>
  </si>
  <si>
    <t xml:space="preserve">Heraf i henhold til metoden med interne modeller </t>
  </si>
  <si>
    <t>EU 22a</t>
  </si>
  <si>
    <t>Store eksponeringer</t>
  </si>
  <si>
    <t xml:space="preserve">Operationel risiko </t>
  </si>
  <si>
    <t>EU 23a</t>
  </si>
  <si>
    <t xml:space="preserve">Heraf i henhold til basisindikatormetoden </t>
  </si>
  <si>
    <t>EU 23b</t>
  </si>
  <si>
    <t>EU 23c</t>
  </si>
  <si>
    <t xml:space="preserve">Heraf i henhold til den avancerede målemetode </t>
  </si>
  <si>
    <t>Beløb under tærsklerne for fradrag (omfattetaf en risikovægt på 250 %)</t>
  </si>
  <si>
    <t>I alt</t>
  </si>
  <si>
    <t>2024K2</t>
  </si>
  <si>
    <t>2024K1</t>
  </si>
  <si>
    <t>2023K4</t>
  </si>
  <si>
    <t>Tilgængeligt kapitalgrundlag (beløb)</t>
  </si>
  <si>
    <t xml:space="preserve">Egentlig kernekapital (CET1) </t>
  </si>
  <si>
    <t xml:space="preserve">Kernekapital </t>
  </si>
  <si>
    <t xml:space="preserve">Samlet kapital </t>
  </si>
  <si>
    <t>Risikovægtede eksponeringer</t>
  </si>
  <si>
    <t>Samlet risikoeksponering</t>
  </si>
  <si>
    <t>Kapitalprocenter (som en procentdel af den risikovægtede eksponering)</t>
  </si>
  <si>
    <r>
      <rPr>
        <sz val="11"/>
        <color theme="1"/>
        <rFont val="Calibri"/>
        <family val="2"/>
        <scheme val="minor"/>
      </rPr>
      <t>Egentlig kernekapitalprocent (%)</t>
    </r>
  </si>
  <si>
    <t>Kernekapitalprocent (%)</t>
  </si>
  <si>
    <t>Kapitalprocent i alt (%)</t>
  </si>
  <si>
    <t>Krav om yderligere kapitalgrundlag til at tage højde for andre risici end risikoen for overdreven gearing (som en procentdel af den risikovægtede eksponering)</t>
  </si>
  <si>
    <t>EU 7a</t>
  </si>
  <si>
    <r>
      <rPr>
        <sz val="11"/>
        <color theme="1"/>
        <rFont val="Calibri"/>
        <family val="2"/>
        <scheme val="minor"/>
      </rPr>
      <t>Krav om yderligere kapitalgrundlag til at tage højde for andre risici end risikoen for overdreven gearing (%)</t>
    </r>
    <r>
      <rPr>
        <sz val="11"/>
        <color rgb="FF000000"/>
        <rFont val="Calibri"/>
        <family val="2"/>
        <scheme val="minor"/>
      </rPr>
      <t xml:space="preserve"> </t>
    </r>
  </si>
  <si>
    <t>EU 7b</t>
  </si>
  <si>
    <t xml:space="preserve">     heraf: i form af egentlig kernekapital (procentpoint)</t>
  </si>
  <si>
    <t>EU 7c</t>
  </si>
  <si>
    <t xml:space="preserve">     heraf: i form af kernekapital (procentpoint)</t>
  </si>
  <si>
    <t>EU 7d</t>
  </si>
  <si>
    <t>Samlede SREP-kapitalgrundlagskrav (%)</t>
  </si>
  <si>
    <t>Kombineret bufferkrav og sammenlagt kapitalkrav (som en procentdel af den risikovægtede eksponering)</t>
  </si>
  <si>
    <t>Kapitalbevaringsbuffer (%)</t>
  </si>
  <si>
    <t>Bevaringsbuffer som følge af makroprudentiel eller systemisk risiko identificeret på medlemsstatsniveau (%)</t>
  </si>
  <si>
    <t>Institutspecifik kontracyklisk kapitalbuffer (%)</t>
  </si>
  <si>
    <t>EU 9a</t>
  </si>
  <si>
    <t>Systemisk risikobuffer (%)</t>
  </si>
  <si>
    <t>Buffer for globale systemisk vigtige institutter (%)</t>
  </si>
  <si>
    <t>EU 10a</t>
  </si>
  <si>
    <t>Buffer for andre systemisk vigtige institutter (%)</t>
  </si>
  <si>
    <t>Kombineret bufferkrav (%)</t>
  </si>
  <si>
    <t>EU 11a</t>
  </si>
  <si>
    <t>Sammenlagte kapitalkrav (%)</t>
  </si>
  <si>
    <t>Tilgængelig egentlig kernekapital efter opfyldelse af samlede SREP-kapitalgrundlagskrav (%)</t>
  </si>
  <si>
    <t>Gearingsgrad</t>
  </si>
  <si>
    <t>Samlet eksponeringsmål</t>
  </si>
  <si>
    <t>Gearingsgrad (%)</t>
  </si>
  <si>
    <r>
      <rPr>
        <b/>
        <sz val="11"/>
        <color theme="1"/>
        <rFont val="Calibri"/>
        <family val="2"/>
        <scheme val="minor"/>
      </rPr>
      <t>Krav om yderligere kapitalgrundlag til at tage højde for risikoen for overdreven gearing (som en procentdel af det samlede eksponeringsmål)</t>
    </r>
  </si>
  <si>
    <t>EU 14a</t>
  </si>
  <si>
    <t xml:space="preserve">Krav om yderligere kapitalgrundlag til at tage højde for risikoen for overdreven gearing (%) </t>
  </si>
  <si>
    <t>EU 14b</t>
  </si>
  <si>
    <t>EU 14c</t>
  </si>
  <si>
    <t>Samlede SREP-gearingsgradkrav (%)</t>
  </si>
  <si>
    <t>Gearingsgradbuffer og sammenlagt gearingsgradkrav (som en procentdel af det samlede eksponeringsmål)</t>
  </si>
  <si>
    <t>EU 14d</t>
  </si>
  <si>
    <t>Krav vedrørende gearingsgradbuffer (%)</t>
  </si>
  <si>
    <t>EU 14e</t>
  </si>
  <si>
    <t>Sammenlagt gearingsgradkrav (%)</t>
  </si>
  <si>
    <t>Likviditetsdækningsgrad</t>
  </si>
  <si>
    <t>Likvide aktiver af høj kvalitet (HQLA) i alt (vægtet værdi — gennemsnit)</t>
  </si>
  <si>
    <t>EU 16a</t>
  </si>
  <si>
    <t xml:space="preserve">Udgående pengestrømme — Samlet vægtet værdi </t>
  </si>
  <si>
    <t>EU 16b</t>
  </si>
  <si>
    <t xml:space="preserve">Indgående pengestrømme — Samlet vægtet værdi </t>
  </si>
  <si>
    <t>Nettopengestrømme i alt (justeret værdi)</t>
  </si>
  <si>
    <t>Likviditetsdækningsgrad (%)</t>
  </si>
  <si>
    <t>Net stable funding ratio</t>
  </si>
  <si>
    <t>Tilgængelig stabil finansiering i alt</t>
  </si>
  <si>
    <t>Krævet stabil finansiering i alt</t>
  </si>
  <si>
    <t>NSFR (%)</t>
  </si>
  <si>
    <t xml:space="preserve">Skema EU LI1 – Forskelle mellem de regnskabsmæssige rammer og rammerne for tilsynsmæssig konsolidering og sammenstilling af regnskabskategorierne og lovmæssigt fastsatte risikokategorier </t>
  </si>
  <si>
    <t>d</t>
  </si>
  <si>
    <t>e</t>
  </si>
  <si>
    <t>f</t>
  </si>
  <si>
    <t>g</t>
  </si>
  <si>
    <t xml:space="preserve"> </t>
  </si>
  <si>
    <t>Regnskabsmæssige værdier som indberettet i offentliggjorte regnskaber</t>
  </si>
  <si>
    <t>Regnskabsmæssige værdier inden for rammerne for tilsynsmæssig konsolidering</t>
  </si>
  <si>
    <t>Regnskabsmæssige værdier af poster</t>
  </si>
  <si>
    <t>omfattet af kreditrisikorammen</t>
  </si>
  <si>
    <t xml:space="preserve">omfattet af modpartskreditrisikorammen </t>
  </si>
  <si>
    <t>omfattet af securitiseringsrammen</t>
  </si>
  <si>
    <t>omfattet af markedsrisikorammen</t>
  </si>
  <si>
    <t>Ikke omfattet af kapitalgrundlagskrav eller omfattet af fradrag i kapitalgrundlag</t>
  </si>
  <si>
    <t>Opdeling efter aktivklasser i overensstemmelse med balancen i de offentliggjorte regnskaber</t>
  </si>
  <si>
    <t>Kassebeholdning og anfordringstilgodehavender hos centralbanker</t>
  </si>
  <si>
    <t>Tilgodehavender hos kreditinstitutter og centralbanker</t>
  </si>
  <si>
    <t>Udlån og andre tilgodehavender til dagsværdi</t>
  </si>
  <si>
    <t>Udlån og andre tilgodehavender til amortiseret kost</t>
  </si>
  <si>
    <t>Obligationer til dagsværdi</t>
  </si>
  <si>
    <t>Aktier</t>
  </si>
  <si>
    <t>Grunde og bygninger - domicilejendomme</t>
  </si>
  <si>
    <t>Øvrige materielle aktiver</t>
  </si>
  <si>
    <t>Leasingaktiver</t>
  </si>
  <si>
    <t>Aktuelle skatteaktiver</t>
  </si>
  <si>
    <t>Aktiver i midlertidig besiddelse</t>
  </si>
  <si>
    <t>Andre aktiver</t>
  </si>
  <si>
    <t>Periodeafgrænsningsposter</t>
  </si>
  <si>
    <t>xxx</t>
  </si>
  <si>
    <t xml:space="preserve">Aktiver i alt </t>
  </si>
  <si>
    <t>Opdeling efter passivklasser i overensstemmelse med balancen i de offentliggjorte regnskaber</t>
  </si>
  <si>
    <t>Udstedte obligationer til dagsværdi</t>
  </si>
  <si>
    <t>Udstedte obligationer til amortiseret kostpris</t>
  </si>
  <si>
    <t>Aktuelle skattepassiver</t>
  </si>
  <si>
    <t>Andre passiver</t>
  </si>
  <si>
    <t>Hensættelser til udskudt skat</t>
  </si>
  <si>
    <t>Efterstillede kapitalindskud</t>
  </si>
  <si>
    <t>Aktiekapital</t>
  </si>
  <si>
    <t>Opskrivningshenlæggelser</t>
  </si>
  <si>
    <t>Bunden fondsreserve</t>
  </si>
  <si>
    <t>Overført overskud</t>
  </si>
  <si>
    <t xml:space="preserve">Passiver i alt </t>
  </si>
  <si>
    <t xml:space="preserve">Poster omfattet af </t>
  </si>
  <si>
    <t>Kreditrisikoramme</t>
  </si>
  <si>
    <t xml:space="preserve">Securitiseringsramme </t>
  </si>
  <si>
    <t xml:space="preserve">Modpartskreditrisikoramme </t>
  </si>
  <si>
    <t>Markedsrisikoramme</t>
  </si>
  <si>
    <t>Regnskabsmæssig værdi af aktiver inden for rammerne for tilsynsmæssig konsolidering (jf. skema LI1)</t>
  </si>
  <si>
    <t>Regnskabsmæssig værdi af passiver inden for rammerne for tilsynsmæssig konsolidering (jf. skema LI1)</t>
  </si>
  <si>
    <t>Samlet nettobeløb inden for rammerne for tilsynsmæssig konsolidering</t>
  </si>
  <si>
    <t>Ikkebalanceførte beløb</t>
  </si>
  <si>
    <t xml:space="preserve">Forskelle i værdiansættelser </t>
  </si>
  <si>
    <t>Forskelle pga. forskellige nettingregler ud over dem, der allerede er inkluderet i række 2</t>
  </si>
  <si>
    <t>Forskelle pga. hensyntagen til bestemmelser</t>
  </si>
  <si>
    <t>Forskelle pga. anvendelse af kreditrisikoreduktionsteknikker (CRM)</t>
  </si>
  <si>
    <t>Forskelle pga. kreditkonverteringsfaktorer</t>
  </si>
  <si>
    <t>Forskelle pga. securitisering med risikooverførsel</t>
  </si>
  <si>
    <t>Andre forskelle</t>
  </si>
  <si>
    <t>Eksponeringer overvejet i tilsynsøjemed</t>
  </si>
  <si>
    <t>31.12.2021</t>
  </si>
  <si>
    <t>Tabel EU LIA – Forklaringer af forskelle mellem regnskabsmæssige og tilsynsmæssige eksponeringsbeløb.</t>
  </si>
  <si>
    <t>Fritekstbokse til offentliggørelse af kvalitative oplysninger</t>
  </si>
  <si>
    <t>Retsgrundlag</t>
  </si>
  <si>
    <t>Række nr.</t>
  </si>
  <si>
    <t>Kvalitative oplysninger — Fritekst</t>
  </si>
  <si>
    <t>Artikel 436, litra b), i CRR</t>
  </si>
  <si>
    <t>a)</t>
  </si>
  <si>
    <t>Forskelle mellem kolonne a) og b) i skema EU LI1</t>
  </si>
  <si>
    <t>Artikel 436, litra d), i CRR</t>
  </si>
  <si>
    <t>b)</t>
  </si>
  <si>
    <t>Kvalitative oplysninger om de vigtigste kilder til forskelle mellem de regnskabsmæssige og tilsynsmæssige rammer for konsolidering vist i skema EU LI2</t>
  </si>
  <si>
    <t>Tabel EU LIB — Andre kvalitative oplysninger om anvendelsesområdet</t>
  </si>
  <si>
    <t>Artikel 436, litra f), i CRR</t>
  </si>
  <si>
    <t>Hindring for hurtig overførsel af kapitalgrundlag eller tilbagebetaling af forpligtelser inden for koncernen</t>
  </si>
  <si>
    <t>Artikel 436, litra g), i CRR</t>
  </si>
  <si>
    <t xml:space="preserve">Datterselskaber, der ikke er omfattet af konsolideringen, med mindre kapitalgrundlag end krævet </t>
  </si>
  <si>
    <t>Artikel 436, litra h), i CRR</t>
  </si>
  <si>
    <t>c)</t>
  </si>
  <si>
    <t>Anvendelse af undtagelsen i artikel 7 i CRR eller den individuelle konsolideringsmetode fastsat i artikel 9 i CRR</t>
  </si>
  <si>
    <t>d)</t>
  </si>
  <si>
    <t>Aggregeret beløb, hvormed det faktiske kapitalgrundlag er mindre end krævet i alle datterselskaber, der ikke er omfattet af konsolideringen</t>
  </si>
  <si>
    <t>Fast format</t>
  </si>
  <si>
    <t>EU e1</t>
  </si>
  <si>
    <t>EU e2</t>
  </si>
  <si>
    <t>h</t>
  </si>
  <si>
    <t>Risikokategori</t>
  </si>
  <si>
    <t>AVA på kategoriniveau —Værdiansættelsesusikkerhed</t>
  </si>
  <si>
    <t>Samlet værdi på kategoriniveau efter diversificering</t>
  </si>
  <si>
    <t>AVA på kategoriniveau</t>
  </si>
  <si>
    <t>Renter</t>
  </si>
  <si>
    <t>Valuta</t>
  </si>
  <si>
    <t>Lån</t>
  </si>
  <si>
    <t>Råvarer</t>
  </si>
  <si>
    <t>AVA for ikke optjente kreditspænd</t>
  </si>
  <si>
    <t>AVA for investerings- og finansieringsomkostninger</t>
  </si>
  <si>
    <r>
      <rPr>
        <sz val="11"/>
        <color theme="1"/>
        <rFont val="Calibri"/>
        <family val="2"/>
        <scheme val="minor"/>
      </rPr>
      <t xml:space="preserve">Heraf: </t>
    </r>
    <r>
      <rPr>
        <b/>
        <sz val="11"/>
        <color rgb="FF000000"/>
        <rFont val="Calibri"/>
        <family val="2"/>
        <scheme val="minor"/>
      </rPr>
      <t>Samlet kernemetode</t>
    </r>
    <r>
      <rPr>
        <sz val="11"/>
        <color rgb="FF000000"/>
        <rFont val="Calibri"/>
        <family val="2"/>
        <scheme val="minor"/>
      </rPr>
      <t xml:space="preserve"> i handelsbeholdningen</t>
    </r>
  </si>
  <si>
    <r>
      <rPr>
        <sz val="11"/>
        <color theme="1"/>
        <rFont val="Calibri"/>
        <family val="2"/>
        <scheme val="minor"/>
      </rPr>
      <t xml:space="preserve">Heraf: </t>
    </r>
    <r>
      <rPr>
        <b/>
        <sz val="11"/>
        <color rgb="FF000000"/>
        <rFont val="Calibri"/>
        <family val="2"/>
        <scheme val="minor"/>
      </rPr>
      <t>Samlet kernemetode</t>
    </r>
    <r>
      <rPr>
        <sz val="11"/>
        <color rgb="FF000000"/>
        <rFont val="Calibri"/>
        <family val="2"/>
        <scheme val="minor"/>
      </rPr>
      <t xml:space="preserve"> i anlægsbeholdningen</t>
    </r>
  </si>
  <si>
    <t>Markedsprisusikkerhed</t>
  </si>
  <si>
    <t>Omkostninger ved at lukke positioner</t>
  </si>
  <si>
    <t>Koncentrerede positioner</t>
  </si>
  <si>
    <t>Forfald før aftalt tid</t>
  </si>
  <si>
    <t>Modelrisiko</t>
  </si>
  <si>
    <t>Operationel risiko</t>
  </si>
  <si>
    <t>Fremtidige administrationsomkostninger</t>
  </si>
  <si>
    <t>Yderligere værdijusteringer (AVA'er) i alt</t>
  </si>
  <si>
    <t xml:space="preserve"> a)</t>
  </si>
  <si>
    <t xml:space="preserve">  b)</t>
  </si>
  <si>
    <t>Beløb</t>
  </si>
  <si>
    <r>
      <rPr>
        <b/>
        <sz val="11"/>
        <color theme="1"/>
        <rFont val="Calibri"/>
        <family val="2"/>
        <scheme val="minor"/>
      </rPr>
      <t>Kilde baseret på referencenumre/-bogstaver i balancen i henhold til den tilsynsmæssige ramme for konsolideringen</t>
    </r>
    <r>
      <rPr>
        <sz val="11"/>
        <color rgb="FF000000"/>
        <rFont val="Calibri"/>
        <family val="2"/>
        <scheme val="minor"/>
      </rPr>
      <t> </t>
    </r>
  </si>
  <si>
    <t xml:space="preserve">Egentlig kernekapital:  instrumenter og reserver                                             </t>
  </si>
  <si>
    <t xml:space="preserve">Kapitalinstrumenter og overkurs ved emission i tilknytning hertil </t>
  </si>
  <si>
    <t>h)</t>
  </si>
  <si>
    <t xml:space="preserve">     heraf: instrumenttype 1</t>
  </si>
  <si>
    <t xml:space="preserve">     heraf: instrumenttype 2</t>
  </si>
  <si>
    <t xml:space="preserve">     heraf: instrumenttype 3</t>
  </si>
  <si>
    <t xml:space="preserve">Overført resultat </t>
  </si>
  <si>
    <t>Akkumuleret anden totalindkomst (og andre reserver)</t>
  </si>
  <si>
    <t>EU-3a</t>
  </si>
  <si>
    <t>Midler til dækning af generelle kreditinstitutrisici</t>
  </si>
  <si>
    <t xml:space="preserve">Beløb for kvalificerede poster omhandlet i artikel 484, stk. 3, i CRR og overkurs ved emission i tilknytning hertil underlagt udfasning fra egentlig kernekapital </t>
  </si>
  <si>
    <t>Minoritetsinteresser (beløb tilladt i den konsoliderede egentlige kernekapital)</t>
  </si>
  <si>
    <t>EU-5a</t>
  </si>
  <si>
    <t xml:space="preserve">Uafhængigt kontrollerede foreløbige overskud fratrukket forventede udgifter eller udbytter </t>
  </si>
  <si>
    <t>Egentlig kernekapital før lovpligtige justeringer</t>
  </si>
  <si>
    <t>Egentlig kernekapital: lovpligtige justeringer </t>
  </si>
  <si>
    <t>Yderligere værdijusteringer (negativt beløb)</t>
  </si>
  <si>
    <t>Immaterielle aktiver (fratrukket tilhørende skatteforpligtelser) (negativt beløb)</t>
  </si>
  <si>
    <t>a)minus d)</t>
  </si>
  <si>
    <t>Udskudte skatteaktiver, som afhænger af fremtidig rentabilitet, bortset fra aktiver, som skyldes midlertidige forskelle (fratrukket tilknyttede skatteforpligtelser, hvis betingelserne i artikel 38, stk. 3, i CRR er opfyldt) (negativt beløb)</t>
  </si>
  <si>
    <t>Dagsværdireserver i relation til gevinst eller tab på sikring af pengestrømme for finansielle instrumenter, som ikke er værdiansat til dagsværdi</t>
  </si>
  <si>
    <t xml:space="preserve">Negative beløb, der fremkommer ved beregningen af forventede tab </t>
  </si>
  <si>
    <t>Stigning i egenkapitalen, som er genereret af securitiserede aktiver (negativt beløb)</t>
  </si>
  <si>
    <t>Gevinster eller tab på forpligtelser værdiansat til dagsværdi, som skyldes ændringer i instituttets egen kreditsituation</t>
  </si>
  <si>
    <t>Aktiver i ydelsesbaserede pensionskasser (negativt beløb)</t>
  </si>
  <si>
    <t>Et instituts direkte, indirekte og syntetiske besiddelser af egne egentlige kernekapitalinstrumenter (negativt beløb)</t>
  </si>
  <si>
    <t>Direkte, indirekte og syntetiske besiddelser af egentlige kernekapitalinstrumenter i enheder i den finansielle sektor, når disse enheder har en besiddelse i krydsejerskab med instituttet, og ejerskabet er blevet indgået for kunstigt at øge instituttets kapitalgrundlag (negativt beløb)</t>
  </si>
  <si>
    <t>Instituttets relevante direkte, indirekte og syntetiske besiddelser af egentlige kernekapitalinstrumenter i enheder i den finansielle sektor, når instituttet ikke har væsentlige investeringer i disse enheder (beløb over tærsklen på 10 % og fratrukket anerkendte korte positioner) (negativt beløb)</t>
  </si>
  <si>
    <t>Instituttets relevante direkte, indirekte og syntetiske besiddelser af egentlige kernekapitalinstrumenter i enheder i den finansielle sektor, når instituttet har væsentlige investeringer i disse enheder (beløb over tærsklen på 10 % og fratrukket anerkendte korte positioner) (negativt beløb)</t>
  </si>
  <si>
    <t>EU-20a</t>
  </si>
  <si>
    <t>Eksponeringsværdien af følgende poster, som opfylder betingelserne for at kunne tildeles en risikovægt på 1 250 %, hvis instituttet vælger fradragsalternativet</t>
  </si>
  <si>
    <t>EU-20b</t>
  </si>
  <si>
    <t xml:space="preserve">     heraf: kvalificerede andele uden for den finansielle sektor (negativt beløb)</t>
  </si>
  <si>
    <t>EU-20c</t>
  </si>
  <si>
    <t xml:space="preserve">     heraf: securitiseringspositioner (negativt beløb)</t>
  </si>
  <si>
    <t>EU-20d</t>
  </si>
  <si>
    <t xml:space="preserve">     heraf: leveringsrisiko (free deliveries) (negativt beløb)</t>
  </si>
  <si>
    <r>
      <rPr>
        <sz val="11"/>
        <color theme="1"/>
        <rFont val="Calibri"/>
        <family val="2"/>
        <scheme val="minor"/>
      </rPr>
      <t>Udskudte skatteaktiver, som skyldes midlertidige forskelle (beløb over tærsklen på 10 %, fratrukket tilknyttede skatteforpligtelser, hvis betingelserne i artikel 38, stk. 3, i CRR er opfyldt) (negativt beløb)</t>
    </r>
  </si>
  <si>
    <t>Beløb, der overstiger tærsklen på 17,65 % (negativt beløb)</t>
  </si>
  <si>
    <t xml:space="preserve">     heraf: instituttets direkte, indirekte og syntetiske besiddelser af egentlige kernekapitalinstrumenter i enheder i den finansielle sektor, når instituttet har væsentlige investeringer i disse enheder</t>
  </si>
  <si>
    <t xml:space="preserve">     heraf: udskudte skatteaktiver, som skyldes midlertidige forskelle</t>
  </si>
  <si>
    <t>EU-25a</t>
  </si>
  <si>
    <t>Tab i det løbende regnskabsår (negativt beløb)</t>
  </si>
  <si>
    <t>EU-25b</t>
  </si>
  <si>
    <t>Forventet skat vedrørende egentlige kernekapitalposter, undtagen når instituttet behørigt tilpasser størrelsen af de egentlige kernekapitalposter, hvis skatten reducerer det beløb, hvormed disse poster kan anvendes til dækning af risici eller tab (negativt beløb)</t>
  </si>
  <si>
    <r>
      <rPr>
        <sz val="11"/>
        <color theme="1"/>
        <rFont val="Calibri"/>
        <family val="2"/>
        <scheme val="minor"/>
      </rPr>
      <t>Kvalificerede fradrag i hybrid kernekapital, der overstiger instituttets hybride kernekapitalposter (negativt beløb)</t>
    </r>
  </si>
  <si>
    <t>27a</t>
  </si>
  <si>
    <r>
      <rPr>
        <sz val="11"/>
        <color theme="1"/>
        <rFont val="Calibri"/>
        <family val="2"/>
        <scheme val="minor"/>
      </rPr>
      <t>Andre lovpligtige justeringer</t>
    </r>
  </si>
  <si>
    <t>Samlede lovpligtige justeringer af egentlig kernekapital</t>
  </si>
  <si>
    <t xml:space="preserve">Egentlig kernekapital </t>
  </si>
  <si>
    <t>Hybrid kernekapital: instrumenter</t>
  </si>
  <si>
    <t>Kapitalinstrumenter og overkurs ved emission i tilknytning hertil</t>
  </si>
  <si>
    <t>i)</t>
  </si>
  <si>
    <t xml:space="preserve">     heraf: klassificeret som egenkapital i henhold til de gældende regnskabsstandarder</t>
  </si>
  <si>
    <t xml:space="preserve">     heraf: klassificeret som forpligtelser i henhold til de gældende regnskabsstandarder</t>
  </si>
  <si>
    <t>Beløb for kvalificerede poster omhandlet i artikel 484, stk. 4, i CRR og overkurs ved emission i tilknytning hertil underlagt udfasning fra hybrid kernekapital</t>
  </si>
  <si>
    <t>EU-33a</t>
  </si>
  <si>
    <t>Beløb for kvalificerede poster omhandlet i artikel 494a, stk. 1, i CRR underlagt udfasning fra hybrid kernekapital</t>
  </si>
  <si>
    <t>EU-33b</t>
  </si>
  <si>
    <t>Beløb for kvalificerede poster omhandlet i artikel 494b, stk. 1, i CRR underlagt udfasning fra hybrid kernekapital</t>
  </si>
  <si>
    <t xml:space="preserve">Kvalificerende kernekapital indregnet i den konsoliderede hybride kernekapital (herunder minoritetsinteresser, der ikke er indregnet i række 5), som er udstedt af datterselskaber og indehaves af tredjemand </t>
  </si>
  <si>
    <t xml:space="preserve">    heraf: instrumenter udstedt af datterselskaber og underlagt udfasning </t>
  </si>
  <si>
    <t xml:space="preserve">   Hybrid kernekapital før lovpligtige justeringer</t>
  </si>
  <si>
    <t>Hybrid kernekapital: lovpligtige justeringer</t>
  </si>
  <si>
    <t>Et instituts direkte, indirekte og syntetiske besiddelser af egne hybride kernekapitalinstrumenter (negativt beløb)</t>
  </si>
  <si>
    <t>Direkte, indirekte og syntetiske besiddelser af hybride kernekapitalinstrumenter i enheder i den finansielle sektor, når disse enheder har en besiddelse i krydsejerskab med instituttet, og ejerskabet er blevet indgået for kunstigt at øge instituttets kapitalgrundlag (negativt beløb)</t>
  </si>
  <si>
    <t>Direkte, indirekte og syntetiske besiddelser af hybride kernekapitalinstrumenter i enheder i den finansielle sektor, når instituttet ikke har væsentlige investeringer i disse enheder (beløb over tærsklen på 10 % og fratrukket anerkendte korte positioner) (negativt beløb)</t>
  </si>
  <si>
    <t>Instituttets direkte, indirekte og syntetiske besiddelser af hybride kernekapitalinstrumenter i enheder i den finansielle sektor, når instituttet har væsentlige investeringer i disse enheder (fratrukket anerkendte korte positioner) (negativt beløb)</t>
  </si>
  <si>
    <r>
      <rPr>
        <sz val="11"/>
        <color theme="1"/>
        <rFont val="Calibri"/>
        <family val="2"/>
        <scheme val="minor"/>
      </rPr>
      <t>Kvalificerede fradrag i supplerende kapital, der overstiger instituttets supplerende kapitalposter (negativt beløb)</t>
    </r>
  </si>
  <si>
    <t xml:space="preserve">42a </t>
  </si>
  <si>
    <t>Andre lovpligtige justeringer af den hybride kernekapital</t>
  </si>
  <si>
    <t>Samlede lovpligtige justeringer af hybrid kernekapital</t>
  </si>
  <si>
    <t xml:space="preserve">Hybrid kernekapital </t>
  </si>
  <si>
    <t>Kernekapital (kernekapital = egentlig kernekapital + hybrid kernekapital)</t>
  </si>
  <si>
    <t>Supplerende kapital: instrumenter</t>
  </si>
  <si>
    <t>Beløbet for kvalificerede poster omhandlet i artikel 484, stk. 5, i CRR og overkurs ved emission i tilknytning hertil underlagt udfasning fra supplerende kapital, jf. artikel 486, stk. 4, i CRR</t>
  </si>
  <si>
    <t>EU-47a</t>
  </si>
  <si>
    <t>Beløb for kvalificerede poster omhandlet i artikel 494a, stk. 2, i CRR underlagt udfasning fra supplerende kapital.</t>
  </si>
  <si>
    <t>EU-47b</t>
  </si>
  <si>
    <t>Beløb for kvalificerede poster omhandlet i artikel 494b, stk. 2, i CRR underlagt udfasning fra supplerende kapital.</t>
  </si>
  <si>
    <t xml:space="preserve">Kvalificerende kapitalgrundlagsinstrumenter indregnet i konsolideret supplerende kapital (herunder minoritetsinteresser, der ikke medtages i række 5 eller 34), som er udstedt af datterselskaber og indehaves af tredjemand. </t>
  </si>
  <si>
    <t xml:space="preserve">   heraf: instrumenter udstedt af datterselskaber og underlagt udfasning</t>
  </si>
  <si>
    <t>Kreditrisikojusteringer</t>
  </si>
  <si>
    <t>Supplerende kapital før lovpligtige justeringer</t>
  </si>
  <si>
    <t>Supplerende kapital: lovpligtige justeringer </t>
  </si>
  <si>
    <t>Et instituts direkte, indirekte og syntetiske besiddelser af egne supplerende kapitalinstrumenter og efterstillede lån (negativt beløb)</t>
  </si>
  <si>
    <t>Direkte, indirekte og syntetiske besiddelser af supplerende kapitalinstrumenter og efterstillede lån i enheder i den finansielle sektor, når disse enheder har en besiddelse i krydsejerskab med instituttet, og ejerskabet er blevet indgået for kunstigt at øge instituttets kapitalgrundlag (negativt beløb)</t>
  </si>
  <si>
    <t xml:space="preserve">Direkte, indirekte og syntetiske besiddelser af supplerende kapitalinstrumenter i enheder i den finansielle sektor, når instituttet ikke har væsentlige investeringer i disse enheder (beløb over tærsklen på 10 % og fratrukket anerkendte korte positioner) (negativt beløb)  </t>
  </si>
  <si>
    <t>54a</t>
  </si>
  <si>
    <t>Instituttets direkte, indirekte og syntetiske besiddelser af supplerende kapitalinstrumenter og efterstillede lån i enheder i den finansielle sektor, når instituttet har væsentlige investeringer i disse enheder (fratrukket anerkendte korte positioner) (negativt beløb)</t>
  </si>
  <si>
    <r>
      <rPr>
        <sz val="11"/>
        <color theme="1"/>
        <rFont val="Calibri"/>
        <family val="2"/>
        <scheme val="minor"/>
      </rPr>
      <t>EU-56a</t>
    </r>
    <r>
      <rPr>
        <sz val="11"/>
        <color rgb="FF000000"/>
        <rFont val="Calibri"/>
        <family val="2"/>
        <scheme val="minor"/>
      </rPr>
      <t> </t>
    </r>
  </si>
  <si>
    <t>Kvalificerede fradrag i nedskrivningsrelevante passiver, som overstiger instituttets nedskrivningsrelevante passiver (negativt beløb)</t>
  </si>
  <si>
    <t>EU-56b</t>
  </si>
  <si>
    <t>Andre lovpligtige justeringer af den supplerende kapital</t>
  </si>
  <si>
    <t>Samlede lovpligtige justeringer af supplerende kapital</t>
  </si>
  <si>
    <t xml:space="preserve">Supplerende kapital </t>
  </si>
  <si>
    <t>Samlet kapital (samlet kapital = kernekapital + supplerende kapital)</t>
  </si>
  <si>
    <t>Kapitalprocenter og -krav, inkl. buffere </t>
  </si>
  <si>
    <t>Egentlig kernekapital</t>
  </si>
  <si>
    <t>Kernekapital</t>
  </si>
  <si>
    <t>Samlet kapital</t>
  </si>
  <si>
    <t>Instituttets sammenlagte kapitalkrav for egentlig kernekapital</t>
  </si>
  <si>
    <t xml:space="preserve">heraf: krav om kapitalbevaringsbuffer </t>
  </si>
  <si>
    <t xml:space="preserve">heraf: krav om kontracyklisk kapitalbuffer </t>
  </si>
  <si>
    <t xml:space="preserve">heraf: krav om systemisk risikobuffer </t>
  </si>
  <si>
    <t>EU-67a</t>
  </si>
  <si>
    <t>heraf: krav om G-SII-buffer eller O-SII-buffer</t>
  </si>
  <si>
    <t>EU-67b</t>
  </si>
  <si>
    <t>heraf: krav om yderligere kapitalgrundlag til at tage højde for andre risici end risikoen for overdreven gearing (%)</t>
  </si>
  <si>
    <t>Tilgængelig egentlig kernekapital (som en procentdel af risikoeksponeringen) efter opfyldelse af minimumskapitalkrav</t>
  </si>
  <si>
    <t>Nationale minima (hvis forskellige fra Basel III)</t>
  </si>
  <si>
    <r>
      <rPr>
        <sz val="11"/>
        <color theme="1"/>
        <rFont val="Calibri"/>
        <family val="2"/>
        <scheme val="minor"/>
      </rPr>
      <t>Ikke relevant</t>
    </r>
  </si>
  <si>
    <t>Beløb under tærsklerne for fradrag (før risikovægtning) </t>
  </si>
  <si>
    <r>
      <rPr>
        <sz val="11"/>
        <color theme="1"/>
        <rFont val="Calibri"/>
        <family val="2"/>
        <scheme val="minor"/>
      </rPr>
      <t>Direkte og indirekte besiddelser af kapitalgrundlag og nedskrivningsrelevante passiver i enheder i den finansielle sektor, når instituttet ikke har væsentlige investeringer i disse enheder (beløb under tærsklen på 10 % og fratrukket anerkendte korte positioner)</t>
    </r>
    <r>
      <rPr>
        <sz val="11"/>
        <color rgb="FF000000"/>
        <rFont val="Calibri"/>
        <family val="2"/>
        <scheme val="minor"/>
      </rPr>
      <t xml:space="preserve">   </t>
    </r>
  </si>
  <si>
    <t xml:space="preserve">Instituttets direkte og indirekte besiddelser af egentlige kernekapitalinstrumenter i enheder i den finansielle sektor, når instituttet har væsentlige investeringer i disse enheder (beløb under tærsklen på 17,65 % og fratrukket anerkendte korte positioner) </t>
  </si>
  <si>
    <r>
      <rPr>
        <sz val="11"/>
        <color theme="1"/>
        <rFont val="Calibri"/>
        <family val="2"/>
        <scheme val="minor"/>
      </rPr>
      <t>Udskudte skatteaktiver, som skyldes midlertidige forskelle (beløb under tærsklen på 17,65 %, fratrukket tilknyttede skatteforpligtelser, hvis betingelserne i artikel 38, stk. 3, i CRR er opfyldt)</t>
    </r>
  </si>
  <si>
    <t>Gældende lofter over indregning af hensættelser i supplerende kapital </t>
  </si>
  <si>
    <t>Kreditrisikojusteringer indregnet i den supplerende kapital i forbindelse med eksponeringer opgjort efter standardmetoden (før anvendelse af loftet)</t>
  </si>
  <si>
    <t>Loft for indregning af kreditrisikojusteringer i den supplerende kapital opgjort efter standardmetoden</t>
  </si>
  <si>
    <t>Kreditrisikojusteringer indregnet i den supplerende kapital i forbindelse med eksponeringer opgjort efter IRB-metoden (før anvendelse af loftet)</t>
  </si>
  <si>
    <t>Loft for indregning af kreditrisikojusteringer i den supplerende kapital opgjort efter IRB-metoden</t>
  </si>
  <si>
    <t>Fleksibelt skema. Rækkerne skal offentliggøres i overensstemmelse med balancen i institutternes reviderede regnskaber. Kolonnerne skal være faste, medmindre instituttet har de samme regnskabs- og tilsynsmæssige rammer for konsolidering. I så fald skal kolonne a) og b) kombineres.</t>
  </si>
  <si>
    <t>Balance som i de offentliggjorte regnskaber</t>
  </si>
  <si>
    <t>Under tilsynsmæssig ramme for konsolidering</t>
  </si>
  <si>
    <t>Reference</t>
  </si>
  <si>
    <t>Ved periodens udgang</t>
  </si>
  <si>
    <r>
      <t>Aktiver</t>
    </r>
    <r>
      <rPr>
        <sz val="11"/>
        <color rgb="FF000000"/>
        <rFont val="Calibri"/>
        <family val="2"/>
        <scheme val="minor"/>
      </rPr>
      <t xml:space="preserve"> — </t>
    </r>
    <r>
      <rPr>
        <i/>
        <sz val="11"/>
        <color rgb="FF000000"/>
        <rFont val="Calibri"/>
        <family val="2"/>
        <scheme val="minor"/>
      </rPr>
      <t>Opdeling efter aktivklasser i overensstemmelse med balancen i de offentliggjorte regnskaber</t>
    </r>
  </si>
  <si>
    <t> </t>
  </si>
  <si>
    <t>Aktiver i alt</t>
  </si>
  <si>
    <r>
      <t>Passiver</t>
    </r>
    <r>
      <rPr>
        <sz val="11"/>
        <color rgb="FF000000"/>
        <rFont val="Calibri"/>
        <family val="2"/>
        <scheme val="minor"/>
      </rPr>
      <t xml:space="preserve"> — </t>
    </r>
    <r>
      <rPr>
        <i/>
        <sz val="11"/>
        <color rgb="FF000000"/>
        <rFont val="Calibri"/>
        <family val="2"/>
        <scheme val="minor"/>
      </rPr>
      <t>Opdeling efter passivklasser i overensstemmelse med balancen i de offentliggjorte regnskaber</t>
    </r>
  </si>
  <si>
    <t>Passiver i alt</t>
  </si>
  <si>
    <t>Aktiekapital i alt</t>
  </si>
  <si>
    <t>Kvalitative eller kvantitative oplysninger — Fritekst</t>
  </si>
  <si>
    <t>Udsteder</t>
  </si>
  <si>
    <t>DLR Kredit A/S</t>
  </si>
  <si>
    <t>Entydigt ID (f.eks. CUSIP-, ISIN- eller Bloomberg-ID for private investeringer)</t>
  </si>
  <si>
    <t>DK0006360961</t>
  </si>
  <si>
    <t>DK0030542097</t>
  </si>
  <si>
    <t>DK0006357900</t>
  </si>
  <si>
    <t>2a</t>
  </si>
  <si>
    <t>Offentlig eller privat investering</t>
  </si>
  <si>
    <t>Offentlig</t>
  </si>
  <si>
    <t>Gældende lovgivning for instrumentet</t>
  </si>
  <si>
    <t>Dansk ret</t>
  </si>
  <si>
    <t>3a </t>
  </si>
  <si>
    <t>Kontraktmæssig anerkendelse af afviklingsmyndigheders nedskrivnings- og konverteringsbeføjelser</t>
  </si>
  <si>
    <t>Tilsynsmæssig behandling</t>
  </si>
  <si>
    <t xml:space="preserve">    Aktuel behandling under hensyntagen til overgangsbestemmelser i CRR, hvor det er relevant</t>
  </si>
  <si>
    <t>Supplerende kapital</t>
  </si>
  <si>
    <t xml:space="preserve">     Bestemmelser efter overgangsperioden i henhold til CRR</t>
  </si>
  <si>
    <t xml:space="preserve">     Anerkendte på individuelt/(del)konsolideret/ individuelt og (del)konsolideret niveau</t>
  </si>
  <si>
    <t xml:space="preserve">     Instrumenttype (typer angives for hver jurisdiktion)</t>
  </si>
  <si>
    <t>Beløb anerkendt i lovpligtig kapital eller nedskrivningsrelevante passiver (valuta i millioner pr. seneste indberetningsdato)</t>
  </si>
  <si>
    <t>398 mio. dkk</t>
  </si>
  <si>
    <t>996 mio. sek</t>
  </si>
  <si>
    <t>648 mio. dkk</t>
  </si>
  <si>
    <t xml:space="preserve">Nominel værdi af instrumentet </t>
  </si>
  <si>
    <t>400 mio. dkk</t>
  </si>
  <si>
    <t>1.000 mio. sek</t>
  </si>
  <si>
    <t>650 mio. dkk</t>
  </si>
  <si>
    <t>EU-9a</t>
  </si>
  <si>
    <t>Emissionskurs</t>
  </si>
  <si>
    <t>EU-9b</t>
  </si>
  <si>
    <t>Indfrielseskurs</t>
  </si>
  <si>
    <t>Regnskabsmæssig klassificering</t>
  </si>
  <si>
    <t>Forpligtelse – amortiseret kostpris</t>
  </si>
  <si>
    <t>Oprindelig udstedelsesdato</t>
  </si>
  <si>
    <t>20. november 2024</t>
  </si>
  <si>
    <t>14. oktober 2022</t>
  </si>
  <si>
    <t>Uamortisabelt eller dateret</t>
  </si>
  <si>
    <t>Forfald</t>
  </si>
  <si>
    <t xml:space="preserve">     Oprindelig forfaldsdato </t>
  </si>
  <si>
    <t>20. februar 2035</t>
  </si>
  <si>
    <t>14. oktober 2032</t>
  </si>
  <si>
    <t>Udsteder-call med forbehold af forudgående myndighedsgodkendelse</t>
  </si>
  <si>
    <t>Ja</t>
  </si>
  <si>
    <t xml:space="preserve">     Dato for call option, datoer for eventuelle calls og indfrielsesbeløb </t>
  </si>
  <si>
    <t>Fra og med 20. november 2029 til og med 20. februar 2030</t>
  </si>
  <si>
    <t>14. oktober 2027</t>
  </si>
  <si>
    <t xml:space="preserve">     Datoer for eventuelle efterfølgende calls</t>
  </si>
  <si>
    <t>Løbende med 30 bankdages varsel</t>
  </si>
  <si>
    <t>Kuponrente/udbytte</t>
  </si>
  <si>
    <t xml:space="preserve">Fast eller variabelt udbytte/fast eller variabel kuponrente </t>
  </si>
  <si>
    <t>Variabel</t>
  </si>
  <si>
    <t xml:space="preserve">Kuponrente og tilknyttet indeks </t>
  </si>
  <si>
    <t xml:space="preserve">Cibor 3 + 260 bps. </t>
  </si>
  <si>
    <t>Stibor 3 + 285 bps.</t>
  </si>
  <si>
    <t xml:space="preserve">Cibor 3 + 425 bps. </t>
  </si>
  <si>
    <t xml:space="preserve">Tilstedeværelse af "dividend stopper" </t>
  </si>
  <si>
    <t>Nej</t>
  </si>
  <si>
    <t xml:space="preserve">     Frit valg, delvist frit valg eller obligatorisk (med hensyn til tidspunkt)</t>
  </si>
  <si>
    <t>Obligatorisk</t>
  </si>
  <si>
    <t xml:space="preserve">     Frit valg, delvist frit valg eller obligatorisk (med hensyn til beløb)</t>
  </si>
  <si>
    <t xml:space="preserve">     Tilstedeværelse af step-up eller andet incitament til indfrielse</t>
  </si>
  <si>
    <t xml:space="preserve">     Ikkekumulativt eller kumulativ</t>
  </si>
  <si>
    <t>Kumulativ</t>
  </si>
  <si>
    <t>Konvertibelt eller ikkekonvertibelt</t>
  </si>
  <si>
    <t>Ikke-konvertibel</t>
  </si>
  <si>
    <t xml:space="preserve">     Hvis konvertibelt: konverteringsudløser(e)</t>
  </si>
  <si>
    <t xml:space="preserve">     Hvis konvertibelt: helt eller delvist</t>
  </si>
  <si>
    <t xml:space="preserve">     Hvis konvertibelt: konverteringssats</t>
  </si>
  <si>
    <t xml:space="preserve">     Hvis konvertibelt: obligatorisk eller valgfri konvertering</t>
  </si>
  <si>
    <t xml:space="preserve">     Hvis konvertibelt: angiv instrumenttype, der kan konverteres til</t>
  </si>
  <si>
    <t xml:space="preserve">     Hvis konvertibelt: angiv udsteder for det instrument, der konverteres til</t>
  </si>
  <si>
    <t>Egenskaber for nedskrivning</t>
  </si>
  <si>
    <t xml:space="preserve">     Hvis nedskrivning: nedskrivningsudløser(e)</t>
  </si>
  <si>
    <t xml:space="preserve">     Hvis nedskrivning: hel eller delvis</t>
  </si>
  <si>
    <t xml:space="preserve">     Hvis nedskrivning: permanent eller midlertidig</t>
  </si>
  <si>
    <t xml:space="preserve">        Hvis midlertidig nedskrivning: beskriv opskrivningsmekanismen</t>
  </si>
  <si>
    <t>34a </t>
  </si>
  <si>
    <t>Type af efterstillelse (kun for nedskrivningsrelevante passiver)</t>
  </si>
  <si>
    <t>EU-34b</t>
  </si>
  <si>
    <t>Instrumentets prioritering ved almindelig insolvensbehandling</t>
  </si>
  <si>
    <t>Position i efterstillelseshierarki ved likvidation (angiv instrumenttype, der er umiddelbart over instrumentet)</t>
  </si>
  <si>
    <t>I øjeblikket Senior Non-Preferred Notes</t>
  </si>
  <si>
    <t>Ikkeoverensstemmende træk efter overgangsperiode</t>
  </si>
  <si>
    <t>Hvis ja, angives ikkeoverensstemmende træk.</t>
  </si>
  <si>
    <t>37a</t>
  </si>
  <si>
    <t>Link til instrumentets fuldstændige vilkår og betingelser (henvisning)</t>
  </si>
  <si>
    <t>1) Indsæt "Ikke relevant", hvis spørgsmålet ikke er relevant.</t>
  </si>
  <si>
    <t>Skema EU-CCyB1 — Geografisk fordeling af krediteksponeringer, der er relevante for beregningen af den kontracykliske kapitalbuffer</t>
  </si>
  <si>
    <t>i</t>
  </si>
  <si>
    <t>j</t>
  </si>
  <si>
    <t>k</t>
  </si>
  <si>
    <t>l</t>
  </si>
  <si>
    <t>m</t>
  </si>
  <si>
    <t>Generelle krediteksponeringer</t>
  </si>
  <si>
    <t>Relevante krediteksponeringer — Markedsrisiko</t>
  </si>
  <si>
    <t>Securitiseringseksponeringer — Værdi af eksponeringer uden for handelsbeholdningen</t>
  </si>
  <si>
    <t>Eksponeringsværdi i alt</t>
  </si>
  <si>
    <t>Kapitalgrundlagskrav</t>
  </si>
  <si>
    <t xml:space="preserve">Risikovægtede eksponeringer </t>
  </si>
  <si>
    <t>Vægte for kapitalgrundlagskrav
(%)</t>
  </si>
  <si>
    <t>Kontracyklisk buffersats
(%)</t>
  </si>
  <si>
    <t>Eksponeringsværdi opgjort efter standardmetoden</t>
  </si>
  <si>
    <t>Eksponeringsværdi opgjort efter IRB-metoden</t>
  </si>
  <si>
    <t>Sum af lange og korte positioner af eksponeringer i handelsbeholdningen for standardmetoden</t>
  </si>
  <si>
    <t>Værdi af eksponeringer i handelsbeholdningen for interne modeller</t>
  </si>
  <si>
    <t>Relevante krediteksponeringer — Kreditrisiko</t>
  </si>
  <si>
    <t xml:space="preserve">Relevante krediteksponeringer — Securitiseringspositioner uden for handelsbeholdningen </t>
  </si>
  <si>
    <t xml:space="preserve"> I alt</t>
  </si>
  <si>
    <t>010</t>
  </si>
  <si>
    <t>Opdeling efter land:</t>
  </si>
  <si>
    <t>Land: 001</t>
  </si>
  <si>
    <t>Land: 002</t>
  </si>
  <si>
    <t>…</t>
  </si>
  <si>
    <t>Land: NNN</t>
  </si>
  <si>
    <t>020</t>
  </si>
  <si>
    <t>Institutspecifik kontracyklisk kapitalbuffersats</t>
  </si>
  <si>
    <t>Krav til den institutspecifikke kontracykliske kapitalbuffer</t>
  </si>
  <si>
    <t>Relevant beløb</t>
  </si>
  <si>
    <t>Samlede aktiver, jf. de offentliggjorte regnskaber</t>
  </si>
  <si>
    <t>Justering for enheder, der er konsolideret med henblik på regnskabsførelse, men som ikke er omfattet af den tilsynsmæssige konsolidering</t>
  </si>
  <si>
    <t>(Justeringer for securitiserede eksponeringer, der opfylder de operationelle krav for anerkendelse af væsentlig risikooverførsel)</t>
  </si>
  <si>
    <t>(Justering for midlertidig fritagelse af eksponeringer mod centralbanker (hvis det er relevant))</t>
  </si>
  <si>
    <t>(Justering for aktiver under forvaltning (fiduciary assets), som indregnes på instituttets balance ifølge de gældende regnskabsregler, men ikke medtages i det samlede eksponeringsmål. jf. artikel 429a, stk. 1, litra i), i CRR)</t>
  </si>
  <si>
    <t>Justering for almindelige køb og salg af finansielle aktiver, der bogføres efter handelsdatoen</t>
  </si>
  <si>
    <t>Justering for kvalificerede cash pool-transaktioner</t>
  </si>
  <si>
    <t>Justering for afledte finansielle instrumenter</t>
  </si>
  <si>
    <t>Justering for værdipapirfinansieringstransaktioner (SFT'er)</t>
  </si>
  <si>
    <t>Justering for ikkebalanceførte poster (dvs. konvertering til ikkebalanceførte eksponeringer i form af kreditækvivalente beløb)</t>
  </si>
  <si>
    <t>(Justering for justeringer som følge af forsigtig værdiansættelse og specifikke og generelle hensættelser, der har reduceret kernekapitalen)</t>
  </si>
  <si>
    <t>EU-11a</t>
  </si>
  <si>
    <t>(Justering for eksponeringer udelukket fra det samlede eksponeringsmål, jf. artikel 429a, stk. 1, litra c), i CRR)</t>
  </si>
  <si>
    <t>EU-11b</t>
  </si>
  <si>
    <t>(Justering for eksponeringer udelukket fra det samlede eksponeringsmål, jf. artikel 429a, stk. 1, litra j), i CRR)</t>
  </si>
  <si>
    <t>Andre justeringer</t>
  </si>
  <si>
    <r>
      <rPr>
        <b/>
        <sz val="11"/>
        <color theme="1"/>
        <rFont val="Calibri"/>
        <family val="2"/>
        <scheme val="minor"/>
      </rPr>
      <t>Samlet eksponeringsmål</t>
    </r>
  </si>
  <si>
    <t>Gearingsgradrelevante eksponeringer, jf. CRR</t>
  </si>
  <si>
    <t>Balanceførte eksponeringer (ekskl. derivater og SFT'er)</t>
  </si>
  <si>
    <t>Balanceførte poster (ekskl. derivater og SFT'er, men inkl. sikkerhedsstillelse)</t>
  </si>
  <si>
    <t>Gross-up for sikkerhedsstillelse i forbindelse med derivatkontrakter, hvis fratrukket i de balanceførte aktiver i henhold til de gældende regnskabsregler</t>
  </si>
  <si>
    <t>(Fradrag af aktiver i form af fordringer for likvid variationsmargen stillet i forbindelse med derivattransaktioner)</t>
  </si>
  <si>
    <t>(Justering for værdipapirer modtaget i værdipapirfinansieringstransaktioner, og som indregnes som aktiver)</t>
  </si>
  <si>
    <t>(Generelle kreditrisikojusteringer i forbindelse med balanceførte poster)</t>
  </si>
  <si>
    <t>(Værdien af aktiver fratrukket ved opgørelsen af kernekapital)</t>
  </si>
  <si>
    <t xml:space="preserve">Samlede balanceførte eksponeringer (ekskl. derivater og SFT'er) </t>
  </si>
  <si>
    <t>Derivateksponeringer</t>
  </si>
  <si>
    <t>Genanskaffelsesomkostninger i forbindelse med derivattransaktioner opgjort efter standardmetoden for modpartskreditrisiko (dvs. fratrukket godkendt likvid variationsmargen)</t>
  </si>
  <si>
    <t>EU-8a</t>
  </si>
  <si>
    <t>Undtagelse for derivater: genanskaffelsesomkostningsandel i henhold til den forenklede standardmetode</t>
  </si>
  <si>
    <t xml:space="preserve">Tillægsbeløb for potentiel fremtidig eksponering knyttet til derivattransaktioner opgjort efter standardmetoden for modpartskreditrisiko </t>
  </si>
  <si>
    <t>Undtagelse for derivater: andel af potentiel fremtidig eksponering i henhold til den forenklede standardmetode</t>
  </si>
  <si>
    <t>Eksponering bestemt efter den oprindelige eksponeringsmetode</t>
  </si>
  <si>
    <t>(Ikke medregnet CCP-element af kundeclearede handelseksponeringer) (standardmetode for modpartskreditrisiko)</t>
  </si>
  <si>
    <t>EU-10a</t>
  </si>
  <si>
    <r>
      <rPr>
        <sz val="11"/>
        <color theme="1"/>
        <rFont val="Calibri"/>
        <family val="2"/>
        <scheme val="minor"/>
      </rPr>
      <t>(Ikke medregnet CCP-element af kundeclearede handelseksponeringer) (forenklet standardmetode)</t>
    </r>
  </si>
  <si>
    <t>EU-10b</t>
  </si>
  <si>
    <t>(-) Ikke medregnet CCP-element af kundeclearede handelseksponeringer (oprindelig eksponeringsmetode)</t>
  </si>
  <si>
    <t>Justeret faktisk nominel værdi af solgte kreditderivater</t>
  </si>
  <si>
    <t>(Justerede faktiske nominelle værdijusteringer og fradrag af tillæg for solgte kreditderivater)</t>
  </si>
  <si>
    <t xml:space="preserve">Derivateksponeringer i alt </t>
  </si>
  <si>
    <t>Eksponeringer i forbindelse med værdipapirfinansieringstransaktioner (SFT)</t>
  </si>
  <si>
    <t>Bruttoaktiver, der er indgået i SFT'er (uden netting), efter justering for regnskabsmæssige transaktioner vedrørende salg</t>
  </si>
  <si>
    <t>(Kontantgæld og kontantfordringer (nettede beløb) hidrørende fra bruttoaktiver, der er indgået i SFT'er)</t>
  </si>
  <si>
    <t>Eksponering mod modpartskreditrisiko for SFT-aktiver</t>
  </si>
  <si>
    <t>EU-16a</t>
  </si>
  <si>
    <t>Undtagelse for SFT'er: Modpartskreditrisikoeksponering, jf. artikel 429e, stk. 5, og artikel 222 i CRR</t>
  </si>
  <si>
    <t>Eksponeringer i forbindelse med agenttransaktioner</t>
  </si>
  <si>
    <t>EU-17a</t>
  </si>
  <si>
    <t>(Ikke medregnet CCP-element af kundeclearet SFT-eksponering)</t>
  </si>
  <si>
    <t>Eksponeringer i forbindelse med værdipapirfinansieringstransaktioner i alt</t>
  </si>
  <si>
    <t xml:space="preserve">Andre ikkebalanceførte eksponeringer </t>
  </si>
  <si>
    <t>Ikkebalanceførte eksponeringer til den notionelle bruttoværdi</t>
  </si>
  <si>
    <t>(Justeringer for konvertering til kreditækvivalente beløb)</t>
  </si>
  <si>
    <t>(Generelle hensættelser fratrukket ved opgørelsen af kernekapital og specifikke hensættelser i forbindelse med ikkebalanceførte eksponeringer)</t>
  </si>
  <si>
    <t>Ikkebalanceførte eksponeringer</t>
  </si>
  <si>
    <t>Udelukkede eksponeringer</t>
  </si>
  <si>
    <t>EU-22a</t>
  </si>
  <si>
    <t>(Eksponeringer, som udelukkes fra det samlede eksponeringsmål i overensstemmelse med artikel 429a, stk. 1, litra c), i CRR)</t>
  </si>
  <si>
    <t>EU-22b</t>
  </si>
  <si>
    <t>Eksponeringer, som udelukkes i overensstemmelse med artikel 429a, stk. 1, litra j), i CRR (balanceførte og ikkebalanceførte)</t>
  </si>
  <si>
    <t>EU-22c</t>
  </si>
  <si>
    <t>Offentlige udviklingsbankers (eller enheders) udelukkede eksponeringer — Offentlige investeringer</t>
  </si>
  <si>
    <t>EU-22d</t>
  </si>
  <si>
    <t>Offentlige udviklingsbankers (eller enheders) udelukkede eksponeringer — Støttelån</t>
  </si>
  <si>
    <t>EU-22e</t>
  </si>
  <si>
    <r>
      <rPr>
        <sz val="11"/>
        <color theme="1"/>
        <rFont val="Calibri"/>
        <family val="2"/>
        <scheme val="minor"/>
      </rPr>
      <t>(Udelukkede eksponeringer fra pass through-støttelån gennem ikkeoffentlige udviklingskreditinstitutter (eller (enheder))</t>
    </r>
  </si>
  <si>
    <t>EU-22f</t>
  </si>
  <si>
    <t xml:space="preserve">(Udelukkede garanterede dele af eksponeringer, der følger af eksportkreditter) </t>
  </si>
  <si>
    <t>EU-22g</t>
  </si>
  <si>
    <t>(Udelukket overskydende sikkerhedsstillelse deponeret hos trepartsagenter)</t>
  </si>
  <si>
    <t>EU-22h</t>
  </si>
  <si>
    <t>(Udelukkede bankmæssige accessoriske tjenesteydelser fra værdipapircentraler/institutter i henhold til artikel 429a, stk. 1, litra o), i CRR</t>
  </si>
  <si>
    <t>EU-22i</t>
  </si>
  <si>
    <t>(Udelukkede bankmæssige accessoriske tjenesteydelser fra udpegede institutter i henhold til artikel 429a, stk. 1, litra p), i CRR</t>
  </si>
  <si>
    <t>EU-22j</t>
  </si>
  <si>
    <t>(Reduktion af eksponeringsværdien af forfinansieringslån eller overgangslån)</t>
  </si>
  <si>
    <t>EU-22k</t>
  </si>
  <si>
    <t>(Udelukkede eksponeringer i alt)</t>
  </si>
  <si>
    <t>Kapitalmål og samlet eksponeringsmål</t>
  </si>
  <si>
    <t>EU-25</t>
  </si>
  <si>
    <t>Gearingsgrad (ekskl. virkningen af undtagelsen af offentlige investeringer og støttelån) (%)</t>
  </si>
  <si>
    <t>25a</t>
  </si>
  <si>
    <t>Gearingsgrad (ekskl. virkningen af midlertidige undtagelser af centralbankreserver) (%)</t>
  </si>
  <si>
    <t>Lovpligtig minimumsgearingsgradkrav (%)</t>
  </si>
  <si>
    <t>EU-26a</t>
  </si>
  <si>
    <t>EU-26b</t>
  </si>
  <si>
    <t xml:space="preserve">     heraf: i form af egentlig kernekapital</t>
  </si>
  <si>
    <t>EU-27a</t>
  </si>
  <si>
    <t>Valg af overgangsordninger og relevante eksponeringer</t>
  </si>
  <si>
    <t>EU-27b</t>
  </si>
  <si>
    <t>Valg af overgangsordninger for definitionen af kapitalmålet</t>
  </si>
  <si>
    <t>Offentliggørelse af gennemsnitsværdier</t>
  </si>
  <si>
    <r>
      <rPr>
        <sz val="11"/>
        <color theme="1"/>
        <rFont val="Calibri"/>
        <family val="2"/>
        <scheme val="minor"/>
      </rPr>
      <t>Gennemsnit af daglige værdier af bruttoaktiver, der er indgået i SFT'er, efter justering for regnskabsmæssige transaktioner vedrørende salg og modregning af relaterede likvide forpligtelser og likvide tilgodehavender</t>
    </r>
  </si>
  <si>
    <t>Kvartalsultimoværdi af bruttoaktiver, der er indgået i SFT'er, efter justering for regnskabsmæssige transaktioner vedrørende salg og modregning af relaterede likvide forpligtelser og likvide tilgodehavender</t>
  </si>
  <si>
    <t>Samlet eksponeringsmål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</si>
  <si>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30a</t>
  </si>
  <si>
    <t>Samlet eksponeringsmål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</si>
  <si>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Gearingsgrad (inkl.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</si>
  <si>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31a</t>
  </si>
  <si>
    <t>Gearingsgrad (ekskl. virkningen af midlertidige undtagelser af centralbankreserver), omfattende gennemsnitsværdier fra række 28 af bruttoaktiver, der er indgået i SFT'er (efter justering for regnskabsmæssige transaktioner vedrørende salg og modregning af relaterede likvide forpligtelser og likvide tilgodehavender)</t>
  </si>
  <si>
    <t>EU-1</t>
  </si>
  <si>
    <t>Samlede balanceførte eksponeringer (ekskl. derivater, SFT'er og ikke medregnede eksponeringer), heraf:</t>
  </si>
  <si>
    <t>EU-2</t>
  </si>
  <si>
    <t>Eksponeringer i handelsbeholdningen</t>
  </si>
  <si>
    <t>EU-3</t>
  </si>
  <si>
    <t>Eksponeringer uden for handelsbeholdningen, heraf:</t>
  </si>
  <si>
    <t>EU-4</t>
  </si>
  <si>
    <t>Særligt dækkede obligationer og særligt dækkede realkreditobligationer</t>
  </si>
  <si>
    <t>EU-5</t>
  </si>
  <si>
    <t>Eksponeringer, der behandles som eksponeringer mod stater</t>
  </si>
  <si>
    <t>EU-6</t>
  </si>
  <si>
    <t>Eksponeringer mod regionale myndigheder, multilaterale udviklingsbanker, internationale organisationer og offentlige enheder, der ikke behandles som stater</t>
  </si>
  <si>
    <t>EU-7</t>
  </si>
  <si>
    <t>Institutter</t>
  </si>
  <si>
    <t>EU-8</t>
  </si>
  <si>
    <t>Sikret ved pant i fast ejendom</t>
  </si>
  <si>
    <t>EU-9</t>
  </si>
  <si>
    <t>Detaileksponeringer</t>
  </si>
  <si>
    <t>EU-10</t>
  </si>
  <si>
    <t>Selskaber</t>
  </si>
  <si>
    <t>EU-11</t>
  </si>
  <si>
    <t>Misligholdte eksponeringer</t>
  </si>
  <si>
    <t>EU-12</t>
  </si>
  <si>
    <t>Andre eksponeringer (f.eks. aktieeksponeringer, securitiseringer og andre aktiver, der ikke er gældsforpligtelser)</t>
  </si>
  <si>
    <t>Konsolidering: (individuel/konsolideret)</t>
  </si>
  <si>
    <t>Uvægtet værdi i alt (gennemsnit)</t>
  </si>
  <si>
    <t>Vægtet værdi i alt (gennemsnit)</t>
  </si>
  <si>
    <t>EU 1a</t>
  </si>
  <si>
    <t>Kvartalsafslutning den (DD måned ÅÅÅÅ)</t>
  </si>
  <si>
    <t>EU 1b</t>
  </si>
  <si>
    <t>Antal datapunkter, der anvendes i beregningen af gennemsnit</t>
  </si>
  <si>
    <t>LIKVIDE AKTIVER AF HØJ KVALITET</t>
  </si>
  <si>
    <t>Likvide aktiver af høj kvalitet (HQLA) i alt</t>
  </si>
  <si>
    <t>UDGÅENDE PENGESTRØMME</t>
  </si>
  <si>
    <t>Detailindskud og indskud fra små erhvervskunder, heraf:</t>
  </si>
  <si>
    <t>Stabile indskud</t>
  </si>
  <si>
    <t>Mindre stabile indskud</t>
  </si>
  <si>
    <t>Usikret engrosfinansiering</t>
  </si>
  <si>
    <t>Transaktionsrelaterede indskud (alle modparter) og indskud i netværk af kooperative banker</t>
  </si>
  <si>
    <t>Ikketransaktionsrelaterede indskud (alle modparter)</t>
  </si>
  <si>
    <t>Usikret gæld</t>
  </si>
  <si>
    <t>Sikret engrosfinansiering</t>
  </si>
  <si>
    <t>Yderligere krav</t>
  </si>
  <si>
    <t>Udgående pengestrømme vedrørende derivateksponeringer og andre krav til sikkerhedsstillelse</t>
  </si>
  <si>
    <t>Udgående pengestrømme vedrørende tabt finansiering fra gældsprodukter</t>
  </si>
  <si>
    <t>Kredit- og likviditetsfaciliteter</t>
  </si>
  <si>
    <t>Andre kontraktmæssige finansieringsforpligtelser</t>
  </si>
  <si>
    <t>Øvrige forpligtelser vedrørende eventualfinansiering</t>
  </si>
  <si>
    <t>UDGÅENDE PENGESTRØMME I ALT</t>
  </si>
  <si>
    <t>INDGÅENDE PENGESTRØMME</t>
  </si>
  <si>
    <t>Sikrede udlån (f.eks. reverse repos)</t>
  </si>
  <si>
    <t>Indgående pengestrømme fra eksponeringer, der ikke er misligholdt</t>
  </si>
  <si>
    <t>Andre indgående pengestrømme</t>
  </si>
  <si>
    <t>EU-19a</t>
  </si>
  <si>
    <t>(Forskel mellem vægtede indgående pengestrømme i alt og vægtede udgående pengestrømme i alt, som opstår som følge af transaktioner i tredjelande, hvor der er overførselsrestriktioner, eller som er denomineret i ikkekonvertible valutaer)</t>
  </si>
  <si>
    <t>EU-19b</t>
  </si>
  <si>
    <t>(Overskydende indgående pengestrømme fra et tilknyttet specialiseret kreditinstitut)</t>
  </si>
  <si>
    <t>INDGÅENDE PENGESTRØMME I ALT</t>
  </si>
  <si>
    <t>Helt undtagne indgående pengestrømme</t>
  </si>
  <si>
    <t>Indgående pengestrømme underlagt loft på 90 %</t>
  </si>
  <si>
    <t>Indgående pengestrømme underlagt loft på 75 %</t>
  </si>
  <si>
    <t xml:space="preserve">JUSTERET VÆRDI I ALT </t>
  </si>
  <si>
    <t>EU-21</t>
  </si>
  <si>
    <t>LIKVIDITETSBUFFER</t>
  </si>
  <si>
    <t>UDGÅENDE NETTOPENGESTRØMME I ALT</t>
  </si>
  <si>
    <t>LIKVIDITETSDÆKNINGSGRAD</t>
  </si>
  <si>
    <t>I overensstemmelse med artikel 451a, stk. 3, i CRR</t>
  </si>
  <si>
    <t>(i valutabeløb)</t>
  </si>
  <si>
    <t>Uvægtet værdi efter restløbetid</t>
  </si>
  <si>
    <t>Vægtet værdi</t>
  </si>
  <si>
    <t>Ingen løbetid</t>
  </si>
  <si>
    <t>&lt; 6 måneder</t>
  </si>
  <si>
    <t>6 måneder til &lt; 1 år</t>
  </si>
  <si>
    <t>≥ 1 år</t>
  </si>
  <si>
    <t>Poster vedrørende tilgængelig stabil finansiering (ASF)</t>
  </si>
  <si>
    <t>Kapitalposter og -instrumenter</t>
  </si>
  <si>
    <t>Kapitalgrundlag</t>
  </si>
  <si>
    <t>Andre kapitalinstrumenter</t>
  </si>
  <si>
    <t>Detailindskud</t>
  </si>
  <si>
    <t>Engrosfinansiering:</t>
  </si>
  <si>
    <t>Transaktionsrelaterede indskud</t>
  </si>
  <si>
    <t>Anden engrosfinansiering</t>
  </si>
  <si>
    <t>Indbyrdes afhængige passiver</t>
  </si>
  <si>
    <t xml:space="preserve">Andre passiver: </t>
  </si>
  <si>
    <t xml:space="preserve">NSFR-derivatforpligtelser </t>
  </si>
  <si>
    <t>Alle øvrige passiver og kapitalinstrumenter, der ikke indgår i ovenstående kategorier</t>
  </si>
  <si>
    <t>Tilgængelig stabil finansiering (ASF) i alt</t>
  </si>
  <si>
    <t>Poster vedrørende krævet stabil finansiering (RSF)</t>
  </si>
  <si>
    <t>EU-15a</t>
  </si>
  <si>
    <t>Aktiver, der er behæftede for en restløbetid på et år eller mere i en sikkerhedspulje</t>
  </si>
  <si>
    <t>Indskud i andre finansielle institutter til transaktionsrelaterede formål</t>
  </si>
  <si>
    <t>Ikkemisligholdte lån og værdipapirer:</t>
  </si>
  <si>
    <t>Værdipapirfinansieringstransaktioner, der ikke er misligholdt, med finansielle kunder, og som er sikret ved likvide aktiver af høj kvalitet på niveau 1, der er underlagt et haircut på 0 %</t>
  </si>
  <si>
    <t>Værdipapirfinansieringstransaktioner med finansielle kunder, der ikke er misligholdt, og som er sikret ved andre aktiver og lån og forskud til finansieringsinstitutter</t>
  </si>
  <si>
    <t>Lån, der ikke er misligholdt, til ikkefinansielle erhvervskunder, til detailkunder og små erhvervskunder og til stater og offentlige enheder, heraf:</t>
  </si>
  <si>
    <t>Med en risikovægt på mindre end eller lig med 35 % i henhold til Basel II-standardmetoden for kreditrisiko</t>
  </si>
  <si>
    <t xml:space="preserve">Ikkemisligholdte realkreditlån i beboelsesejendomme, heraf: </t>
  </si>
  <si>
    <t>Andre lån og værdipapirer, der ikke er misligholdt, og som ikke kan betragtes som likvide aktiver af høj kvalitet, herunder børsnoterede aktier og balanceførte handelsfinansieringsprodukter</t>
  </si>
  <si>
    <t>Indbyrdes afhængige aktiver</t>
  </si>
  <si>
    <t xml:space="preserve">Andre aktiver: </t>
  </si>
  <si>
    <t>Fysisk handlede råvarer</t>
  </si>
  <si>
    <t>Aktiver stillet som initialmargen for derivatkontrakter og bidrag til CCP'ers misligholdelsesfonde</t>
  </si>
  <si>
    <r>
      <t>NSFR-derivataktiver</t>
    </r>
    <r>
      <rPr>
        <sz val="11"/>
        <color theme="1"/>
        <rFont val="Calibri"/>
        <family val="2"/>
        <scheme val="minor"/>
      </rPr>
      <t> </t>
    </r>
  </si>
  <si>
    <t xml:space="preserve">NSFR-derivatforpligtelser før fradrag af stillet variationsmargen </t>
  </si>
  <si>
    <t>Alle øvrige aktiver, der ikke indgår i ovenstående kategorier</t>
  </si>
  <si>
    <t>Ikkebalanceførte poster</t>
  </si>
  <si>
    <t>Net stable funding ratio (%)</t>
  </si>
  <si>
    <t xml:space="preserve">Skema EU CR1: Ikkemisligholdte og misligholdte eksponeringer og dertil knyttede bestemmelser. </t>
  </si>
  <si>
    <t>n</t>
  </si>
  <si>
    <t>o</t>
  </si>
  <si>
    <t>Regnskabsmæssig bruttoværdi/nominel værdi</t>
  </si>
  <si>
    <t>Akkumulerede værdiforringelser, akkumulerede negative ændringer i dagsværdi på grund af kreditrisiko og hensættelser</t>
  </si>
  <si>
    <t>Akkumulerede delvise afskrivninger</t>
  </si>
  <si>
    <t>Sikkerhedsstillelser og modtagne finansielle garantier</t>
  </si>
  <si>
    <t>Ikkemisligholdte eksponeringer</t>
  </si>
  <si>
    <t>Ikkemisligholdte eksponeringer – akkumulerede værdiforringelser og hensættelser</t>
  </si>
  <si>
    <t xml:space="preserve">Misligholdte eksponeringer – akkumulerede værdiforringelser, akkumulerede negative ændringer i dagsværdi på grund af kreditrisiko og hensættelser </t>
  </si>
  <si>
    <t>På ikkemisligholdte eksponeringer</t>
  </si>
  <si>
    <t>På misligholdte eksponeringer</t>
  </si>
  <si>
    <t>Heraf fase 1</t>
  </si>
  <si>
    <t>Heraf fase 2</t>
  </si>
  <si>
    <t>Heraf fase 3</t>
  </si>
  <si>
    <t>005</t>
  </si>
  <si>
    <t>Kassebeholdninger i centralbanker og andre anfordringsindskud</t>
  </si>
  <si>
    <t>Lån og forskud</t>
  </si>
  <si>
    <t>Centralbanker</t>
  </si>
  <si>
    <t>030</t>
  </si>
  <si>
    <t>Centralregeringer</t>
  </si>
  <si>
    <t>040</t>
  </si>
  <si>
    <t>Kreditinstitutter</t>
  </si>
  <si>
    <t>050</t>
  </si>
  <si>
    <t>Andre finansielle selskaber</t>
  </si>
  <si>
    <t>060</t>
  </si>
  <si>
    <t>Ikkefinansielle selskaber</t>
  </si>
  <si>
    <t>070</t>
  </si>
  <si>
    <t xml:space="preserve">          Heraf SMV'er</t>
  </si>
  <si>
    <t>080</t>
  </si>
  <si>
    <t>Husstande</t>
  </si>
  <si>
    <t>090</t>
  </si>
  <si>
    <t>Gældsværdipapirer</t>
  </si>
  <si>
    <t>100</t>
  </si>
  <si>
    <t>110</t>
  </si>
  <si>
    <t>120</t>
  </si>
  <si>
    <t>130</t>
  </si>
  <si>
    <t>140</t>
  </si>
  <si>
    <t>150</t>
  </si>
  <si>
    <t>160</t>
  </si>
  <si>
    <t>170</t>
  </si>
  <si>
    <t>180</t>
  </si>
  <si>
    <t>190</t>
  </si>
  <si>
    <t>200</t>
  </si>
  <si>
    <t>210</t>
  </si>
  <si>
    <t>220</t>
  </si>
  <si>
    <t>Nettoeksponeringsværdi</t>
  </si>
  <si>
    <t>På anfordring</t>
  </si>
  <si>
    <t>&lt;= 1 år</t>
  </si>
  <si>
    <t>&gt; 1 år &lt;= 5 år</t>
  </si>
  <si>
    <t>&gt; 5 år</t>
  </si>
  <si>
    <t>Ingen fastsat løbetid</t>
  </si>
  <si>
    <t xml:space="preserve">Regnskabsmæssig bruttoværdi               </t>
  </si>
  <si>
    <t>Oprindelig beholdning af misligholdte lån og forskud</t>
  </si>
  <si>
    <t>Indgående pengestrømme til misligholdte porteføljer</t>
  </si>
  <si>
    <t>Udgående pengestrømme fra misligholdte porteføljer</t>
  </si>
  <si>
    <t>Udgående pengestrømme som følge af afskrivninger</t>
  </si>
  <si>
    <t>Udgående pengestrøm, andre situationer</t>
  </si>
  <si>
    <t>Slutbeholdning af misligholdte lån og forskud</t>
  </si>
  <si>
    <t>Akkumulerede inddrevne nettobeløb i forbindelse hermed</t>
  </si>
  <si>
    <t>Udgående pengestrøm til ikkemisligholdt portefølje</t>
  </si>
  <si>
    <t>Udgående pengestrøm som følge af delvis eller hel tilbagebetaling af lån</t>
  </si>
  <si>
    <t>Udgående pengestrøm som følge af likvidation af sikkerhedsstillelse</t>
  </si>
  <si>
    <t>Udgående pengestrøm som følge af overtagelse af sikkerhedsstillelse</t>
  </si>
  <si>
    <t>Udgående pengestrøm som følge af salg af instrumenter</t>
  </si>
  <si>
    <t>Udgående pengestrøm som følge af risikooverførsler</t>
  </si>
  <si>
    <t>Udgående pengestrøm som følge af omklassificering til besiddelse med henblik på salg</t>
  </si>
  <si>
    <t>Regnskabsmæssig bruttoværdi/nominel værdi af eksponeringer med kreditlempelser</t>
  </si>
  <si>
    <t>Sikkerhedsstillelser og finansielle garantier modtaget for eksponeringer med kreditlempelser</t>
  </si>
  <si>
    <t>Misligholdte eksponeringer med kreditlempelser</t>
  </si>
  <si>
    <t>Ikkemisligholdte eksponeringer med kreditlempelser</t>
  </si>
  <si>
    <t>På ikkemisligholdte eksponeringer med kreditlempelser</t>
  </si>
  <si>
    <t>På misligholdte eksponeringer med kreditlempelser</t>
  </si>
  <si>
    <t>Heraf sikkerhedsstillelser og finansielle garantier modtaget for misligholdte eksponeringer med kreditlempelser</t>
  </si>
  <si>
    <t>Heraf misligholdte</t>
  </si>
  <si>
    <t>Heraf værdiforringede</t>
  </si>
  <si>
    <t>Afgivne lånetilsagn</t>
  </si>
  <si>
    <t>Regnskabsmæssig bruttoværdi af eksponeringer med kreditlempelser</t>
  </si>
  <si>
    <t>Lån og forskud med kreditlempelser "mere end to gange"</t>
  </si>
  <si>
    <t>Misligholdte lån og forskud med kreditlempelser, som ikke opfyldte kriterierne for ikke længere at blive kategoriseret som misligholdt</t>
  </si>
  <si>
    <t>Ikke forfaldne eller forfaldne ≤ 30 dage</t>
  </si>
  <si>
    <t>Forfaldne &gt; 30 dage ≤ 90 dage</t>
  </si>
  <si>
    <t>Betales sandsynligvis ikke, men er ikke forfaldne eller har været forfaldne i ≤ 90 dage</t>
  </si>
  <si>
    <t xml:space="preserve">Forfaldne
&gt; 90 dage
≤ 180 dage
</t>
  </si>
  <si>
    <t xml:space="preserve">Forfaldne
&gt; 180 dage
≤ 1 år
</t>
  </si>
  <si>
    <t xml:space="preserve">Forfaldne
&gt; 1 år ≤ 2 år
</t>
  </si>
  <si>
    <t xml:space="preserve">Forfaldne
&gt; 2 år ≤ 5 år
</t>
  </si>
  <si>
    <t xml:space="preserve">Forfaldne
&gt; 5 år ≤ 7 år
</t>
  </si>
  <si>
    <t>Forfaldne &gt; 7 år</t>
  </si>
  <si>
    <t xml:space="preserve">      Heraf SMV'er</t>
  </si>
  <si>
    <r>
      <rPr>
        <b/>
        <sz val="14"/>
        <color theme="1"/>
        <rFont val="Calibri"/>
        <family val="2"/>
        <scheme val="minor"/>
      </rPr>
      <t>Skema EU CQ4: Kvaliteten af misligholdte eksponeringer efter geografisk placering</t>
    </r>
    <r>
      <rPr>
        <sz val="14"/>
        <color rgb="FF000000"/>
        <rFont val="Calibri"/>
        <family val="2"/>
        <scheme val="minor"/>
      </rPr>
      <t> </t>
    </r>
  </si>
  <si>
    <r>
      <t>f</t>
    </r>
    <r>
      <rPr>
        <sz val="11"/>
        <color theme="1"/>
        <rFont val="Calibri"/>
        <family val="2"/>
        <scheme val="minor"/>
      </rPr>
      <t> </t>
    </r>
  </si>
  <si>
    <t>Akkumuleret værdiforringelse</t>
  </si>
  <si>
    <t>Hensættelser vedrørende ikkebalanceførte afgivne tilsagn og finansielle garantier</t>
  </si>
  <si>
    <t>Akkumulerede negative ændringer i dagsværdi på grund af kreditrisiko vedrørende misligholdte eksponeringer</t>
  </si>
  <si>
    <t>Heraf misligholdte eksponeringer</t>
  </si>
  <si>
    <t>Heraf eksponeringer, der testes for værdiforringelse</t>
  </si>
  <si>
    <t>Balanceførte eksponeringer</t>
  </si>
  <si>
    <t>Danmark</t>
  </si>
  <si>
    <t>Andre geografiske områder</t>
  </si>
  <si>
    <t>Skema EU CQ5: Kreditkvalitet af lån og forskud til ikkefinansielle selskaber efter branche</t>
  </si>
  <si>
    <t>Regnskabsmæssig bruttoværdi</t>
  </si>
  <si>
    <t>Heraf lån og forskud, der testes for værdiforringelse</t>
  </si>
  <si>
    <t>Landbrug, skovbrug og fiskeri</t>
  </si>
  <si>
    <t>Råstofudvinding</t>
  </si>
  <si>
    <t>Fremstilling</t>
  </si>
  <si>
    <t>El-, gas- og fjernvarmeforsyning</t>
  </si>
  <si>
    <t>Vandforsyning</t>
  </si>
  <si>
    <t>Bygge- og anlægsvirksomhed</t>
  </si>
  <si>
    <t>Engros- og detailhandel</t>
  </si>
  <si>
    <t>Transport og lagring</t>
  </si>
  <si>
    <t>Overnatningsfaciliteter og restaurationsvirksomhed</t>
  </si>
  <si>
    <t>Information og kommunikation</t>
  </si>
  <si>
    <t>Pengeinstitut- og finansvirksomhed, forsikring</t>
  </si>
  <si>
    <t>Forvaltning af og handel med ejendomme</t>
  </si>
  <si>
    <t>Liberale, videnskabelige og tekniske tjenesteydelser</t>
  </si>
  <si>
    <t>Administrative tjenesteydelser og hjælpetjenester</t>
  </si>
  <si>
    <t>Offentlig forvaltning, forsvar og socialsikring</t>
  </si>
  <si>
    <t>Undervisning</t>
  </si>
  <si>
    <t>Sundhedsvæsen og sociale foranstaltninger</t>
  </si>
  <si>
    <t>Kultur, forlystelser og fritid</t>
  </si>
  <si>
    <t>Andre tjenesteydelser</t>
  </si>
  <si>
    <t>Ikkemisligholdte</t>
  </si>
  <si>
    <t>Misligholdte</t>
  </si>
  <si>
    <t>Forfaldne &gt; 90 dage</t>
  </si>
  <si>
    <t>Heraf forfaldne &gt; 30 dage ≤ 90 dage</t>
  </si>
  <si>
    <t>Heraf forfaldne &gt; 90 dage ≤ 180 dage</t>
  </si>
  <si>
    <t>Heraf: forfaldne &gt; 180 dage ≤ 1 år</t>
  </si>
  <si>
    <r>
      <t xml:space="preserve">Heraf: </t>
    </r>
    <r>
      <rPr>
        <sz val="11"/>
        <color theme="1"/>
        <rFont val="Calibri"/>
        <family val="2"/>
        <scheme val="minor"/>
      </rPr>
      <t>forfaldne &gt; 1 år ≤ 2 år</t>
    </r>
  </si>
  <si>
    <t>Heraf: forfaldne &gt; 2 år ≤ 5 år</t>
  </si>
  <si>
    <t>Heraf: forfaldne &gt; 5 år ≤ 7 år</t>
  </si>
  <si>
    <t>Heraf: forfaldne &gt; 7 år</t>
  </si>
  <si>
    <t>Heraf sikrede</t>
  </si>
  <si>
    <t>Heraf sikret ved pant i fast ejendom</t>
  </si>
  <si>
    <t>Heraf instrumenter med en belåningsgrad på over 60 % og under eller lig med 80 %</t>
  </si>
  <si>
    <t>Heraf instrumenter med en belåningsgrad på over 80 % og under eller lig med 100 %</t>
  </si>
  <si>
    <t>Heraf instrumenter med en belåningsgrad på over 100 %</t>
  </si>
  <si>
    <t>Akkumuleret værdiforringelse for sikrede aktiver</t>
  </si>
  <si>
    <t>Sikkerhedsstillelse</t>
  </si>
  <si>
    <t>Heraf værdi begrænset til eksponeringens værdi</t>
  </si>
  <si>
    <t>Heraf fast ejendom</t>
  </si>
  <si>
    <t>Heraf værdi over loftet</t>
  </si>
  <si>
    <t>Modtagne finansielle garantier</t>
  </si>
  <si>
    <t xml:space="preserve">Sikkerhedsstillelse opnået gennem overtagelse </t>
  </si>
  <si>
    <t>Værdi ved første indregning</t>
  </si>
  <si>
    <t>Akkumulerede negative ændringer</t>
  </si>
  <si>
    <t>Materielle anlægsaktiver</t>
  </si>
  <si>
    <t>Bortset fra immaterielle anlægsaktiver</t>
  </si>
  <si>
    <t>Beboelsesejendomme</t>
  </si>
  <si>
    <t>Erhvervsejendomme</t>
  </si>
  <si>
    <t>Løsøre (køretøjer, skibe osv.)</t>
  </si>
  <si>
    <t>Egenkapital- og gældsinstrumenter</t>
  </si>
  <si>
    <t>Anden sikkerhedsstillelse</t>
  </si>
  <si>
    <t>Gældsbalancereduktion</t>
  </si>
  <si>
    <t>Sikkerhedsstillelse opnået gennem overtagelse i alt</t>
  </si>
  <si>
    <t>Overtaget ≤ 2 år</t>
  </si>
  <si>
    <t>Overtaget &gt; 2 år ≤ 5 år</t>
  </si>
  <si>
    <t>Overtaget &gt; 5 år</t>
  </si>
  <si>
    <t>Heraf anlægsaktiver, som besiddes med henblik på salg</t>
  </si>
  <si>
    <t>Sikkerhedsstillelse opnået ved overtagelse, klassificeret som materielle anlægsaktiver</t>
  </si>
  <si>
    <t>Sikkerhedsstillelse opnået ved overtagelse, bortset fra klassificeret som materielle anlægsaktiver</t>
  </si>
  <si>
    <t xml:space="preserve">Usikret regnskabsmæssig værdi </t>
  </si>
  <si>
    <t>Sikret regnskabsmæssig værdi</t>
  </si>
  <si>
    <r>
      <rPr>
        <sz val="11"/>
        <color rgb="FF000000"/>
        <rFont val="Calibri"/>
        <family val="2"/>
        <scheme val="minor"/>
      </rPr>
      <t xml:space="preserve">Heraf </t>
    </r>
    <r>
      <rPr>
        <b/>
        <sz val="11"/>
        <color rgb="FF000000"/>
        <rFont val="Calibri"/>
        <family val="2"/>
        <scheme val="minor"/>
      </rPr>
      <t>sikret ved sikkerhedsstillelse</t>
    </r>
    <r>
      <rPr>
        <sz val="11"/>
        <color rgb="FF000000"/>
        <rFont val="Calibri"/>
        <family val="2"/>
        <scheme val="minor"/>
      </rPr>
      <t>:</t>
    </r>
    <r>
      <rPr>
        <b/>
        <sz val="11"/>
        <color rgb="FF000000"/>
        <rFont val="Calibri"/>
        <family val="2"/>
        <scheme val="minor"/>
      </rPr>
      <t xml:space="preserve"> </t>
    </r>
  </si>
  <si>
    <r>
      <rPr>
        <sz val="11"/>
        <color rgb="FF000000"/>
        <rFont val="Calibri"/>
        <family val="2"/>
        <scheme val="minor"/>
      </rPr>
      <t xml:space="preserve">Heraf </t>
    </r>
    <r>
      <rPr>
        <b/>
        <sz val="11"/>
        <color rgb="FF000000"/>
        <rFont val="Calibri"/>
        <family val="2"/>
        <scheme val="minor"/>
      </rPr>
      <t>sikret ved finansielle garantier</t>
    </r>
  </si>
  <si>
    <r>
      <rPr>
        <sz val="11"/>
        <color rgb="FF000000"/>
        <rFont val="Calibri"/>
        <family val="2"/>
        <scheme val="minor"/>
      </rPr>
      <t xml:space="preserve">Heraf </t>
    </r>
    <r>
      <rPr>
        <b/>
        <sz val="11"/>
        <color rgb="FF000000"/>
        <rFont val="Calibri"/>
        <family val="2"/>
        <scheme val="minor"/>
      </rPr>
      <t>sikret ved kreditderivater</t>
    </r>
  </si>
  <si>
    <t xml:space="preserve">Gældsværdipapirer </t>
  </si>
  <si>
    <t>  </t>
  </si>
  <si>
    <t xml:space="preserve">     Heraf misligholdte eksponeringer</t>
  </si>
  <si>
    <t xml:space="preserve">            Heraf misligholdte </t>
  </si>
  <si>
    <t xml:space="preserve"> Eksponeringsklasser</t>
  </si>
  <si>
    <t>Eksponeringer inden kreditkonvertingsfaktorer og inden kreditrisikoreduktionsteknikker</t>
  </si>
  <si>
    <t>Eksponeringer efter konverteringsfaktorer og efter kreditrisikoreduktionsteknikker</t>
  </si>
  <si>
    <t>Risikovægtede aktiver og tæthed af risikovægtede aktiver</t>
  </si>
  <si>
    <t>Risikovægtede aktiver</t>
  </si>
  <si>
    <t xml:space="preserve">Tæthed af risikovægtede aktiver (%) </t>
  </si>
  <si>
    <t>Centralregeringer eller centralbanker</t>
  </si>
  <si>
    <t>Regionale eller lokale myndigheder</t>
  </si>
  <si>
    <t>Offentlige enheder</t>
  </si>
  <si>
    <t>Multilaterale udviklingsbanker</t>
  </si>
  <si>
    <t>Internationale organisationer</t>
  </si>
  <si>
    <t>Detail</t>
  </si>
  <si>
    <t>Eksponeringer forbundet med særlig høj risiko</t>
  </si>
  <si>
    <t>Institutter og selskaber med kortsigtet kreditvurdering</t>
  </si>
  <si>
    <t>CIU'er</t>
  </si>
  <si>
    <t>Andre poster</t>
  </si>
  <si>
    <t>I ALT</t>
  </si>
  <si>
    <t>Risikovægt</t>
  </si>
  <si>
    <t>Heraf ikkeratede</t>
  </si>
  <si>
    <t>Andre</t>
  </si>
  <si>
    <t>p</t>
  </si>
  <si>
    <t>q</t>
  </si>
  <si>
    <t>Eksponeringer sikret ved pant i fast ejendom</t>
  </si>
  <si>
    <t>Eksponeringer mod institutter og selskaber med kortsigtet kreditvurdering</t>
  </si>
  <si>
    <t>Andele eller aktier i CIU'er</t>
  </si>
  <si>
    <t>Aktieeksponeringer</t>
  </si>
  <si>
    <t>A-IRB</t>
  </si>
  <si>
    <t>PD-interval</t>
  </si>
  <si>
    <t>Ikkebalanceførte eksponeringer inden anvendelse af kreditkonverteringsfaktorer</t>
  </si>
  <si>
    <t>Eksponeringsvægtet gennemsnitlig kreditkonverteringsfaktor</t>
  </si>
  <si>
    <t>Eksponeringsvægtet gennemsnitlig PD (%)</t>
  </si>
  <si>
    <t>Antal låntagere</t>
  </si>
  <si>
    <t>Eksponeringsvægtet gennemsnitlig LGD (%)</t>
  </si>
  <si>
    <t>Eksponeringsvægtet gennemsnitlig løbetid (år)</t>
  </si>
  <si>
    <t>Risikovægtet eksponering efter anvendelse af støttefaktorer</t>
  </si>
  <si>
    <t>Densitet af risikovægtede eksponeringer</t>
  </si>
  <si>
    <t>Værdi af forventede tab</t>
  </si>
  <si>
    <t>Værdijusteringer og hensættelser</t>
  </si>
  <si>
    <t>Total (all exposures classes)</t>
  </si>
  <si>
    <t>0,00 til &lt;0,15</t>
  </si>
  <si>
    <t>0,00 til &lt;0,10</t>
  </si>
  <si>
    <t>0,10 til &lt;0,15</t>
  </si>
  <si>
    <t>0,15 til &lt;0,25</t>
  </si>
  <si>
    <t>0,25 til &lt;0,50</t>
  </si>
  <si>
    <t>0,50 til &lt;0,75</t>
  </si>
  <si>
    <t>0,75 til &lt;2,50</t>
  </si>
  <si>
    <t>0,75 til &lt;1,75</t>
  </si>
  <si>
    <t>1,75 til &lt;2,5</t>
  </si>
  <si>
    <t>2,50 til &lt;10,00</t>
  </si>
  <si>
    <t>2,5 til &lt;5</t>
  </si>
  <si>
    <t>5 til &lt;10</t>
  </si>
  <si>
    <t>10,00 til &lt;100,00</t>
  </si>
  <si>
    <t>10 til &lt;20</t>
  </si>
  <si>
    <t>20 til &lt;30</t>
  </si>
  <si>
    <t>30,00 til &lt;100,00</t>
  </si>
  <si>
    <t>100,00 (misligholdelse)</t>
  </si>
  <si>
    <t>Subtotal (eksponeringsklasse)</t>
  </si>
  <si>
    <t>Total (alle eksponeringsklasser)</t>
  </si>
  <si>
    <t>Corporates - SME with own estimates og LGD or conversion factors</t>
  </si>
  <si>
    <t>Corporates - Other with own estimates og LGD or conversion factors</t>
  </si>
  <si>
    <t>Eksponeringsværdi som defineret i artikel 166 i CRR for eksponeringer omfattet af IRB-metoden</t>
  </si>
  <si>
    <t>Samlet eksponeringsværdi for eksponeringer omfattet af standardmetoden og IRB-metoden</t>
  </si>
  <si>
    <t>Procentdel af den samlede eksponeringsværdi omfattet af en permanent delvis anvendelse af SA (%)</t>
  </si>
  <si>
    <t>Procentdel af den samlede eksponeringsværdi, der er omfattet af IRB-metoden (%)</t>
  </si>
  <si>
    <t>Procentdel af den samlede eksponeringsværdi, der er omfattet af en roll-out-plan (%)</t>
  </si>
  <si>
    <t xml:space="preserve">Centralregeringer eller centralbanker </t>
  </si>
  <si>
    <t xml:space="preserve">Heraf regionale eller lokale myndigheder </t>
  </si>
  <si>
    <t xml:space="preserve">Heraf offentlige enheder </t>
  </si>
  <si>
    <t>Heraf selskaber — specialiseret långivning, eksklusive omfattet af kategoriseringsmetoden</t>
  </si>
  <si>
    <t>Heraf selskaber — specialiseret långivning omfattet af kategoriseringsmetoden</t>
  </si>
  <si>
    <t>heraf detail — sikret ved pant i fast ejendom SMV'er</t>
  </si>
  <si>
    <t>heraf detail — sikret ved pant i fast ejendom ikke-SMV'er</t>
  </si>
  <si>
    <t>Heraf detail — kvalificeret revolverende</t>
  </si>
  <si>
    <t>Heraf detail — andre SMV'er</t>
  </si>
  <si>
    <t>Heraf detail — andre ikke-SMV'er</t>
  </si>
  <si>
    <t>Andre aktiver, der ikke er gældsforpligtelser</t>
  </si>
  <si>
    <t xml:space="preserve">I alt </t>
  </si>
  <si>
    <t>Risikovægtede eksponeringer inden kreditderivater</t>
  </si>
  <si>
    <t>Værdien af den faktiske risikovægtede eksponering</t>
  </si>
  <si>
    <t>Eksponeringer omfattet af F-IRB</t>
  </si>
  <si>
    <t>Centralregeringer og centralbanker</t>
  </si>
  <si>
    <t xml:space="preserve">Selskaber </t>
  </si>
  <si>
    <t>Heraf selskaber — SMV'er</t>
  </si>
  <si>
    <t>Heraf selskaber — specialiseret långivning</t>
  </si>
  <si>
    <t>Eksponeringer omfattet af A-IRB</t>
  </si>
  <si>
    <t xml:space="preserve">heraf detail — SMV'er — med sikkerhed i fast ejendom </t>
  </si>
  <si>
    <t>heraf detail — ikke-SMV'er — med sikkerhed i fast ejendom</t>
  </si>
  <si>
    <t>heraf detail — SMV'er —andre</t>
  </si>
  <si>
    <t>heraf detail — ikke-SMV'er —andre</t>
  </si>
  <si>
    <t>I ALT (herunder F-IRB-eksponeringer og A-IRB-eksponeringer)</t>
  </si>
  <si>
    <t xml:space="preserve">Samlede eksponeringer
</t>
  </si>
  <si>
    <t>Kreditrisikoreduktionsteknikker</t>
  </si>
  <si>
    <t>Kreditrisikoreduktionsteknikker ved beregningen af risikovægtede eksponeringer</t>
  </si>
  <si>
    <t>Finansieret kreditrisikoafdækning (FCP)</t>
  </si>
  <si>
    <t xml:space="preserve"> Ufinansieret kreditrisikoafdækning (UFCP)</t>
  </si>
  <si>
    <r>
      <rPr>
        <b/>
        <sz val="11"/>
        <color theme="1"/>
        <rFont val="Calibri"/>
        <family val="2"/>
        <scheme val="minor"/>
      </rPr>
      <t xml:space="preserve">Risikovægtede eksponeringer uden substitutionsvirkninger
</t>
    </r>
    <r>
      <rPr>
        <sz val="11"/>
        <color theme="1"/>
        <rFont val="Calibri"/>
        <family val="2"/>
        <scheme val="minor"/>
      </rPr>
      <t xml:space="preserve">(kun reduktionsvirkninger)
</t>
    </r>
  </si>
  <si>
    <r>
      <t xml:space="preserve">Risikovægtede eksponeringer med substitutionsvirkninger
</t>
    </r>
    <r>
      <rPr>
        <sz val="11"/>
        <color theme="1"/>
        <rFont val="Calibri"/>
        <family val="2"/>
        <scheme val="minor"/>
      </rPr>
      <t>(både reduktions- og substitutionsvirkninger)</t>
    </r>
    <r>
      <rPr>
        <b/>
        <sz val="11"/>
        <color theme="1"/>
        <rFont val="Calibri"/>
        <family val="2"/>
        <scheme val="minor"/>
      </rPr>
      <t xml:space="preserve">
</t>
    </r>
  </si>
  <si>
    <r>
      <t xml:space="preserve"> 
Andel af eksponeringer, der dækkes af </t>
    </r>
    <r>
      <rPr>
        <b/>
        <sz val="11"/>
        <color theme="1"/>
        <rFont val="Calibri"/>
        <family val="2"/>
        <scheme val="minor"/>
      </rPr>
      <t>finansiel sikkerhedsstillelse (%)</t>
    </r>
  </si>
  <si>
    <r>
      <t xml:space="preserve">Andel af eksponeringer, der dækkes af </t>
    </r>
    <r>
      <rPr>
        <b/>
        <sz val="11"/>
        <color theme="1"/>
        <rFont val="Calibri"/>
        <family val="2"/>
        <scheme val="minor"/>
      </rPr>
      <t>anden anerkendt sikkerhedsstillelse (%)</t>
    </r>
  </si>
  <si>
    <r>
      <t xml:space="preserve">Andel af eksponeringer, der dækkes af </t>
    </r>
    <r>
      <rPr>
        <b/>
        <sz val="11"/>
        <color theme="1"/>
        <rFont val="Calibri"/>
        <family val="2"/>
        <scheme val="minor"/>
      </rPr>
      <t>anden finansieret kreditrisikoafdækning (%)</t>
    </r>
  </si>
  <si>
    <r>
      <t xml:space="preserve">
Andel af eksponeringer, der dækkes af </t>
    </r>
    <r>
      <rPr>
        <b/>
        <sz val="11"/>
        <color theme="1"/>
        <rFont val="Calibri"/>
        <family val="2"/>
        <scheme val="minor"/>
      </rPr>
      <t>garantier (%)</t>
    </r>
  </si>
  <si>
    <r>
      <t xml:space="preserve">Andel af eksponeringer, der dækkes af </t>
    </r>
    <r>
      <rPr>
        <b/>
        <sz val="11"/>
        <color theme="1"/>
        <rFont val="Calibri"/>
        <family val="2"/>
        <scheme val="minor"/>
      </rPr>
      <t>kreditderivater</t>
    </r>
    <r>
      <rPr>
        <sz val="11"/>
        <color theme="1"/>
        <rFont val="Calibri"/>
        <family val="2"/>
        <scheme val="minor"/>
      </rPr>
      <t xml:space="preserve"> (%)</t>
    </r>
  </si>
  <si>
    <r>
      <t xml:space="preserve">Andel af eksponeringer, der dækkes af </t>
    </r>
    <r>
      <rPr>
        <b/>
        <sz val="11"/>
        <color theme="1"/>
        <rFont val="Calibri"/>
        <family val="2"/>
        <scheme val="minor"/>
      </rPr>
      <t>sikkerhed i fast ejendom (%)</t>
    </r>
  </si>
  <si>
    <r>
      <t xml:space="preserve">Andel af eksponeringer, der dækkes af </t>
    </r>
    <r>
      <rPr>
        <b/>
        <sz val="11"/>
        <color theme="1"/>
        <rFont val="Calibri"/>
        <family val="2"/>
        <scheme val="minor"/>
      </rPr>
      <t>fordringer (%)</t>
    </r>
  </si>
  <si>
    <r>
      <t xml:space="preserve">Andel af eksponeringer, der dækkes af </t>
    </r>
    <r>
      <rPr>
        <b/>
        <sz val="11"/>
        <color theme="1"/>
        <rFont val="Calibri"/>
        <family val="2"/>
        <scheme val="minor"/>
      </rPr>
      <t>anden fysisk sikkerhed (%)</t>
    </r>
  </si>
  <si>
    <r>
      <t xml:space="preserve">Andel af eksponeringer, der dækkes af </t>
    </r>
    <r>
      <rPr>
        <b/>
        <sz val="11"/>
        <color theme="1"/>
        <rFont val="Calibri"/>
        <family val="2"/>
        <scheme val="minor"/>
      </rPr>
      <t>kontant indlån (%)</t>
    </r>
  </si>
  <si>
    <r>
      <t xml:space="preserve">Andel af eksponeringer, der dækkes af </t>
    </r>
    <r>
      <rPr>
        <b/>
        <sz val="11"/>
        <color theme="1"/>
        <rFont val="Calibri"/>
        <family val="2"/>
        <scheme val="minor"/>
      </rPr>
      <t>livsforsikringspolicer (%)</t>
    </r>
  </si>
  <si>
    <r>
      <t xml:space="preserve">Andel af eksponeringer, der dækkes af </t>
    </r>
    <r>
      <rPr>
        <b/>
        <sz val="11"/>
        <color theme="1"/>
        <rFont val="Calibri"/>
        <family val="2"/>
        <scheme val="minor"/>
      </rPr>
      <t>instrumenter, som besiddes af tredjepart (%)</t>
    </r>
  </si>
  <si>
    <t>Heraf selskaber — andre</t>
  </si>
  <si>
    <t>Heraf detail — fast ejendom SMV'er</t>
  </si>
  <si>
    <t>Heraf detail — fast ejendom ikke-SMV'er</t>
  </si>
  <si>
    <t>Risikovægtet eksponering</t>
  </si>
  <si>
    <t>Risikovægtet eksponering ved udgangen af den foregående indberetningsperiode</t>
  </si>
  <si>
    <t>Aktivernes størrelse (+/-)</t>
  </si>
  <si>
    <t>Aktivernes kvalitet (+/-)</t>
  </si>
  <si>
    <t>Opdateringer af modeller (+/-)</t>
  </si>
  <si>
    <t>Metode og politik (+/-)</t>
  </si>
  <si>
    <t>Anskaffelser og afhændelser (+/-)</t>
  </si>
  <si>
    <t>Valutakursændringer (+/-)</t>
  </si>
  <si>
    <t>Andre faktorer (+/-)</t>
  </si>
  <si>
    <t>Risikovægtet eksponering ved udgangen af indberetningsperioden</t>
  </si>
  <si>
    <t>Eksponeringsklasse</t>
  </si>
  <si>
    <t>Antal låntagere ved udgangen af det foregående år</t>
  </si>
  <si>
    <t>Den observerede gennemsnitlige misligholdelsesrate (%)</t>
  </si>
  <si>
    <t>Gennemsnitlig PD (%)</t>
  </si>
  <si>
    <t>Gennemsnitlig historisk årlig misligholdelsesrate (%)</t>
  </si>
  <si>
    <t>Heraf antal låntagere, der misligholdt i løbet af året</t>
  </si>
  <si>
    <t>Gennemsnitlig PD</t>
  </si>
  <si>
    <t>Skema CR9.1 – IRB metoden – Back-testing af PD efter eksponeringsklasse (kun for PD-estimater i henhold til artikel 180, stk. 1, litra f), i CRR)</t>
  </si>
  <si>
    <t>Tilsvarende ekstern rating</t>
  </si>
  <si>
    <t>F-IRB</t>
  </si>
  <si>
    <t>Skema EU CR10.5</t>
  </si>
  <si>
    <t>Aktieeksponeringer i henhold til den forenklede risikovægtningsmetode</t>
  </si>
  <si>
    <t>Kategorier</t>
  </si>
  <si>
    <t>Balanceført eksponering</t>
  </si>
  <si>
    <t>Ikkebalanceført eksponering</t>
  </si>
  <si>
    <t>Eksponeringsværdi</t>
  </si>
  <si>
    <t>Private equity-eksponeringer</t>
  </si>
  <si>
    <t>Børsnoterede eksponeringer</t>
  </si>
  <si>
    <t>Andre aktieeksponeringer</t>
  </si>
  <si>
    <t>Tabel EU-CCRA - Kvalitativ offentliggørelse i forbindelse med modpartskreditrisiko</t>
  </si>
  <si>
    <t>Fleksibelt format</t>
  </si>
  <si>
    <r>
      <rPr>
        <b/>
        <sz val="10"/>
        <color rgb="FF000000"/>
        <rFont val="Arial"/>
        <family val="2"/>
      </rPr>
      <t>Artikel 439, litra a), i CRR</t>
    </r>
    <r>
      <rPr>
        <sz val="10"/>
        <color rgb="FF000000"/>
        <rFont val="Arial"/>
        <family val="2"/>
      </rPr>
      <t xml:space="preserve">
</t>
    </r>
    <r>
      <rPr>
        <sz val="10"/>
        <color rgb="FF000000"/>
        <rFont val="Arial"/>
        <family val="2"/>
      </rPr>
      <t>En redegørelse for den metodologi, der har dannet grundlag for fastsættelse af intern kapital og kreditgrænser i forbindelse med modpartskrediteksponeringer, herunder de metoder, der anvendes til at knytte disse grænser til eksponeringer mod centrale modparter</t>
    </r>
  </si>
  <si>
    <r>
      <rPr>
        <b/>
        <sz val="10"/>
        <color theme="1"/>
        <rFont val="Arial"/>
        <family val="2"/>
      </rPr>
      <t>Artikel 439, litra b), i CRR</t>
    </r>
    <r>
      <rPr>
        <b/>
        <sz val="10"/>
        <color theme="1"/>
        <rFont val="Arial"/>
        <family val="2"/>
      </rPr>
      <t xml:space="preserve">
</t>
    </r>
    <r>
      <rPr>
        <sz val="10"/>
        <color theme="1"/>
        <rFont val="Arial"/>
        <family val="2"/>
      </rPr>
      <t xml:space="preserve">
</t>
    </r>
    <r>
      <rPr>
        <sz val="10"/>
        <color theme="1"/>
        <rFont val="Arial"/>
        <family val="2"/>
      </rPr>
      <t>En redegørelse for politikkerne vedrørende garantier og andre kreditbegrænsende foranstaltninger, f.eks. politikker, der skal sikre, at der stilles sikkerhed og oprettes kreditreserver</t>
    </r>
  </si>
  <si>
    <r>
      <rPr>
        <b/>
        <sz val="10"/>
        <color rgb="FF000000"/>
        <rFont val="Arial"/>
        <family val="2"/>
      </rPr>
      <t>Artikel 439, litra c), i CRR</t>
    </r>
    <r>
      <rPr>
        <b/>
        <sz val="10"/>
        <color rgb="FF000000"/>
        <rFont val="Arial"/>
        <family val="2"/>
      </rPr>
      <t xml:space="preserve">
</t>
    </r>
    <r>
      <rPr>
        <sz val="10"/>
        <color rgb="FF000000"/>
        <rFont val="Arial"/>
        <family val="2"/>
      </rPr>
      <t>En redegørelse for de politikker, der gælder for "wrong-way"-risiko som defineret i artikel 291 i CRR</t>
    </r>
  </si>
  <si>
    <r>
      <rPr>
        <b/>
        <sz val="10"/>
        <color rgb="FF000000"/>
        <rFont val="Arial"/>
        <family val="2"/>
      </rPr>
      <t>Artikel 431, stk. 3 og 4, i CRR</t>
    </r>
    <r>
      <rPr>
        <b/>
        <sz val="10"/>
        <color rgb="FF000000"/>
        <rFont val="Arial"/>
        <family val="2"/>
      </rPr>
      <t xml:space="preserve">
</t>
    </r>
    <r>
      <rPr>
        <sz val="10"/>
        <color rgb="FF000000"/>
        <rFont val="Arial"/>
        <family val="2"/>
      </rPr>
      <t xml:space="preserve">
</t>
    </r>
    <r>
      <rPr>
        <sz val="10"/>
        <color rgb="FF000000"/>
        <rFont val="Arial"/>
        <family val="2"/>
      </rPr>
      <t>Andre risikostyringsmålsætninger og relevante politikker i forbindelse med modpartskreditrisiko</t>
    </r>
  </si>
  <si>
    <t>e)</t>
  </si>
  <si>
    <r>
      <rPr>
        <b/>
        <sz val="10"/>
        <color theme="1"/>
        <rFont val="Arial"/>
        <family val="2"/>
      </rPr>
      <t>Artikel 439, litra d), i CRR</t>
    </r>
    <r>
      <rPr>
        <b/>
        <sz val="10"/>
        <color theme="1"/>
        <rFont val="Arial"/>
        <family val="2"/>
      </rPr>
      <t xml:space="preserve">
</t>
    </r>
    <r>
      <rPr>
        <sz val="10"/>
        <color theme="1"/>
        <rFont val="Arial"/>
        <family val="2"/>
      </rPr>
      <t xml:space="preserve">
</t>
    </r>
    <r>
      <rPr>
        <sz val="10"/>
        <color theme="1"/>
        <rFont val="Arial"/>
        <family val="2"/>
      </rPr>
      <t>Værdien af sikkerhed, som instituttet skal tilvejebringe, hvis dets kreditrating nedjusteres</t>
    </r>
  </si>
  <si>
    <t>Skema EU CCR1 - Analyse af modpartskreditrisikoeksponeringer efter metode</t>
  </si>
  <si>
    <t>Fast format.</t>
  </si>
  <si>
    <t>Genanskaffelsesomkostninger</t>
  </si>
  <si>
    <t>Potentiel fremtidig eksponering</t>
  </si>
  <si>
    <t>Faktisk forventet positiv eksponering</t>
  </si>
  <si>
    <r>
      <rPr>
        <sz val="10"/>
        <color theme="1"/>
        <rFont val="Arial"/>
        <family val="2"/>
      </rPr>
      <t>Alfa anvendt til beregning af en reguleringsmæssig eksponeringsværdi</t>
    </r>
  </si>
  <si>
    <t>Eksponeringsværdi inden anvendelse af kreditrisikoreduktionsteknikker</t>
  </si>
  <si>
    <t>Eksponeringsværdi efter anvendelse af kreditrisikoreduktionsteknikker</t>
  </si>
  <si>
    <r>
      <rPr>
        <sz val="10"/>
        <color theme="1"/>
        <rFont val="Arial"/>
        <family val="2"/>
      </rPr>
      <t>EU</t>
    </r>
    <r>
      <rPr>
        <sz val="10"/>
        <color rgb="FFFF0000"/>
        <rFont val="Arial"/>
        <family val="2"/>
      </rPr>
      <t>-</t>
    </r>
    <r>
      <rPr>
        <sz val="10"/>
        <color rgb="FF000000"/>
        <rFont val="Arial"/>
        <family val="2"/>
      </rPr>
      <t>1</t>
    </r>
  </si>
  <si>
    <t>EU — Den oprindelige eksponeringsmetode (for derivater)</t>
  </si>
  <si>
    <r>
      <rPr>
        <sz val="10"/>
        <color theme="1"/>
        <rFont val="Arial"/>
        <family val="2"/>
      </rPr>
      <t>EU</t>
    </r>
    <r>
      <rPr>
        <sz val="10"/>
        <color rgb="FFFF0000"/>
        <rFont val="Arial"/>
        <family val="2"/>
      </rPr>
      <t>-</t>
    </r>
    <r>
      <rPr>
        <sz val="10"/>
        <color rgb="FF000000"/>
        <rFont val="Arial"/>
        <family val="2"/>
      </rPr>
      <t>2</t>
    </r>
  </si>
  <si>
    <t>EU — forenklet standardmetode for modpartskreditrisiko (for derivater)</t>
  </si>
  <si>
    <t>Standardmetode for modpartskreditrisiko (for derivater)</t>
  </si>
  <si>
    <t>Metoden med interne modeller (for derivater og værdipapirfinansieringstransaktioner)</t>
  </si>
  <si>
    <t>Heraf nettinggrupper for værdipapirfinansieringstransaktioner</t>
  </si>
  <si>
    <t>2b</t>
  </si>
  <si>
    <t>Heraf nettinggrupper for derivater og terminsforretninger</t>
  </si>
  <si>
    <t>2c</t>
  </si>
  <si>
    <t>Heraf fra aftaler om nettinggrupper på tværs af produkter</t>
  </si>
  <si>
    <t>Den enkle metode for finansiel sikkerhed (for SFT'er)</t>
  </si>
  <si>
    <t>Den udbyggede metode for finansiel sikkerhed (for SFT'er)</t>
  </si>
  <si>
    <t>Value-at-risk for værdipapirfinansieringstransaktioner</t>
  </si>
  <si>
    <t>Skema EU CCR2 – Transaktioner underlagt kapitalgrundlagskrav for kreditværdijusteringsrisiko</t>
  </si>
  <si>
    <t>Samlet andel af transaktioner underlagt den avancerede metode</t>
  </si>
  <si>
    <t xml:space="preserve">   i) Value-at-risk-komponent (inklusive multiplikationsfaktoren på 3)</t>
  </si>
  <si>
    <t xml:space="preserve">   ii) Value-at-risk-komponent i stresssituationer (inklusive multiplikationsfaktoren på 3)</t>
  </si>
  <si>
    <t>Transaktioner underlagt standardmetoden</t>
  </si>
  <si>
    <r>
      <rPr>
        <sz val="10"/>
        <color rgb="FF000000"/>
        <rFont val="Arial"/>
        <family val="2"/>
      </rPr>
      <t>Transaktioner underlagt den alternative metode (baseret på den oprindelige eksponeringsmetode)</t>
    </r>
  </si>
  <si>
    <t xml:space="preserve">Samlet antal transaktioner underlagt kapitalgrundlagskrav for kreditværdijusteringsrisiko </t>
  </si>
  <si>
    <t>Skema EU CCR3 — standardmetoden — modpartskreditrisikoeksponeringer efter eksponeringsklasse og risikovægte</t>
  </si>
  <si>
    <t>Eksponeringsklasser</t>
  </si>
  <si>
    <r>
      <rPr>
        <sz val="11"/>
        <color theme="1"/>
        <rFont val="Calibri"/>
        <family val="2"/>
        <scheme val="minor"/>
      </rPr>
      <t>Eksponeringsværdi i alt</t>
    </r>
    <r>
      <rPr>
        <sz val="11"/>
        <color rgb="FF000000"/>
        <rFont val="Calibri"/>
        <family val="2"/>
        <scheme val="minor"/>
      </rPr>
      <t xml:space="preserve"> </t>
    </r>
  </si>
  <si>
    <t xml:space="preserve">Regionale eller lokale myndigheder </t>
  </si>
  <si>
    <t>Skema EU CCR4 — IRB-metoden — modpartskreditrisikoeksponeringer efter eksponeringsklasse og PD-skala</t>
  </si>
  <si>
    <t>PD-skala</t>
  </si>
  <si>
    <t>1 … x</t>
  </si>
  <si>
    <t>Eksponeringsklasse X</t>
  </si>
  <si>
    <t>x</t>
  </si>
  <si>
    <t>Subtotal (eksponeringsklasse X)</t>
  </si>
  <si>
    <t>y</t>
  </si>
  <si>
    <t>I alt (alle relevante modpartskreditrisikoeksponeringsklasser)</t>
  </si>
  <si>
    <r>
      <rPr>
        <b/>
        <sz val="16"/>
        <color theme="1"/>
        <rFont val="Arial"/>
        <family val="2"/>
      </rPr>
      <t>Skema EU CCR5 — Sammensætning af sikkerhedsstillelse for modpartskreditrisikoeksponeringer</t>
    </r>
  </si>
  <si>
    <t>Faste kolonner</t>
  </si>
  <si>
    <t>Sikkerhedsstillelse anvendt i derivattransaktioner</t>
  </si>
  <si>
    <t>Sikkerhedsstillelse anvendt i værdipapirfinansieringstransaktioner</t>
  </si>
  <si>
    <t>Sikkerhedsstillelsestype</t>
  </si>
  <si>
    <t>Dagsværdi af modtagne sikkerheder</t>
  </si>
  <si>
    <t>Dagsværdi af stillede sikkerheder</t>
  </si>
  <si>
    <t>Adskilt</t>
  </si>
  <si>
    <t>Ikkeadskilt</t>
  </si>
  <si>
    <t>Kontanter — national valuta</t>
  </si>
  <si>
    <t>Kontanter – andre valutaer</t>
  </si>
  <si>
    <t>Indenlandsk statsgæld</t>
  </si>
  <si>
    <t>Anden statsgæld</t>
  </si>
  <si>
    <t>Gæld fra statslige myndigheder</t>
  </si>
  <si>
    <t>Virksomhedsobligationer</t>
  </si>
  <si>
    <t>Aktieinstrumenter</t>
  </si>
  <si>
    <t>Skema EU CCR6 – Eksponering for kreditderivater</t>
  </si>
  <si>
    <t>Faste</t>
  </si>
  <si>
    <t>Købt afdækning</t>
  </si>
  <si>
    <t>Solgt afdækning</t>
  </si>
  <si>
    <t>Notionelle værdier</t>
  </si>
  <si>
    <t>Single name credit default swaps</t>
  </si>
  <si>
    <t>Indeksebaserede credit default swaps</t>
  </si>
  <si>
    <t>Total return swaps</t>
  </si>
  <si>
    <t>Kreditoptioner</t>
  </si>
  <si>
    <t>Andre kreditderivater</t>
  </si>
  <si>
    <t>Notionelle værdier i alt</t>
  </si>
  <si>
    <t>Dagsværdier</t>
  </si>
  <si>
    <t>Positiv dagsværdi (aktiv)</t>
  </si>
  <si>
    <t>Negativ dagsværdi (forpligtelse)</t>
  </si>
  <si>
    <t>Skema EU CCR7 - RWEA-flowtabeller for markedsrisikoeksponeringer i henhold til IMM</t>
  </si>
  <si>
    <t>Risikovægtede eksponeringer ved afslutningen af den foregående offentliggørelsesperiode</t>
  </si>
  <si>
    <t>Aktivernes størrelse</t>
  </si>
  <si>
    <t>Modparternes kreditkvalitet</t>
  </si>
  <si>
    <t>Opdateringer af modeller (kun metoden med interne modeller)</t>
  </si>
  <si>
    <t>Metodologi og politik (kun metoden med interne modeller)</t>
  </si>
  <si>
    <t>Anskaffelser og afhændelser</t>
  </si>
  <si>
    <t>Valutabevægelser</t>
  </si>
  <si>
    <t>Andet</t>
  </si>
  <si>
    <t>Risikovægtede eksponeringer ved afslutningen af den indeværende offentliggørelsesperiode</t>
  </si>
  <si>
    <t>Skema EU CCR8 -Modpartskreditrisikoeksponeringer</t>
  </si>
  <si>
    <t xml:space="preserve">Eksponeringsværdi </t>
  </si>
  <si>
    <t>Eksponeringer mod QCCP'er (i alt)</t>
  </si>
  <si>
    <t>Eksponeringer for handel hos QCCP'er (undtagen initialmargen og bidrag til misligholdelsesfond) heraf</t>
  </si>
  <si>
    <t xml:space="preserve">   i) OTC-derivater</t>
  </si>
  <si>
    <t xml:space="preserve">   ii) børshandlede derivater</t>
  </si>
  <si>
    <t xml:space="preserve">   iii) SFT'er</t>
  </si>
  <si>
    <t xml:space="preserve">   iv) nettinggrupper, hvor netting på tværs af produkter er blevet godkendt</t>
  </si>
  <si>
    <t>Adskilt initialmargen</t>
  </si>
  <si>
    <t>Ikkeadskilt initialmargen</t>
  </si>
  <si>
    <t>Indbetalte bidrag til misligholdelsesfonde</t>
  </si>
  <si>
    <t>Ikke-indbetalte bidrag til misligholdelsesfonde</t>
  </si>
  <si>
    <t>Eksponeringer mod ikke-QCCP'er (i alt)</t>
  </si>
  <si>
    <t>Eksponeringer for handel hos ikke-QCCP'er (undtagen initialmargen og bidrag til misligholdelsesfond) heraf</t>
  </si>
  <si>
    <r>
      <rPr>
        <b/>
        <sz val="14"/>
        <color theme="1"/>
        <rFont val="Calibri"/>
        <family val="2"/>
        <scheme val="minor"/>
      </rPr>
      <t>Skema EU-SEC1 - Securitiseringseksponeringer uden for handelsbeholdningen</t>
    </r>
  </si>
  <si>
    <t>Instituttet optræder som eksponeringsleverende institut</t>
  </si>
  <si>
    <t>Instituttet optræder som organiserende institut</t>
  </si>
  <si>
    <t>Instituttet optræder som investor</t>
  </si>
  <si>
    <t>Traditionel</t>
  </si>
  <si>
    <t>Syntetisk</t>
  </si>
  <si>
    <t>Subtotal</t>
  </si>
  <si>
    <t>STS</t>
  </si>
  <si>
    <t>Ikke-STS</t>
  </si>
  <si>
    <t>heraf væsentlig risikooverførsel</t>
  </si>
  <si>
    <t>Samlede eksponeringer</t>
  </si>
  <si>
    <t>Detail (i alt)</t>
  </si>
  <si>
    <t xml:space="preserve">   realkreditlån i beboelsesejendomme</t>
  </si>
  <si>
    <t xml:space="preserve">   kreditkort</t>
  </si>
  <si>
    <t xml:space="preserve">   andre detaileksponeringer </t>
  </si>
  <si>
    <t xml:space="preserve">   resecuritisering</t>
  </si>
  <si>
    <t>Engros (i alt)</t>
  </si>
  <si>
    <t xml:space="preserve">   lån til selskaber</t>
  </si>
  <si>
    <t xml:space="preserve">   realkreditlån i erhvervsejendomme </t>
  </si>
  <si>
    <t xml:space="preserve">   leasing og tilgodehavender</t>
  </si>
  <si>
    <t xml:space="preserve">   øvrig engros</t>
  </si>
  <si>
    <t>Skema EU-SEC2 - Securitiseringseksponeringer i handelsbeholdningen</t>
  </si>
  <si>
    <t>Skema EU-SEC3 - Securitiseringseksponeringer uden for handelsbeholdningen og tilknyttede lovbestemte kapitalkrav - instituttet optræder som eksponeringsleverende eller organiserende institut</t>
  </si>
  <si>
    <t>EU-p</t>
  </si>
  <si>
    <t>EU-q</t>
  </si>
  <si>
    <t>Eksponeringsværdier (efter risikovægtintervaller/fradrag)</t>
  </si>
  <si>
    <t>Eksponeringsværdier (efter lovgivningsmæssig fremgangsmåde)</t>
  </si>
  <si>
    <t>Risikovægtede eksponeringer (efter lovgivningsmæssig fremgangsmåde)</t>
  </si>
  <si>
    <t>Kapitalkrav efter loft</t>
  </si>
  <si>
    <t>≤ 20 % risikovægt</t>
  </si>
  <si>
    <t xml:space="preserve"> &gt; 20 % til 50 % risikovægt</t>
  </si>
  <si>
    <t xml:space="preserve"> &gt; 50 % til 100 %           risikovægt</t>
  </si>
  <si>
    <t xml:space="preserve"> &gt; 100 % til &lt; 1 250 %     risikovægt</t>
  </si>
  <si>
    <t>1 250 % risikovægt/fradrag</t>
  </si>
  <si>
    <t>SEC-IRBA</t>
  </si>
  <si>
    <t>SEC-ERBA
(inklusive IAA)</t>
  </si>
  <si>
    <t>SEC-SA</t>
  </si>
  <si>
    <t>1 250 % risikovægt/
fradrag</t>
  </si>
  <si>
    <t xml:space="preserve">Traditionelle transaktioner </t>
  </si>
  <si>
    <t xml:space="preserve">   Securitisering</t>
  </si>
  <si>
    <t xml:space="preserve">       Detail</t>
  </si>
  <si>
    <t xml:space="preserve">       Heraf STS</t>
  </si>
  <si>
    <t xml:space="preserve">       Engros</t>
  </si>
  <si>
    <t xml:space="preserve">   Resecuritisering</t>
  </si>
  <si>
    <t xml:space="preserve">Syntetiske transaktioner </t>
  </si>
  <si>
    <t xml:space="preserve">       Detail, underliggende</t>
  </si>
  <si>
    <t>Skema EU-SEC4 - Securitiseringseksponeringer uden for handelsbeholdningen og tilknyttede lovpligtige kapitalkrav - instituttet optræder som investorinstitut</t>
  </si>
  <si>
    <t xml:space="preserve">Traditionel securitisering </t>
  </si>
  <si>
    <t xml:space="preserve">Syntetisk securitisering </t>
  </si>
  <si>
    <t>Skema EU-SEC5 - Eksponeringer securitiseret af instituttet - Misligholdte eksponeringer og specifikke kreditrisikojusteringer</t>
  </si>
  <si>
    <t>Eksponeringer securitiseret af instituttet — Instituttet handler som eksponeringsleverende eller organiserende institut</t>
  </si>
  <si>
    <t>Samlet udestående nominelt beløb</t>
  </si>
  <si>
    <t>Samlet beløb for specifikke kreditrisikojusteringer foretaget i løbet af perioden</t>
  </si>
  <si>
    <t>Risikovægtede eksponeringer (RWEA)</t>
  </si>
  <si>
    <t>Direkte produkter</t>
  </si>
  <si>
    <t>Renterisiko (generel og specifik)</t>
  </si>
  <si>
    <t>Aktierisiko (generel og specifik)</t>
  </si>
  <si>
    <t>Valutarisiko</t>
  </si>
  <si>
    <t xml:space="preserve">Råvarerisiko </t>
  </si>
  <si>
    <t xml:space="preserve">Optioner </t>
  </si>
  <si>
    <t>Forenklet metode</t>
  </si>
  <si>
    <t>Delta plus-metode</t>
  </si>
  <si>
    <t>Scenario-metode</t>
  </si>
  <si>
    <r>
      <rPr>
        <sz val="11"/>
        <color theme="1"/>
        <rFont val="Calibri"/>
        <family val="2"/>
        <scheme val="minor"/>
      </rPr>
      <t>Securitisering (specifik risiko)</t>
    </r>
  </si>
  <si>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</si>
  <si>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</si>
  <si>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</si>
  <si>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</si>
  <si>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 xml:space="preserve"> Skema EU OR1 - Kapitalgrundlagskrav for operationel risiko og risikovægtede eksponeringer</t>
  </si>
  <si>
    <t>Bankaktiviteter</t>
  </si>
  <si>
    <t>Relevant indikator</t>
  </si>
  <si>
    <t>Own funds</t>
  </si>
  <si>
    <t>Total operational risk-weighted exposure amount</t>
  </si>
  <si>
    <t>Risikoeksponering</t>
  </si>
  <si>
    <t>År-3</t>
  </si>
  <si>
    <t>År-2</t>
  </si>
  <si>
    <t>Foregående år</t>
  </si>
  <si>
    <t>requirement</t>
  </si>
  <si>
    <t>Bankaktiviteter omfattet af basisindikatormetoden (BIA)</t>
  </si>
  <si>
    <t>Bankaktiviteter omfattet af standardmetoden (TSA)/ den alternative standardmetode (ASA)</t>
  </si>
  <si>
    <t>OMFATTET AF TSA:</t>
  </si>
  <si>
    <t>OMFATTET AF ASA:</t>
  </si>
  <si>
    <t>Bankaktiviteter omfattet af avancerede målemetoder (AMA)</t>
  </si>
  <si>
    <t>Ledelsesorganet i dets tilsynsfunktion</t>
  </si>
  <si>
    <t xml:space="preserve">Ledelsesorganet i dets ledelsesfunktion </t>
  </si>
  <si>
    <t>Andre medarbejdere i den øverste ledelse</t>
  </si>
  <si>
    <t>Andre identificerede medarbejdere</t>
  </si>
  <si>
    <t>Fast aflønning</t>
  </si>
  <si>
    <t>Antal identificerede medarbejdere</t>
  </si>
  <si>
    <t>Fast aflønning i alt</t>
  </si>
  <si>
    <t>Heraf: kontantbaseret</t>
  </si>
  <si>
    <t>(Ikke relevant i EU)</t>
  </si>
  <si>
    <t>EU-4a</t>
  </si>
  <si>
    <t>Heraf: aktier eller tilsvarende ejerskabsinteresser</t>
  </si>
  <si>
    <t xml:space="preserve">Heraf: instrumenter baseret på aktier eller tilsvarende ikkelikvide instrumenter </t>
  </si>
  <si>
    <t>EU-5x</t>
  </si>
  <si>
    <t>Heraf: andre instrumenter</t>
  </si>
  <si>
    <t>Heraf: andre former</t>
  </si>
  <si>
    <t>Variabel aflønning</t>
  </si>
  <si>
    <t>Variabel aflønning i alt</t>
  </si>
  <si>
    <t>Heraf: udskudt</t>
  </si>
  <si>
    <t>EU-13a</t>
  </si>
  <si>
    <t>EU-14a</t>
  </si>
  <si>
    <t>EU-13b</t>
  </si>
  <si>
    <t>EU-14b</t>
  </si>
  <si>
    <t>EU-14x</t>
  </si>
  <si>
    <t>EU-14y</t>
  </si>
  <si>
    <t>Aflønning i alt (2 + 10)</t>
  </si>
  <si>
    <t xml:space="preserve">Tildeling af garanteret variabel aflønning </t>
  </si>
  <si>
    <t>Tildeling af garanteret variabel aflønning — antal identificerede medarbejdere</t>
  </si>
  <si>
    <t>Tildeling af garanteret variabel aflønning — samlet beløb</t>
  </si>
  <si>
    <t>Heraf tildelt garanteret variabel aflønning, udbetalt i løbet af regnskabsåret, som ikke er omfattet af bonusloftet</t>
  </si>
  <si>
    <t>Fratrædelsesgodtgørelser tildelt i forudgående perioder, som er blevet udbetalt i løbet af regnskabsåret</t>
  </si>
  <si>
    <t>Fratrædelsesgodtgørelser tildelt i forudgående perioder, som er blevet udbetalt i løbet af regnskabsåret — antal identificerede medarbejdere</t>
  </si>
  <si>
    <t>Fratrædelsesgodtgørelser tildelt i forudgående perioder, som er blevet udbetalt i løbet af regnskabsåret — samlet beløb</t>
  </si>
  <si>
    <t>Fratrædelsesgodtgørelser tildelt i løbet af regnskabsåret</t>
  </si>
  <si>
    <t>Fratrædelsesgodtgørelser tildelt i løbet af regnskabsåret — antal identificerede medarbejdere</t>
  </si>
  <si>
    <t>Fratrædelsesgodtgørelser tildelt i løbet af regnskabsåret — samlet beløb</t>
  </si>
  <si>
    <t xml:space="preserve">Heraf udbetalt i løbet af regnskabsåret </t>
  </si>
  <si>
    <t>Heraf udskudt</t>
  </si>
  <si>
    <t>Heraf fratrædelsesgodtgørelser udbetalt i løbet af regnskabsåret, som ikke er omfattet af bonusloftet</t>
  </si>
  <si>
    <t>Heraf det højeste beløb, der er udbetalt til en enkelt person</t>
  </si>
  <si>
    <t xml:space="preserve">Skema EU REM3 – Udskudt aflønning </t>
  </si>
  <si>
    <t>EU - g</t>
  </si>
  <si>
    <t>EU - h</t>
  </si>
  <si>
    <t>Udskudt og tilbageholdt aflønning</t>
  </si>
  <si>
    <t>Samlet udskudt aflønning tildelt for tidligere optjeningsperioder</t>
  </si>
  <si>
    <t xml:space="preserve">
Den del, der optjenes i regnskabsåret</t>
  </si>
  <si>
    <t xml:space="preserve">
Den del, der optjenes i de efterfølgende regnskabsår</t>
  </si>
  <si>
    <t>Resultatjusteringer foretaget i regnskabsåret for udskudt aflønning, som blev optjent i regnskabsåret</t>
  </si>
  <si>
    <t>Resultatjusteringer foretaget i regnskabsåret for udskudt aflønning, som optjenes i de kommende optjeningsår</t>
  </si>
  <si>
    <t>Samlet justering i løbet af regnskabsåret som følge af efterfølgende implicitte justeringer (dvs. ændringer i værdien for udskudt aflønning som følge af ændringer i priser på instrumenter)</t>
  </si>
  <si>
    <t xml:space="preserve">Samlet udskudt aflønning tildelt inden regnskabsåret, som er blevet udbetalt i regnskabsåret </t>
  </si>
  <si>
    <t>Samlet udskudt aflønning tildelt for tidligere optjeningsperioder, som er optjent, men omfattet af tilbageholdelsesperioder</t>
  </si>
  <si>
    <t>Kontantbaseret</t>
  </si>
  <si>
    <t xml:space="preserve">
Aktier eller tilsvarende ejerskabsinteresser</t>
  </si>
  <si>
    <t xml:space="preserve">Instrumenter baseret på aktier eller tilsvarende ikkelikvide instrumenter </t>
  </si>
  <si>
    <t>Andre instrumenter</t>
  </si>
  <si>
    <t>Andre former</t>
  </si>
  <si>
    <t>Ledelsesorganet i dets ledelsesfunktion</t>
  </si>
  <si>
    <t>Samlet beløb</t>
  </si>
  <si>
    <t>Skema EU REM4 – Aflønning på 1 mio. EUR eller derover pr. regnskabsår</t>
  </si>
  <si>
    <t>EUR</t>
  </si>
  <si>
    <t>Identificerede højtlønnede medarbejdere, jf. artikel 450, litra i), i CRR</t>
  </si>
  <si>
    <t>1 000 000 til under 1 500 000</t>
  </si>
  <si>
    <t>1 500 000 til under 2 000 000</t>
  </si>
  <si>
    <t>2 000 000 til under 2 500 000</t>
  </si>
  <si>
    <t>2 500 000 til under 3 000 000</t>
  </si>
  <si>
    <t>3 000 000 til under 3 500 000</t>
  </si>
  <si>
    <t>3 500 000 til under 4 000 000</t>
  </si>
  <si>
    <t>4 000 000 til under 4 500 000</t>
  </si>
  <si>
    <t>4 500 000 til under 5 000 000</t>
  </si>
  <si>
    <t>5 000 000 til under 6 000 000</t>
  </si>
  <si>
    <t>6 000 000 til under 7 000 000</t>
  </si>
  <si>
    <t>7 000 000 til under 8 000 000</t>
  </si>
  <si>
    <t>Kan udvides, hvis der er behov for flere lønrammer.</t>
  </si>
  <si>
    <t xml:space="preserve">a </t>
  </si>
  <si>
    <t>Aflønning af ledelsesorgan</t>
  </si>
  <si>
    <t>Forretningsområder</t>
  </si>
  <si>
    <t>Ledelsesorgan, i alt</t>
  </si>
  <si>
    <t>Investeringsbankvirksomhed</t>
  </si>
  <si>
    <t>Detailbankydelser</t>
  </si>
  <si>
    <t>Forvaltning af aktiver</t>
  </si>
  <si>
    <t>Forretningsfunktioner</t>
  </si>
  <si>
    <t>Uafhængige interne kontrolfunktioner</t>
  </si>
  <si>
    <t>Alle andre</t>
  </si>
  <si>
    <t>Samlet antal identificerede medarbejdere</t>
  </si>
  <si>
    <t>Heraf: medlemmer af ledelsesorganet</t>
  </si>
  <si>
    <t>Heraf: andre medarbejdere i den øverste ledelse</t>
  </si>
  <si>
    <t>Heraf: andre identificerede medarbejdere</t>
  </si>
  <si>
    <t>Samlet aflønning af identificerede medarbejdere</t>
  </si>
  <si>
    <t xml:space="preserve">Heraf: variabel aflønning </t>
  </si>
  <si>
    <t xml:space="preserve">Heraf: fast aflønning </t>
  </si>
  <si>
    <t>Regnskabsmæssig værdi af behæftede aktiver</t>
  </si>
  <si>
    <t>Dagsværdi af behæftede aktiver</t>
  </si>
  <si>
    <t>Regnskabsmæssig værdi af ubehæftede aktiver</t>
  </si>
  <si>
    <t>Dagsværdi af ubehæftede aktiver</t>
  </si>
  <si>
    <t>heraf aktiver, der i ubehæftet stand ville kunne klassificeres som EHQLA'er og HQLA'er</t>
  </si>
  <si>
    <t>heraf EHQLA'er og HQLA'er</t>
  </si>
  <si>
    <t>Det oplysende instituts aktiver</t>
  </si>
  <si>
    <t>heraf: særligt dækkede obligationer og særligt dækkede realkreditobligationer</t>
  </si>
  <si>
    <t>heraf: securitiseringer</t>
  </si>
  <si>
    <t>heraf: udstedt af offentlig forvaltning og service</t>
  </si>
  <si>
    <t>heraf: udstedt af finansielle selskaber</t>
  </si>
  <si>
    <t>heraf: udstedt af ikkefinansielle selskaber</t>
  </si>
  <si>
    <t>Skema EU AE2 - Modtaget sikkerhedsstillelse og egne udstedte gældsværdipapirer</t>
  </si>
  <si>
    <t>Dagsværdi af behæftede modtagne sikkerheder eller egne udstedte gældsværdipapirer</t>
  </si>
  <si>
    <t>Ubehæftede</t>
  </si>
  <si>
    <t>Dagsværdi af modtagne sikkerheder eller egne udstedte gældsværdipapirer, som kan behæftes</t>
  </si>
  <si>
    <t>Sikkerheder modtaget af det oplysende institut</t>
  </si>
  <si>
    <t>Lån på anfordring</t>
  </si>
  <si>
    <t>Lån og forskud, bortset fra lån på anfordring</t>
  </si>
  <si>
    <t>230</t>
  </si>
  <si>
    <t>Andre modtagne sikkerheder</t>
  </si>
  <si>
    <t>240</t>
  </si>
  <si>
    <t>Egne udstedte gældsværdipapirer, bortset fra egne særligt dækkede obligationer og særligt dækkede realkreditobligationer eller securitiseringer</t>
  </si>
  <si>
    <t xml:space="preserve"> Egne særligt dækkede obligationer og særligt dækkede realkreditobligationer og securitiseringer, som er udstedt og endnu ikke er stillet som pant.</t>
  </si>
  <si>
    <t xml:space="preserve">SAMLET MODTAGET SIKKERHEDSSTILLELSE OG EGNE UDSTEDTE GÆLDSVÆRDIPAPIRER </t>
  </si>
  <si>
    <t>Modsvarende forpligtelser, eventualforpligtelser eller udlånte værdipapirer</t>
  </si>
  <si>
    <t>Aktiver, modtagne sikkerheder og egne udstedte gældsværdipapirer, bortset fra særligt dækkede obligationer og særligt dækkede realkreditobligationer og behæftede securitiseringer</t>
  </si>
  <si>
    <t>Regnskabsmæssig værdi af udvalgte finansielle forpligtelser</t>
  </si>
  <si>
    <t>Stødscenarier i forbindelse med tilsyn</t>
  </si>
  <si>
    <t>Ændringer i den økonomiske værdi af kapitalgrundlaget</t>
  </si>
  <si>
    <t>Ændringer i nettorenteindtægterne</t>
  </si>
  <si>
    <t>Indeværende periode</t>
  </si>
  <si>
    <t>Foregående periode</t>
  </si>
  <si>
    <t>Parallelt opad</t>
  </si>
  <si>
    <t>Parallelt nedad</t>
  </si>
  <si>
    <t xml:space="preserve">Steepener </t>
  </si>
  <si>
    <t>Flattener</t>
  </si>
  <si>
    <t>Korte renter opad</t>
  </si>
  <si>
    <t>Korte renter nedad</t>
  </si>
  <si>
    <t>i henhold til artikel 449a i CRR</t>
  </si>
  <si>
    <t>Kvalitative oplysninger — Frit format</t>
  </si>
  <si>
    <t>Forretningsstrategi og processer</t>
  </si>
  <si>
    <t>Instituttets forretningsstrategi for integration af miljøfaktorer og -risici under hensyntagen til miljøfaktorers og -risicis indvirkning på institutternes forretningspraksis, forretningsmodel, strategi og finansielle planlægning</t>
  </si>
  <si>
    <t>DLR er en væsentlig långiver til dansk landbrug og byerhverv. Derfor er det en selvfølge, at DLR også aktivt deltager i finansieringen af kundernes vigtige bæredygtige omstilling. Denne aktive deltagelse er et centralt element i DLRs samfundsansvar og udgør baggrunden for DLRs strategiske tilgang til bæredygtighed, hvilket er beskrevet i DLRs bæredygtighedsrapport 2024. DLR har offentliggjort en handlingsplan for reduktionen af klimagasser på udlånsporteføljen. Indsatserne i 2024 har været fokuseret på forbedret bæredygtighedsdata, grøn finansiering og undervisning indenfor bæredygtighed. Disse indsatser vil DLR fortsat have fokus på i 2025. Disse tre indsatser bidrager desuden til at mititgere ESG-risici - særligt omstillingsrisici. DLR har integreret bæredygtighed på mange niveauer i DLRs organisation. ESG-risici, herunder klimarisici, er integreret i beslutningerne på samme vis som andre typer af finansielle risici, hvilket DLR vurderer er en vigtig præmis for at leve op til vores vision. DLRs fremadrettede håndtering af klimarisici vil i første omgang fokusere på i endnu højere grad at kortlægge, hvor stor klimarisikoen er for DLRs kunder og de sikkerheder, der ligger som pant for DLRs lån. Dernæst skal DLR sikre, at der også på sigt er den nødvendige sikkerhed bag de udstedte lån, og at klimarisiciene nedbringes.</t>
  </si>
  <si>
    <t>Målsætninger, mål og grænser for vurdering og håndtering af miljørisikoen på kort, mellemlang og lang sigt og vurdering af resultaterne i forhold til disse målsætninger, mål og grænser, herunder fremadrettede oplysninger om udformningen af forretningsstrategi og processer</t>
  </si>
  <si>
    <t>DLR har siden starten af 2022 opgjort et estimat for CO2-udledningen på udlånsporteføljen. Opgørelserne er baseret på estimater af den totale udledning for de ejendomme, som DLR har udlån til, og tager således ikke udgangspunkt i den faktiske CO2-udledning for DLRs udlån. En vigtig indsats for DLR er derfor at få forbedret datagrundlaget, så DLR kan få bedre estimater af de faktiske udledninger som DLR eller vores låntagere kan nedbringe, samt de klimarisici som DLR står overfor.
DLRs håndtering af klimarisici er derfor i første omgang fokuseret på at forbedre udledningsdata og indsamle data der kan bruges til at anslå risikoen for specifikke klimarisici som f.eks. oversvømmelse. Dette forsøger DLR blandt andet at bidrage til via et samarbejde med e-nettet. I samarbejde med e-nettet og de øvrige realkreditinstitutter har DLR i 2023 og 2024 arbejdet på en sektorfælles løsning om ESG-data. I september 2024 modtog DLR en vigtig dataleverance fra e-nettet. Leverancen indeholder landbrugsdata for alle ca. 33.000 danske CVR-registrerede landbrug med beregnede estimater af CO2e-udledning. I første omgang kan disse data bruges til at forbedre eksisterende estimater for DLRs finansierede CO2e-udledninger. Vi forventer at implementere de nye data i DLRs opgørelser i løbet af første halvår af 2025.
Udover data for landbrugssektoren har e-nettets ESG-program også bidraget til, at DLR har fået bedre data for kroniske og akutte klimahændelser baseret på FN’s klimascenarier. Derudover har DLR modtaget data for faktiske og estimerede energimærker på de ejendomme, som DLR har udlån til.
DLR har på baggrund af disse data udarbejdet klimastresstests, der belyser DLRs klimarisici nu og på sigt. 
DLR har offentliggjort, efter anbefalinger fra Forum for Bæredygtig Finans, en handlingsplan for, hvordan vi i DLR vil nedbringe vores CO2-aftryk. Udgangspunktet for handlingsplanen er den omtalte kortlægning og forbedring af data for CO2 opgørelser og at nedbringe DLRs CO2-udledning således at der leves op til Parisaftalens målsætninger og ambitionen i den danske klimalov om klimaneutralitet.
DLRs CO2e-reduktionsmål frem mod 2030 tager således udgangspunkt i en forventning om, at DLRs låntagere reducerer deres udledninger i en takt, så den danske målsætning om at nedbringe CO2-udledning med 70% nås i 2030.
I takt med flere og forbedrede bæredygtighedsdata vil DLR desuden i højere grad kunne skelne mellem bæredygtige og mindre bæredygtige kunder – og lade det have betydning for kunders vilkår og ultimativt, kunders adgang til finansiering gennem DLR.  
DLR har ikke mulighed for at ekskludere eksisterende låntagere, såfremt at de ikke nedbringer CO2-udledningerne fra deres aktiviteter eller hvis klimarisiciene vurderes at være særligt høje. Dette skyldes at DLRs udestående realkreditlån er uopsigelige fra DLRs side, så længe låntager overholder deres betalingsforpligtelser. Desuden kan DLR ikke direkte påvirke låntageres udledninger, men kun i samarbejde med DLRs aktionærpengeinstitutter, som formidler DLRs lån og har kundekontakten og dialogen med låntagerne.</t>
  </si>
  <si>
    <t>Nuværende investeringsaktiviteter og (fremtidige) investeringsmål hen imod miljømål og aktiviteter, der er i overensstemmelse med EU-klassificeringssystemet</t>
  </si>
  <si>
    <t xml:space="preserve">DLR tilbyder i samarbejde med aktionærpengeinstitutterne finansiering af den bæredygtige omstilling målt på flere fronter, herunder udlån til energieffektive bygninger (med A- og B-energimærker), finansiering af økologiske bedrifter, bæredygtige staldanlæg, samt vedvarende energikilder og energiforbedringer. DLRs udlån til understøttelse af den bæredygtige omstilling er dels udgjort af almindelige realkreditlån og dels af særlige grønne kortrentelån (grøn RT-Kort), som gives til grønne bygninger, energiforbedringer, grønne energikilder, grønne landbrugsinvesteringer og bæredygtighedscertificerede landbrug og skove.
Kriterierne for DLRs grønne lån tager udgangspunkt i screeningskriterne i EU’s taksonomi for bæredygtige investeringer, bygninger, energiforbedringer og grønne energikilder. DLR vil i 2025 undersøge muligheden for at udvide kriterier for grønne lån med CO2e-reducerende virkemidler på landbrugets biologiske processer.
</t>
  </si>
  <si>
    <t>Politikker og procedurer for direkte og indirekte samarbejde med nye eller eksisterende modparter om deres strategier til afbødning og reduktion af miljørisici</t>
  </si>
  <si>
    <t xml:space="preserve">DLR har siden 2021 indsamlet og bearbejdet ESG-data, som kan anvendes til at vurdere ESG-forhold i långivningen, herunder bl.a. data om fysiske klimarisici og kundernes omstillingsrisici. Arbejdet med at definere og indsamle data er sket i samarbejde med finanssektoren i regi af e-nettet. DLR er medlem af e-nettet ESG Advisory Board, som løbende mødes og giver input til e-nettets databearbejdning vedrørende klima- og miljøforhold. I 2022 er DLR gået skridtet videre og er begyndt at indsamle ESG-data direkte fra nye låntagere og eksisterende kunder, der søger om nye lån. Det betyder, at landbrugs- og erhvervskunderne som en del af ansøgningsprocessen skal svare på relevante spørgsmål, der dækker miljømæssige, sociale og ledelsesmæssige forhold på bedriften eller i virksomheden. DLR har i 2023 udvidet gruppen, der svarer på ESG-spørgsmålene til også at omfatte kunder der omlægger lån, og på sigt er det målet at indhente ESG-oplysninger på hele udlånsporteføljen. Med afsæt i de historisk opsamlede ESG-svar har DLR i oktober 2024 udvidet ESG-rapporterne, så kundens svar vises med sammenligningsdata fra de seneste 12 måneder for det pågældende udlånssegment. Det er med til at give kunden og pengeinstitutrådgiveren et konkret værktøj til at vurdere de individuelle ESG-forhold.
Ved at indhente ESG-oplysninger fra kunderne kan DLR foretage en helhedsvurdering, der udover at afdække de økonomiske forhold også belyser, i hvor stort omfang kunden har fokus på miljømæssige, sociale og ledelsesmæssige forhold. Det gør det muligt også at opgøre ESG-forhold med data overordnet på DLRs udlånsportefølje og eksempelvis følge udviklingen af udlånets påvirkning af klima og miljø. Oplysningerne deles med vores aktionærpengeinstitutter og kan understøtte deres dialog med låntagerne om, hvad de kan gøre for at bidrage til en mere bæredygtig fremtid.
</t>
  </si>
  <si>
    <t>Ledelse</t>
  </si>
  <si>
    <t>Ledelsesorganets ansvar for at fastlægge risikorammen, føre tilsyn med og styre gennemførelsen af målsætningerne, strategien og politikkerne i forbindelse med miljørisikostyring, herunder relevante transmissionskanaler</t>
  </si>
  <si>
    <t>For at sikre et løbende fokus på ESG, herunder ESG-risici, indenfor alle dele af organisation, har DLR nedsat et Bæredygtighedsudvalg. Bæredygtighedsudvalget har ansvaret for at DLR realiserer sine strategiske målsætninger i henhold til DLRs Bæredygtighedspolitik og for at tilrettelægge processer i DLR til fremme af bæredygtighed, herunder at sikre data til brug for analyse, fastlæggelse af kommende målsætninger og rapportering. 
Udvalget har ansvaret for at følge lovgivende myndigheders krav til DLR og sikre, at vi overholder regler og bestemmelser samt følger de anbefalinger, sektoren i regi af Finans Danmark m.fl. når til enighed om. 
Udvalget har også ansvaret for at fastlægge og opdatere eksisterende politikker til konkretisering af specifikke bæredygtighedsindsatser, f.eks. kreditpolitikken, politikker om medarbejderforhold, indkøbspolitik, identificering og håndtering af klimarisici.
Direktionen er repræsenteret i DLRs Bæredygtighedsudvalg. Direktionen og de øvrige interneudvalg i DLR (Kreditrisikoudvalget, Likviditets- og Markedsrisikoudvalget, IOC-Risikoudvalget, Dataudvalget, IT-udvalget) orienteres desuden om arbejdet med bæredygtighed via referater fra møder i DLRs Bæredygtighedsudvalg. DLRs bestyrelse orienteres om udvalgte forhold og fremskridt på bestyrelsesmøderne og har ansvaret for at godkende DLRs Bæredygtighedspolitik.</t>
  </si>
  <si>
    <t>f)</t>
  </si>
  <si>
    <t>Ledelsesorganets integration af virkninger på kort, mellemlang og lang sigt af miljøfaktorer og -risici, organisationsstruktur både inden for forretningsområder og interne kontrolfunktioner</t>
  </si>
  <si>
    <t>Ved nybevillinger gennemføres en grundig vurdering af pantegrundlaget og af lånsøgers økonomi. Udgangspunktet for vurderingen af pantegrundlaget er fastlæggelse af markedsværdien for den ejendom, der ønskes belånt. Denne vurdering foretages af DLRs egne vurderingssagkyndige, som har lokalkendskab. Ved fastlæggelse af ejendommens værdi indgår udover stand og omsættelighed desuden ESG-forhold og klimarisici. Den vurderingssagkyndige undersøger for jordforurening, gennemgår produktionstilladelser, ser på geodata, fx risiko for oversvømmelse, forholder sig til geografisk placering – tæt på natur, by, mv samt observerer anvendelsen af jord, fx skov, eng og agerjord og vurderer arbejdsforhold. I forhold til kreditrisikoen tages der udgangspunkt i, at kunder og ejendomme, hvor vurderingen af ESG-forholdene er gode, alt andet lige vil være bedre stillet i forhold til udviklingen i de kommende år og dermed mere økonomiske robuste, idet der dog samtidig tages hensyn til risikoen ved anvendelse af f.eks. ny teknologi. Dette fremgår desuden af DLRs kreditpolitik.
Desuden indhenter DLR ESG-oplysninger via ESG-spørgeskemaer og overvåger vores portefølje i forhold til CO2-udledning, energimærkefordeling, energiforbedringspotentialer i byerhvervsejendomme og økologi.</t>
  </si>
  <si>
    <t>g)</t>
  </si>
  <si>
    <t>Integration af foranstaltninger til styring af miljøfaktorer og -risici i interne ledelsesordninger, herunder udvalgenes rolle, fordelingen af opgaver og ansvarsområder og feedbacksløjfen fra risikostyring til ledelsesorganet, herunder relevante transmissionskanaler</t>
  </si>
  <si>
    <t xml:space="preserve">Det er ledelsen i DLR, der sammen med det nedsatte Bæredygtighedsudvalg har det overordnede ansvar for arbejdet med bæredygtighed, herunder ESG-risici. Direktionen bliver således inddraget i arbejdet med klimarelaterede risici og muligheder gennem Bæredygtighedsudvalget, som mødes ca. 3-4 gange årligt og blandt andet har ansvar for at drøfte og beslutte vores strategiske klimatiltag. Direktionssekretariatet er ansvarlig for, at regler og best practice på bæredygtighedsområdet implementeres i øvrige berørte afdelinger i DLR. De pågældende afdelingers risikoejere er efter implementeringen ansvarlige for indførsel af kontroller samt overholdelse af disse. Kontrollerne beskrives i DLRs risikoregister og kontrollernes tilstrækkelighed overvåges/vurderes af DLRs afdeling for Risikostyring. DLRs Kreditrisikoudvalg gennemgår desuden årligt DLRs risikoregister og drøfter risici og kontroller på udlånsområdet, herunder klimarisici. </t>
  </si>
  <si>
    <t>Rapporteringsveje og rapporteringshyppighed vedrørende miljørisici</t>
  </si>
  <si>
    <t>DLR udarbejder stresstest på ESG-forhold blandt andet baseret på Finanstilsynets vejledning om klimastresstest. Stresstesten har fokus på risici forbundet med omstilling mod en lavere CO2e-udledning og fysiske risici som følge af et ændret klima. Resultaterne ved anvendelse af Finanstilsynets stresstestvejledning indikerer, at DLR primært er eksponeret mod omstillingsrisici, i tilfælde af en meget høj COe2-afgift på landbrugets udledninger, som ligger udover aftalen i den grønne trepartsaftale. Hvis 100 års vejrhændelser materialiserer sig, vil det kun føre til et beskedent mernedskrivningsbehov.  
Datagrundlaget til brug for ESG-stresstest er fortsat ufuldstændigt, men DLR samarbejder med e-nettet om at indsamle bedre data på klimarisici. I takt med at datagrundlaget forbedres, vil DLR fortsætte med at udarbejde ESG-stresstests, der kan belyse klimarisici ved flere stressscenarier. 
På porteføljeniveau har DLR iværksat initiativer til at identificere omfanget af udlån og panter, der er i risiko for oversvømmelser mv. Processen omfatter eksternt datatræk over potentielle vandstandsstigninger (havvand og nedbør), og en kobling på enkeltlån. Herudover gennemføres løbende en revurdering af pantværdierne (SDO-overvågning). Her indgår klimarisici på den enkelte ejendom i en vurdering af markedsværdien.</t>
  </si>
  <si>
    <t>Tilpasning af aflønningspolitikken til instituttets miljørisikorelaterede mål</t>
  </si>
  <si>
    <t>DLR tilbyder i henhold til vores lønpolitik ikke ledere og medarbejdere variable lønelementer, der afhænger af salgsmål, vækstmål og andre kvantitative eller kvalitative målsætninger, herunder ESG-relaterede. Lønpolitikken er således med til at understøtte en sund og effektiv risikostyring, som ikke tilskynder til overdreven risikotagning. DLRs lønpolitik er desuden formuleret i overensstemmelse med DLRs forretningsstrategi og -model, målsætninger, værdier og langsigtede interesser.</t>
  </si>
  <si>
    <t>Risikostyring</t>
  </si>
  <si>
    <t>j)</t>
  </si>
  <si>
    <t>Integration af virkninger på kort, mellemlang og lang sigt af miljøfaktorer og -risici i risikorammen</t>
  </si>
  <si>
    <t>DLR har et samlet risikoregister, der går på tværs af alle risikotyper. Både fysiske klimarisici og omstillingsrisici er indarbejdet i DLRs interne risikoregister.</t>
  </si>
  <si>
    <t>k)</t>
  </si>
  <si>
    <t>Definitioner, metoder og internationale standarder, som rammen for miljørisikostyring er baseret på</t>
  </si>
  <si>
    <r>
      <t xml:space="preserve">Der er tre centrale regelsæt i forhold til klimarisici, som DLR især fokuserer på: EU's taksonomi forordning samt kapitalkravsdirektivet- og -forordningen. DLR er desuden en del af Finans Danmarks Forum for Bæredygtig Finans, der kommer med anbefalinger til, hvordan den finansielle sektor i Danmark kan bidrage til- og styrke sin rolle i den bæredygtige omstilling. Efter anbefalinger fra Forum for Bæredygtig Finans, tager DLR afsæt i definitioner fra Task Force on Climate-related Financial Disclosures (TCFD) i arbejdet med at datalægge og offentliggøre klimarisici. DLR er underlagt Corporate Sustainability Reporting Directive som erstatter forpligtelserne under Non-Financial Reporting Directive. Herudover opgiver DLR desuden en række yderligere bæredygtighedsoplysninger, der bruges i forbindelse med vores investorers rapporteringsforpligtelser i forhold til Disclosureforordningen. Desuden følger DLR de overordnede tre tilgange som Den Europæiske Bankmyndighed EBA har beskrevet som en del af et mandat givet i kapitalkravsdirektivets (CRDIV) artikel 98 stk. 8 til blandt andet at definere analysemetoder og redskaber til at vurdere indvirkningen af miljømæssige, sociale og ledelsesmæssige risici på institutters udlånsaktiviteter. De tre tilgange er: Porteføljetilpasning, Risikostresstest og Eksponeringer.
</t>
    </r>
    <r>
      <rPr>
        <b/>
        <sz val="11"/>
        <color rgb="FF000000"/>
        <rFont val="Calibri"/>
        <family val="2"/>
        <scheme val="minor"/>
      </rPr>
      <t xml:space="preserve">Porteføljetilpasning
</t>
    </r>
    <r>
      <rPr>
        <sz val="11"/>
        <color rgb="FF000000"/>
        <rFont val="Calibri"/>
        <family val="2"/>
        <scheme val="minor"/>
      </rPr>
      <t xml:space="preserve">Nøgleprincippet bag porteføljetilpasning er at afdække, i hvilket omfang udlånsporteføljer er afstemt med globalt aftalte ESG-mål. DLR arbejder bl.a. med porteføljetilpasning via tilslutning til FN’s principper for bæredygtig bankdrift og målene i DLRs klimahandlingsplan. 
</t>
    </r>
    <r>
      <rPr>
        <b/>
        <sz val="11"/>
        <color rgb="FF000000"/>
        <rFont val="Calibri"/>
        <family val="2"/>
        <scheme val="minor"/>
      </rPr>
      <t xml:space="preserve">Risikostresstest 
</t>
    </r>
    <r>
      <rPr>
        <sz val="11"/>
        <color rgb="FF000000"/>
        <rFont val="Calibri"/>
        <family val="2"/>
        <scheme val="minor"/>
      </rPr>
      <t xml:space="preserve">DLR udarbejder stresstest på ESG-forhold blandt andet baseret på Finanstilsynets vejledning om klimastresstest. Stresstesten har fokus på risici forbundet med omstilling mod en lavere CO2e-udledning og fysiske risici som følge af et ændret klima. Resultaterne ved anvendelse af Finanstilsynets stresstestvejledning indikerer, at DLR primært er eksponeret mod omstillingsrisici, i tilfælde af en meget høj COe2-afgift på landbrugets udledninger, som ligger udover aftalen i den grønne trepartsaftale. Hvis 100 års vejrhændelser materialiserer sig, vil det kun føre til et beskedent mernedskrivningsbehov.  
Datagrundlaget til brug for ESG-stresstest er fortsat ufuldstændigt, men DLR samarbejder med e-nettet om at indsamle bedre data på klimarisici. I takt med at datagrundlaget forbedres, vil DLR fortsætte med at udarbejde ESG-stresstests, der kan belyse klimarisici ved flere stressscenarier. 
På porteføljeniveau har DLR iværksat initiativer til at identificere omfanget af udlån og panter, der er i risiko for oversvømmelser mv. Processen omfatter eksternt datatræk over potentielle vandstandsstigninger (havvand og nedbør), og en kobling på enkeltlån. Herudover gennemføres løbende en revurdering af pantværdierne (SDO-overvågning). Her indgår klimarisici på den enkelte ejendom i en vurdering af markedsværdien. 
</t>
    </r>
    <r>
      <rPr>
        <b/>
        <sz val="11"/>
        <color rgb="FF000000"/>
        <rFont val="Calibri"/>
        <family val="2"/>
        <scheme val="minor"/>
      </rPr>
      <t xml:space="preserve">Eksponeringsmetoden 
</t>
    </r>
    <r>
      <rPr>
        <sz val="11"/>
        <color rgb="FF000000"/>
        <rFont val="Calibri"/>
        <family val="2"/>
        <scheme val="minor"/>
      </rPr>
      <t>Eksponeringsmetoden går ud på at måle, hvordan individuelle eksponeringer og modparter performer på ESG-faktorer i forhold til risici. Her har DLR primært fokus på klimarelaterede risici, der påvirker kreditrisici. Data til vurdering af de kreditrelaterede ESG-risici, fås især fra e-nettet eller offentlige registre, der har data på låntager/ejendomsniveau, f.eks. data om energieffektivitet og fysiske klimarisici.</t>
    </r>
  </si>
  <si>
    <t>l)</t>
  </si>
  <si>
    <t>Processer til identifikation, måling og overvågning af aktiviteter og eksponeringer (og eventuel sikkerhedsstillelse), der er følsomme over for miljørisici, herunder relevante transmissionskanaler</t>
  </si>
  <si>
    <t>På porteføljeniveau er der iværksat initiativer til at identificere omfanget udlån og panter der er i risiko for oversvømmelser mv. Processen omfatter eksternt datatræk over potentielle vandstandsstigninger (havvand og nedbør), og en kobling på enkeltlån. Danmarks Nationalbank har udarbejdet en analyse af oversvømmelsesrisikoen frem mod år 2100. Ifølge denne analyse har DLR en lavere eksponeringsprocent over for oversvømmelser sammenlignet med andre danske banker. Dette skyldes primært den geografiske fordeling af DLRs udlån, som er mindre koncentreret i København, hvor risikoen for oversvømmelser er størst. Herudover gennemføres løbende en revurdering af pantværdierne (SDO-overvågning). Klimarisici på den enkelte ejendom indgår i en vurdering af markedsværdien.</t>
  </si>
  <si>
    <t>m)</t>
  </si>
  <si>
    <t>Aktiviteter, forpligtelser og eksponeringer, der bidrager til at afbøde miljørisici</t>
  </si>
  <si>
    <t>DLR tilsluttede sig i 2022 FNs principper for ansvarlig bankdrift og forpligtede sig derved til at overholde målsætninger i Paris-aftalen og integrere FNs 17 Verdensmål i vores bæredygtighedsarbejde. 
For at levere på disse mål tilbyder DLR blandt andet grønne lån til energieffektive bygninger og til finansiering af økologiske bedrifter, bæredygtige staldanlæg, bæredygtighedscertificerede skove, vedvarende energikilder og energiforbedringer som understøtter omstillingen til en grøn økonomi. De grønne lån bidrager til at nedbringe DLRs klimarisici ved at give låntagere et incitament til at foretage klimavenlige og bæredygtige valg. DLR forventer på sigt en større renteforskel på de grønne og konventionelle realkreditlån, hvilket kan være med til at skubbe låntagere i en mere klimavenlig retning og træffe mere bæredygtige valg. 
Udover finansieringen med grønne lån fremmer DLR med sin udlånspolitik også generelt den bæredygtige udvikling i hele landet. Vi deltager i finansieringen af den løbende energioptimering af de belånte ejendomme, også når den enkelte ejendom eller investering ikke lever op til kriterierne for at opnå grønne lån. Vi ønsker i samarbejde med de låneformidlende pengeinstitutter, via dialog og motivation, at muliggøre, at låntagere over hele Danmark gradvist bliver mere bæredygtige og reducere klima-risici. 
Herudover udsender DLR også ESG-spørgeskemaer til låntagere, der skal belyse, hvor låntagerne står i forhold til ESG - hvilket er med til at gøre vores låntagere mere bevidste om ESG.</t>
  </si>
  <si>
    <t>n)</t>
  </si>
  <si>
    <t>Indførelse af værktøjer til identifikation, måling og styring af miljørisici</t>
  </si>
  <si>
    <r>
      <rPr>
        <b/>
        <sz val="11"/>
        <color rgb="FF000000"/>
        <rFont val="Calibri"/>
        <family val="2"/>
        <scheme val="minor"/>
      </rPr>
      <t>Bæredygtighedsdata via e-nettet</t>
    </r>
    <r>
      <rPr>
        <sz val="11"/>
        <color rgb="FF000000"/>
        <rFont val="Calibri"/>
        <family val="2"/>
        <scheme val="minor"/>
      </rPr>
      <t xml:space="preserve">
Fra august 2023 til juni 2024 har DLR deltaget aktivt i e-nettets ESG-program, som havde til formål at opbygge en central kompetence indenfor ESG-data og digitalisering i den finansielle sektor. ESG-projektet blev faciliteret af e-nettet med reference til en ESG-styregruppe nedsat af repræsentanter fra sektoren, som DLR var repræsenteret i. I forlængelse af ESG-projektet blev der nedsat et ESG-Advisory Board for e-nettets ESG-program med henblik på få bedre ESG-data for landbrug og byerhvervsejendomme, som DLR også deltager aktivt i.
I september 2024 modtog DLR en vigtig dataleverance i projektet. Leverancen indeholder landbrugs-data for alle ca. 33.000 danske CVR-registrerede landbrug med beregnede estimater af CO2e-udledning. I første omgang kan disse data bruges til at forbedre eksisterende estimater for DLRs finansierede CO2e-udledninger. Vi forventer at implementere de nye data i DLRs opgørelser i løbet af første halvår af 2025.
Udover data for landbrugssektoren har e-nettets ESG-program også bidraget til, at DLR har fået bedre data for kroniske og akutte klimahændelser baseret på FN’s klimascenarier. Derudover har vi modtaget data for faktiske og estimerede energimærker på de ejendomme, som DLR har udlån til.
</t>
    </r>
    <r>
      <rPr>
        <b/>
        <sz val="11"/>
        <color rgb="FF000000"/>
        <rFont val="Calibri"/>
        <family val="2"/>
        <scheme val="minor"/>
      </rPr>
      <t xml:space="preserve">ESG-rapporter kunde- og sammenligningsdata
</t>
    </r>
    <r>
      <rPr>
        <sz val="11"/>
        <color rgb="FF000000"/>
        <rFont val="Calibri"/>
        <family val="2"/>
        <scheme val="minor"/>
      </rPr>
      <t xml:space="preserve">Siden 2022 har DLR indhentet ESG-oplysninger fra kunder i forbindelse med låneansøgninger. I 2024 modtog DLR svar fra ca. 82 pct. af erhvervskunderne og ca. 86 pct. af landbrugskunderne.
Med afsæt i de historisk opsamlede ESG-svar har vi i oktober 2024 udvidet ESG-rapporterne, så kundens svar vises med sammenligningsdata fra de seneste 12 måneder for det pågældende udlånssegment. Det er med til at give kunden og pengeinstitutrådgiveren et konkret værktøj til at vurdere de individuelle ESG-forhold.
</t>
    </r>
    <r>
      <rPr>
        <b/>
        <sz val="11"/>
        <color rgb="FF000000"/>
        <rFont val="Calibri"/>
        <family val="2"/>
        <scheme val="minor"/>
      </rPr>
      <t>Deling af ESG-ejendomsspecifikke data</t>
    </r>
    <r>
      <rPr>
        <sz val="11"/>
        <color rgb="FF000000"/>
        <rFont val="Calibri"/>
        <family val="2"/>
        <scheme val="minor"/>
      </rPr>
      <t xml:space="preserve">
Fra april 2024 har DLR delt kundernes ESG-ejendomsspecifikke data med det låneformidlende pengeinstitut. Det drejer sig om data som f.eks. primær varmekilde, grønne energikilder, udtagning eller omlægning af lavbundsjorde og ukurante arealer, PEFC/FCS-certificeret skov og initiativer til fremme af biodiversitet.
Deling af ESG-ejendomsspecifikke data giver pengeinstitutterne et bedre grundlag for vurdering af kundernes ESG-forhold og finansieringsmuligheder inden for bæredygtighed.
</t>
    </r>
  </si>
  <si>
    <t>o)</t>
  </si>
  <si>
    <t>Resultater af de anvendte risikoværktøjer og miljørisikoens anslåede indvirkning på kapital- og likviditetsrisikoprofilen</t>
  </si>
  <si>
    <t>DLR indhenter ESG-oplysninger via ESG-spørgeskemaer og overvåger portefølje i forhold til CO2-udledning. 
DLR udarbejder desuden klimastresstests, der kan belyse DLRs klimarisici nu og på sigt.</t>
  </si>
  <si>
    <t>p)</t>
  </si>
  <si>
    <t>Datatilgængelighed, -kvalitet og -nøjagtighed og bestræbelser på at forbedre disse aspekter</t>
  </si>
  <si>
    <t xml:space="preserve">DLR har data på estimater for CO2-udledning, energimærker og risiko for oversvømmelse. Fuldstændigheden i datakvaliteten er et fokusområde, som der kontinuerligt arbejdes på at forbedre. 
For at sikre fortsatte og løbende forbedringer på miljømæssige data, sigtes efter en governance- og rapporteringsstruktur, der benyttes IRB-området. Her arbejdes med udgangspunkt i TRIM-guiden med 8 datakvalitet dimensioner: Fuldstændighed, nøjagtighed, konsistens, aktualitet, unikhed, validitet, tilgængelighed og sporbarhed. </t>
  </si>
  <si>
    <t>q)</t>
  </si>
  <si>
    <t>Beskrivelse af de fastlagte grænser for miljørisici (som drivkraft for forsigtighedsrisici), som udløser eskalering og udelukkelse, hvis disse grænser overskrides</t>
  </si>
  <si>
    <t>Klimarisici indgår som et element i vurderingen af den samlede kreditrisiko på DLRs portefølje. DLR har sat mål for den ønskede risikoprofil i forhold til kreditrisici i forhold til enkelte delporteføljer og risici. Kreditrisici følges i DLRs kreditregister, og de væsentligste kreditrisici rapporteres i DLRs risikooverblik. I risikoregisteret og risikooverblikket følges udviklingen i kreditrisikoen i forhold til den fastlagde risikotolerance.</t>
  </si>
  <si>
    <t>r)</t>
  </si>
  <si>
    <t>Beskrivelse af forbindelsen (transmissionskanaler) mellem miljørisici med kreditrisiko, likviditets- og finansieringsrisiko, markedsrisiko, operationel risiko og omdømmemæssig risiko i risikostyringsrammen</t>
  </si>
  <si>
    <t>Både fysiske klimarisici og omstillingsrisici kan manifestere sig som markeds-, kredit- og likviditetsrisici, samt operationelle risici. Klimagasintensive sektorer, f.eks. landbrugssektoren som er en stor udleder af klimagasser, kan få højere omkostninger, blive pålagt øget regulering og få indskrænket deres forretningsområde. 
En forøgelse af ekstreme vejrhændelser kan påvirke makroøkonomiske forhold som økonomisk vækst, beskæftigelse og inflation i negativ retning og lede til større sandsynlighed for misligholdelse af DLRs lån. 
Både overgangen til en grøn økonomi og mere ekstremt vejr udgør desuden en risiko for DLRs kreditrisiko, da disse kan medføre en risiko for at aktiver kan falde i værdi. Det kan ligeledes være en risiko at forsikringsselskaber fjerner forsikringsdækninger eller øger forsikringspræmierne betydeligt for bestemte sektorer eller geografiske områder pga. akutte og kroniske klimahændelser, hvilket indebærer en risiko for DLRs kunder, der kan stå økonomisk sårbare uden evne til at dække tab, og derved en øget kreditrisiko for DLR. Samtidig kan manglende eller utilstrækkelig handling på begge typer af klimarisici have betydning for DLRs omdømme.</t>
  </si>
  <si>
    <t>Tilpasning af instituttets forretningsstrategi for integration af sociale faktorer og risici under hensyntagen til den sociale risikos indvirkning på institutternes forretningspraksis, forretningsmodel, strategi og finansielle planlægning</t>
  </si>
  <si>
    <t xml:space="preserve">DLRs fremadrettede håndtering af sociale forhold og sociale risici for vores låntagere er i første omgang fokuseret på at indsamle data på sociale forhold for DLRs kunder og relevant oplysninger for de sikkerheder, der ligger som pant for DLRs lån. Dernæst skal DLR sikre, at der også på sigt er den fornødne sikkerhed bag de udstedte lån, og at de sociale risici nedbringes. Siden 2022 har DLR Kredit indhentet ESG-oplysninger fra nye låntagere og eksisterede kunder, der søger om nye lån. Det betyder, at landbrugs- og erhvervskunderne som en del af ansøgningsprocessen svarer på spørgsmål, der afdækker både miljømæssige, sociale og ledelsesmæssige forhold.
DLR har i 2023 udvidet gruppen, der svarer på ESG-spørgsmålene til også at omfatte kunder der omlægger lån, og på sigt er det målet at indhente ESG-oplysninger på hele udlånsporteføljen.
DLR har også fokus på interne sociale forhold. På DLRs governance site er en lang række af informationer, bæredygtighedsdata og politikker tilgængelige for investorer og andre interessenter. DLR har blandt andet offentliggjort politikker for både menneskerettigheder og mangfoldighed. DLRs politik for menneskerettigheder sikre at DLR altid behandler medarbejdere, samarbejdspartnere og kunder med værdighed og respekt og hviler på den danske arbejdsmarkedsmodel samt beskyttelsen af internationalt proklamerede menneskerettigheder som beskrevet i FN's Verdenserklæring om Menneskerettigheder og i ILO's erklæringer og anbefaling. Hos DLR er en mangfoldig organisation en forudsætning for at drive en succesrig forretning, der udvikler sig. Vi stræber efter en medarbejdersammensætning, der afspejler vores kunder og det øvrige samfund omkring os, og hvor vi værdsætter menneskers forskelligheder og dermed får glæde af langt mere talent og flere perspektiver og muligheder, også i forfremmelses- og rekrutteringssituationer. DLR har klart desuden formulerede retningslinjer for forebyggelse og håndtering af krænkende adfærd og accepterer på ingen måde nogen former for krænkende adfærd i form af hverken mobning, chikane, seksuel chikane, vold, trusler og diskrimination - hverken rettet mod medarbejdere, ledere, gæster eller samarbejdspartnere. I DLRs adfærdskodeks står de overordnede retningslinjer for den forretningsmæssige adfærd beskrevet. DLRs adfærd skal være karakteriseret ved ordentlighed og respekt for mennesker. DLR accepterer ikke diskrimination på grund af køn, etnisk baggrund, seksuel observans, religion eller alder. Det gælder ligeledes for både medarbejdere, kunder, leverandører, samarbejdspartnere og andre relationer. 
</t>
  </si>
  <si>
    <t>Målsætninger, mål og grænser for vurdering og håndtering af sociale risici på kort, mellemlang og lang sigt og vurdering af resultaterne i forhold til disse målsætninger, mål og grænser, herunder fremadrettede oplysninger i udformningen af forretningsstrategi og processer</t>
  </si>
  <si>
    <t xml:space="preserve">De væsentligste sociale risici er primært relateret til DLR udestående udlån og eksisterende låntagere. Internt i DLR er der fokus på arbejdsforhold for DLRs egne medarbejdere. Herudover har vi fokus på risici i relationen til vores samarbejdspartnere, leverandører og kunder, hvis vi ikke lever op til omverdenens forventninger, hvilket kan skade DLRs integritet og omdømme. DLR måler medarbejderes arbejdsforhold på flere forskellige parametre, herunder kønsdiversitet blandt medarbejderne, i bestyrelsen og for øvrige ledelseslag, medarbejderomsætningshastighed og sygefravær. Hvert 3. år laves desuden en arbejdspladsvurdering (APV) der både omfatter det fysiske og psykiske arbejdsmiljø.  </t>
  </si>
  <si>
    <t>Politikker og procedurer for direkte og indirekte samarbejde med nye eller eksisterende modparter om deres strategier til afbødning og reduktion af socialt skadelige aktiviteter</t>
  </si>
  <si>
    <t xml:space="preserve">DLR indhenter ESG-oplysninger fra kunderne i forbindelse med nyudlån og konverteringer via ESG-spørgeskemaer. Der foretages således en helhedsvurdering, der ud over at afdække de økonomiske forhold også belyser, om kunden har fokus på miljømæssige, sociale og ledelsesmæssige forhold, når en lånesag behandles. ESG-spørgeskemaerne giver os på sigt mulighed for at opgøre ESG-forhold på vores samlede portefølje og bidrager til at vores kunder i højere grad forholder sig til deres ESG-forhold. </t>
  </si>
  <si>
    <t>Ledelsesorganets ansvar for at fastlægge risikorammen, føre tilsyn med og styre gennemførelsen af målsætningerne, strategien og politikkerne i forbindelse med styring af sociale risici, herunder relevante transmissionskanaler:</t>
  </si>
  <si>
    <t>Bæredygtighedsudvalget har ansvaret for DLRs interne politikker. Det er også bæredygtighedsudvalgets ansvar at identificere eventuelle manglende politikker og sørge for at de bliver udarbejdet og offentliggjort.</t>
  </si>
  <si>
    <t>Aktiviteter rettet mod lokalsamfundet og samfundet som helhed</t>
  </si>
  <si>
    <t>DLR indhenter ESG-oplysninger fra kunderne i forbindelse med nyudlån via ESG-spørgeskemaer. Disse bruges blandt andet til at vurdere kundernes sociale forhold og om de lever op til nationale standarder og gældende lovgivning. DLRs bæredygtighedsudvalg har ansvaret for spørgerammen, der kontinuerligt opdateres og udbygges med relevante nye spørgsmål relateret til både miljømæssige-, sociale- og ledelsesmæssige forhold. DLR har i 2023 udvidet gruppen, der svarer på ESG-spørgsmålene til også at omfatte kunder der omlægger lån, og på sigt er det målet at indhente ESG-oplysninger på hele udlånsporteføljen.</t>
  </si>
  <si>
    <t>ii)</t>
  </si>
  <si>
    <t>Arbejdstagerforhold og arbejdsstandarder</t>
  </si>
  <si>
    <t xml:space="preserve">DLRs samarbejdspartnere, leverandører og kunder er primært begrænset til Danmark og derved den danske arbejdsmarkedsmodel, der danner grundlaget for gode ansættelsesvilkår og forhold. DLR er desuden underlagt Finanssektorens overenskomst. </t>
  </si>
  <si>
    <t>iii)</t>
  </si>
  <si>
    <t>Forbrugerbeskyttelse og produktansvar</t>
  </si>
  <si>
    <t xml:space="preserve">
I DLR tilbyder vi alene langfristet realkreditfinansiering. Vi tilbyder ingen finansielle produkter med høj risiko. DLR yder alene lån inden for realkreditlovgivningens rammer, og tilbyder alene standardiserede markedskonforme låneprodukter. I samarbejde med de låneformidlende aktionærpengeinstitutter sikres at kunderne modtager relevant og ønsket rådgivning og vejledning om fordele og ulemper ved de forskellige låntyper. Særligt for privatkunder følger DLR herudover de i lovgivningen og i sektoren gældende standarder for vejledning og rådgivning.</t>
  </si>
  <si>
    <t>iv)</t>
  </si>
  <si>
    <t>Menneskerettigheder</t>
  </si>
  <si>
    <t>DLR kræver at samarbejdspartnere, leverandører og kunder overholder og beskytter menneskerettighederne på samme vis som DLR gør. Bliver DLR bekendt med, at samarbejdspartnere, leverandører eller kunder ikke efterlever menneskerettighederne, vil det få konsekvenser for samarbejdet fremadrettet. Dette er desuden beskrevet i DLRs politik for menneskerettigheder.</t>
  </si>
  <si>
    <t>Integration af foranstaltninger til styring af sociale faktorer og risici i interne ledelsesordninger, herunder udvalgenes rolle, fordelingen af opgaver og ansvarsområder og feedbacksløjfen fra risikostyring til ledelsesorganet</t>
  </si>
  <si>
    <t xml:space="preserve">DLR udsender ESG-spørgeskemaer til nye låntagere og kunder der konverterer deres lån. Formålet er at belyse, hvor låntagerne står i forhold til ESG, herunder sociale forhold. DLRs bæredygtighedsudvalg har ansvaret for indholdet i ESG-spørgeskemaer og kortlægningen af hvor kunderne står i forhold til ESG og for at måle udviklingen. </t>
  </si>
  <si>
    <t>Rapporteringsveje og rapporteringshyppighed vedrørende sociale risici</t>
  </si>
  <si>
    <t xml:space="preserve">På DLRs hjemmeside, kan man tilgå en række forskellige data på de sociale forhold. Desuden offentliggøres en gang årligt DLRs Bæredygtighedsrapport. DLR er på vej med at offentliggøre data i relation til Disclosureforordningens PAI indikatorer, der både indeholder miljømæssige, sociale og ledelsesmæssige risici. DLR er ikke selv underlagt forordningen, men udgiver oplysninger således at vores investorer, der er underlagt, kan bruge det i sin rapportering. </t>
  </si>
  <si>
    <t>Tilpasning af aflønningspolitikken til instituttets mål relateret til sociale risici</t>
  </si>
  <si>
    <t>DLR har en neutral lønpolitik, der sikrer lige løn for lige arbejde af samme art eller arbejde af samme værdi uanset køn.</t>
  </si>
  <si>
    <t>Definitioner, metoder og internationale standarder, som rammen for styring af sociale risici er baseret på</t>
  </si>
  <si>
    <t xml:space="preserve">Vi følger så vidt muligt EUs taksonomi, herunder minimum social safeguards. </t>
  </si>
  <si>
    <t>Processer til identifikation, måling og overvågning af aktiviteter og eksponeringer (og eventuel sikkerhedsstillelse), der er følsomme over for sociale risici, herunder relevante transmissionskanaler</t>
  </si>
  <si>
    <t xml:space="preserve">Vi påser i forbindelse med værdiansættelse af ejendomme og kreditvurdering af kunder i muligt omfang at kunder overholder gældende lovgivning, og sociale forhold indgår i vores ESG-spørgeramme til kunder. </t>
  </si>
  <si>
    <t>Aktiviteter, forpligtelser og aktiver, der bidrager til at afbøde sociale risici</t>
  </si>
  <si>
    <t>Vi påser i forbindelse med værdiansættelse af ejendomme og kreditvurdering af kunder i muligt omfang at kunder overholder gældende lovgivning, og sociale forhold indgår i vores ESG-spørgeramme til kunder. DLR har desuden tilsluttet sig FNs principper for ansvarlig bankdrift, der forpligter os til at arbejde endnu mere systematisk med samfundsansvar og ESG, samt at sætte konkrete mål for hvordan vi kan øge vores positive påvirkning og mindske den negative påvirkning til FNs verdensmål.</t>
  </si>
  <si>
    <t>Indførelse af værktøjer til identifikation og styring af sociale risici</t>
  </si>
  <si>
    <t>DLR vil følge EU taksonomien og udforme politikker og forretningsgange så de som minimum lever op til kravet om opfyldelse af minimum social safeguards</t>
  </si>
  <si>
    <t>Beskrivelse af fastsættelsen af grænser for sociale risici og tilfælde, der udløser eskalering og udelukkelse, hvis disse grænser overskrides</t>
  </si>
  <si>
    <t xml:space="preserve">DLR forventer at samarbejdspartnere, leverandører og kunder lever op til gældende lovgivning, herunder EUs taksonomi og minimum social safeguards. Skulle DLR blive bekendt med at samarbejdspartnere, leverandører eller kunder ikke efterlever lovgivningen, kan det have konsekvenser for samarbejdet fremadrettet. Internt i DLR forventes det ligeledes at medarbejdere handler socialt ansvarligt og overholder DLRs regler for nultolerance for blandt andet mobning og krænkende adfærd. </t>
  </si>
  <si>
    <t>Beskrivelse af forbindelsen (transmissionskanaler) mellem sociale risici med kreditrisiko, likviditets- og finansieringsrisiko, markedsrisiko, operationel risiko og omdømmemæssig risiko i risikostyringsrammen</t>
  </si>
  <si>
    <t>Manglende eller utilstrækkelig handling på sociale forhold kan have betydning for DLRs omdømme og kan desuden have økonomiske konsekvenser da det kan betyde at investorer og samarbejdspartnere vælger DLR fra.</t>
  </si>
  <si>
    <t>Institutternes integration af modpartens ledelsesmæssige resultater i deres ledelsesordninger, herunder udvalg i det øverste ledelsesorgan, udvalg med ansvar for beslutningstagning om økonomiske, miljømæssige og sociale spørgsmål</t>
  </si>
  <si>
    <t>Det er ledelsen i DLR, der sammen med det nedsatte bæredygtighedsudvalg har det overordnede ansvar for arbejdet med bæredygtighed, herunder ESG-risici. Direktionen bliver således inddraget i arbejdet med ESG og muligheder gennem bæredygtighedsudvalget, som mødes ca. 3-4 gange årligt og blandt andet har ansvar for at drøfte og beslutte vores strategiske ESG-tiltag.</t>
  </si>
  <si>
    <t>Instituttets beskrivelse af modpartens øverste ledelsesorgans rolle i ikkefinansiel rapportering</t>
  </si>
  <si>
    <t>DLRs låntagere er SMV'er og ikke NRFD/CSRD-virksomheder.</t>
  </si>
  <si>
    <t>Instituttets integration i ledelsesordninger af deres modparters ledelsesmæssige resultater, herunder:</t>
  </si>
  <si>
    <t>Siden 2022 har DLR Kredit indhentet ESG-oplysninger fra nye låntagere og eksisterede kunder, der søger om nye lån. Det betyder, at landbrugs- og erhvervskunderne som en del af ansøgningsprocessen svarer på spørgsmål, der afdækker miljømæssige, sociale og ledelsesmæssige forhold.
DLR har i 2023 udvidet gruppen, der svarer på ESG-spørgsmålene til også at omfatte kunder der omlægger lån, og på sigt er det målet at indhente ESG-oplysninger på hele udlånsporteføljen. Med afsæt i de historisk opsamlede ESG-svar har DLR i oktober 2024 udvidet ESG-rapporterne, så kundens svar vises med sammenligningsdata fra de seneste 12 måneder for det pågældende udlånssegment. Det er med til at give kunden og pengeinstitutrådgiveren et konkret værktøj til at vurdere de individuelle ESG-forhold.</t>
  </si>
  <si>
    <t>Etiske hensyn</t>
  </si>
  <si>
    <t>Strategi og risikostyring</t>
  </si>
  <si>
    <t>Inklusivitet</t>
  </si>
  <si>
    <t>Gennemsigtighed</t>
  </si>
  <si>
    <t>v)</t>
  </si>
  <si>
    <t>Håndtering af interessekonflikter</t>
  </si>
  <si>
    <t>vi)</t>
  </si>
  <si>
    <t>Intern kommunikation om kritiske spørgsmål</t>
  </si>
  <si>
    <t>Instituttets integration i risikostyringsordninger af deres modparters ledelsesmæssige resultater under hensyntagen til:</t>
  </si>
  <si>
    <t xml:space="preserve">Der henvises til DLRs governance site, hvor der er en lang række af informationer, bæredygtighedsdata og politikker tilgængelige for investorer og andre interessenter. </t>
  </si>
  <si>
    <t>Sektor/delsektor</t>
  </si>
  <si>
    <t>P</t>
  </si>
  <si>
    <t>Regnskabsmæssig bruttoværdi (mio. DKK)</t>
  </si>
  <si>
    <t>Akkumulerede værdiforringelser, akkumulerede negative ændringer i dagsværdi på grund af kreditrisiko og hensættelser (mio. DKK)</t>
  </si>
  <si>
    <r>
      <t>Finansieret udledning af drivhusgasser (modpartens emissioner under anvendelsesområde 1, 2 og 3) (i ton CO</t>
    </r>
    <r>
      <rPr>
        <b/>
        <vertAlign val="subscript"/>
        <sz val="10"/>
        <rFont val="Calibri"/>
        <family val="2"/>
        <scheme val="minor"/>
      </rPr>
      <t>2</t>
    </r>
    <r>
      <rPr>
        <b/>
        <sz val="10"/>
        <rFont val="Calibri"/>
        <family val="2"/>
        <scheme val="minor"/>
      </rPr>
      <t>-ækvivalenter)</t>
    </r>
  </si>
  <si>
    <t>Drivhusgasemissioner (kolonne i): regnskabsmæssig bruttoværdi af porteføljen hentet fra virksomhedsspecifik indberetning</t>
  </si>
  <si>
    <t xml:space="preserve"> &lt;= 5 år</t>
  </si>
  <si>
    <t>&gt; 5 år &lt;= 10 år</t>
  </si>
  <si>
    <t>&gt; 10 år &lt;= 20 år</t>
  </si>
  <si>
    <t>&gt; 20 år</t>
  </si>
  <si>
    <t>Vægtet gennemsnitlig løbetid</t>
  </si>
  <si>
    <t>Heraf eksponeringer mod virksomheder, der er udelukket fra Paristilpassede EU-benchmarks i overensstemmelse med artikel 12, stk. 1, litra d)-g), og artikel 12, stk. 2, i forordning (EU) 2020/1818</t>
  </si>
  <si>
    <t>Heraf miljømæssigt bæredygtige (CCM)</t>
  </si>
  <si>
    <t>Heraf fase 2-eksponeringer</t>
  </si>
  <si>
    <t>Heraf finansierede emissioner under anvendelsesområde 3</t>
  </si>
  <si>
    <t>Eksponeringer mod sektorer, der i høj grad bidrager til klimaændringer*</t>
  </si>
  <si>
    <t>A — Landbrug, jagt, skovbrug og fiskeri</t>
  </si>
  <si>
    <t>B — Råstofindvinding</t>
  </si>
  <si>
    <t xml:space="preserve">B.05 — Indvinding af kul og brunkul </t>
  </si>
  <si>
    <t xml:space="preserve">B.06 — Indvinding af råolie og naturgas  </t>
  </si>
  <si>
    <t xml:space="preserve">B.07 — Brydning af metalmalme  </t>
  </si>
  <si>
    <t xml:space="preserve">B.08 — Anden råstofindvinding </t>
  </si>
  <si>
    <t xml:space="preserve">B.09 — Serviceydelser i forbindelse med råstofindvinding </t>
  </si>
  <si>
    <t>C — Fremstillingsvirksomhed</t>
  </si>
  <si>
    <t>C.10 — Fremstilling af fødevarer</t>
  </si>
  <si>
    <t>C.11 — Fremstilling af drikkevarer</t>
  </si>
  <si>
    <t>C.12 — Fremstilling af tobaksprodukter</t>
  </si>
  <si>
    <t>C.13 — Fremstilling af tekstiler</t>
  </si>
  <si>
    <t>C.14 — Fremstilling af beklædningsartikler</t>
  </si>
  <si>
    <t>C.15 — Fremstilling af læder og lædervarer</t>
  </si>
  <si>
    <t>C.16 — Fremstilling af træ og varer af træ og kork undtagen møbler; fremstilling af varer af strå og flettematerialer</t>
  </si>
  <si>
    <t>C.17 - Fremstilling af papir og papirvarer</t>
  </si>
  <si>
    <t>C.18 - Trykning og reproduktion af indspillede medier</t>
  </si>
  <si>
    <t>C.19 - Fremstilling af koks og raffinerede mineralolieprodukter</t>
  </si>
  <si>
    <t xml:space="preserve">C.20 - Fremstilling af kemiske produkter </t>
  </si>
  <si>
    <t>C.21 - Fremstilling af farmaceutiske råvarer og farmaceutiske præparater</t>
  </si>
  <si>
    <t>C.22 Fremstilling af gummiprodukter</t>
  </si>
  <si>
    <t>C.23 — Fremstilling af andre ikke-metalholdige mineralske produkter</t>
  </si>
  <si>
    <t>C.24 — Fremstilling af metal</t>
  </si>
  <si>
    <t>C.25 — Jern- og metalvareindustri, undtagen maskiner og udstyr</t>
  </si>
  <si>
    <t>C.26 — Fremstilling af computere, elektroniske og optiske produkter</t>
  </si>
  <si>
    <t>C.27 — Fremstilling af elektrisk udstyr</t>
  </si>
  <si>
    <t>C.28 — Fremstilling af maskiner og udstyr i.a.n.</t>
  </si>
  <si>
    <t>C.29 — Fremstilling af motorkøretøjer, påhængsvogne og sættevogne</t>
  </si>
  <si>
    <t>C.30 — Fremstilling af andre transportmidler</t>
  </si>
  <si>
    <t>C.31 — Fremstilling af møbler</t>
  </si>
  <si>
    <t>C.32 — Anden fremstillingsvirksomhed</t>
  </si>
  <si>
    <t>C.33 — Reparation og installation af maskiner og udstyr</t>
  </si>
  <si>
    <t>D — El-, gas- og fjernvarmeforsyning</t>
  </si>
  <si>
    <t>D35.1 — Elforsyning</t>
  </si>
  <si>
    <t>D35.11 — Produktion af elektricitet</t>
  </si>
  <si>
    <t>D35.2 — Gasforsyning</t>
  </si>
  <si>
    <t>D35.3 — Fjernvarmeforsyning</t>
  </si>
  <si>
    <t>E — Vandforsyning; kloakvæsen, affaldshåndtering og rensning af jord og grundvand</t>
  </si>
  <si>
    <t>F — Bygge- og anlægsvirksomhed</t>
  </si>
  <si>
    <t>F.41 — Opførelse af bygninger</t>
  </si>
  <si>
    <t>F.42 — Anlægsarbejder</t>
  </si>
  <si>
    <t>F.43 — Bygge- og anlægsvirksomhed, som kræver specialisering</t>
  </si>
  <si>
    <t>G — Engroshandel og detailhandel; reparation af motorkøretøjer og motorcykler</t>
  </si>
  <si>
    <t>H — Transport og godshåndtering</t>
  </si>
  <si>
    <t>H.49 — Landtransport; rørtransport</t>
  </si>
  <si>
    <t>H.50 — Skibsfart</t>
  </si>
  <si>
    <t>H.51 — Luftfart</t>
  </si>
  <si>
    <t>H.52 — Hjælpevirksomhed i forbindelse med transport</t>
  </si>
  <si>
    <t>H.53 — Post- og kurertjenester</t>
  </si>
  <si>
    <t>I — Overnatningsfaciliteter og restaurationsvirksomhed</t>
  </si>
  <si>
    <t>L — Fast ejendom</t>
  </si>
  <si>
    <t>Eksponeringer mod andre sektorer end dem, der i høj grad bidrager til klimaændringer*</t>
  </si>
  <si>
    <t>K — Pengeinstitut- og finansvirksomhed, forsikring</t>
  </si>
  <si>
    <t>Eksponeringer mod andre sektorer (NACE-kode J, M — U)</t>
  </si>
  <si>
    <t>* I overensstemmelse med Kommissionens delegerede forordning (EU) 2020/1818 om supplerende regler til forordning (EU) 2016/1011 for så vidt angår minimumsstandarderne for EU-benchmarks for klimaovergangen og Paristilpassede EU-benchmarks —betragtning 6: Sektorer opført i afsnit A til H og afsnit L i bilag I til forordning (EF) nr. 1893/2006</t>
  </si>
  <si>
    <t>Modpartssektor</t>
  </si>
  <si>
    <t>Samlet regnskabsmæssig bruttoværdi (mio. DKK)</t>
  </si>
  <si>
    <t>Energieffektivitetsniveau (EP-score i kWh/m² sikkerhedsstillelse)</t>
  </si>
  <si>
    <t>Energieffektivitetsniveau (energimærke for sikkerhedsstillelse)</t>
  </si>
  <si>
    <t>Uden energimærke for sikkerhedsstillelse</t>
  </si>
  <si>
    <t>0, &lt;= 100</t>
  </si>
  <si>
    <t>&gt; 100, &lt;= 200</t>
  </si>
  <si>
    <t>&gt; 200, &lt;= 300</t>
  </si>
  <si>
    <t>&gt; 300, &lt;= 400</t>
  </si>
  <si>
    <t>&gt; 400, &lt;= 500</t>
  </si>
  <si>
    <t>&gt; 500</t>
  </si>
  <si>
    <t>A</t>
  </si>
  <si>
    <t>B</t>
  </si>
  <si>
    <t>C</t>
  </si>
  <si>
    <t>D</t>
  </si>
  <si>
    <t>E</t>
  </si>
  <si>
    <t>F</t>
  </si>
  <si>
    <t>G</t>
  </si>
  <si>
    <t>Heraf anslået energieffektivitetsniveau (EP-score i kWh/m² sikkerhedsstillelse)</t>
  </si>
  <si>
    <t>Samlet EU-område</t>
  </si>
  <si>
    <t>Heraf lån med sikkerhed i erhvervsejendomme</t>
  </si>
  <si>
    <t>Heraf lån med sikkerhed i beboelsesejendomme</t>
  </si>
  <si>
    <t xml:space="preserve">Heraf sikkerhedsstillelse opnået gennem overtagelse: fast ejendom til beboelse/fast erhvervsejendom </t>
  </si>
  <si>
    <t>Samlet område uden for EU</t>
  </si>
  <si>
    <t>Sektor</t>
  </si>
  <si>
    <t>NACE-sektorer (et minimum)</t>
  </si>
  <si>
    <t>Porteføljens regnskabsmæssige bruttoværdi (mio. DKK)</t>
  </si>
  <si>
    <t>Tilpasningsparameter**</t>
  </si>
  <si>
    <t>Referenceår</t>
  </si>
  <si>
    <t>Afstand til IEA NZE2050 i % ***</t>
  </si>
  <si>
    <t>Mål (referenceår + 3 år)</t>
  </si>
  <si>
    <t>Effekt</t>
  </si>
  <si>
    <t>Se listen nedenfor*</t>
  </si>
  <si>
    <t xml:space="preserve">Forbrænding af fossile brændstoffer </t>
  </si>
  <si>
    <t>Bilindustrien</t>
  </si>
  <si>
    <t>Luftfart</t>
  </si>
  <si>
    <t xml:space="preserve">Søtransport </t>
  </si>
  <si>
    <t>Fremstilling af cement, klinker og kalk</t>
  </si>
  <si>
    <t xml:space="preserve">Fremstilling af jern og stål, koks og metalmalme </t>
  </si>
  <si>
    <t>Kemikalier</t>
  </si>
  <si>
    <t>... potentielle relevante tilføjelser til instituttets forretningsmodel</t>
  </si>
  <si>
    <t>*** Point in Time-afstand (PiT-afstand) til 2030 NZE2050-scenarie i % (for hver parameter)</t>
  </si>
  <si>
    <t>* Liste over NACE-sektorer, der skal tages i betragtning</t>
  </si>
  <si>
    <t>IEA-sektor</t>
  </si>
  <si>
    <t>Kolonne b — NACE-sektorer (et minimum) — påkrævede sektorer</t>
  </si>
  <si>
    <t>**Eksempler på parametre — ikkeudtømmende liste. Institutterne skal anvende parametre defineret i IEA-scenariet</t>
  </si>
  <si>
    <t>Sektor i skema</t>
  </si>
  <si>
    <t>sektor</t>
  </si>
  <si>
    <t>kode</t>
  </si>
  <si>
    <t>skibsfart</t>
  </si>
  <si>
    <t>Gennemsnitlig ton CO2 pr. passager-km,
gennemsnitlig gCO₂/MJ 
og
gennemsnitlig andel af højkulstofteknologier (ICE)</t>
  </si>
  <si>
    <t>effekt</t>
  </si>
  <si>
    <r>
      <t>Gennemsnitlig ton CO</t>
    </r>
    <r>
      <rPr>
        <vertAlign val="subscript"/>
        <sz val="11"/>
        <color theme="1"/>
        <rFont val="Calibri"/>
        <family val="2"/>
        <scheme val="minor"/>
      </rPr>
      <t>2</t>
    </r>
    <r>
      <rPr>
        <sz val="11"/>
        <color theme="1"/>
        <rFont val="Calibri"/>
        <family val="2"/>
        <scheme val="minor"/>
      </rPr>
      <t xml:space="preserve"> pr. MWh</t>
    </r>
    <r>
      <rPr>
        <sz val="11"/>
        <color theme="1"/>
        <rFont val="Calibri"/>
        <family val="2"/>
        <scheme val="minor"/>
      </rPr>
      <t xml:space="preserve"> 
</t>
    </r>
    <r>
      <rPr>
        <sz val="11"/>
        <color theme="1"/>
        <rFont val="Calibri"/>
        <family val="2"/>
        <scheme val="minor"/>
      </rPr>
      <t>og</t>
    </r>
    <r>
      <rPr>
        <sz val="11"/>
        <color theme="1"/>
        <rFont val="Calibri"/>
        <family val="2"/>
        <scheme val="minor"/>
      </rPr>
      <t xml:space="preserve"> 
</t>
    </r>
    <r>
      <rPr>
        <sz val="11"/>
        <color theme="1"/>
        <rFont val="Calibri"/>
        <family val="2"/>
        <scheme val="minor"/>
      </rPr>
      <t>gennemsnitlig andel af højkulstofteknologier (olie, gas, kul)</t>
    </r>
  </si>
  <si>
    <t>olie og gas</t>
  </si>
  <si>
    <r>
      <t>Gennemsnitligt ton CO</t>
    </r>
    <r>
      <rPr>
        <vertAlign val="subscript"/>
        <sz val="11"/>
        <color theme="1"/>
        <rFont val="Calibri"/>
        <family val="2"/>
        <scheme val="minor"/>
      </rPr>
      <t>2</t>
    </r>
    <r>
      <rPr>
        <sz val="11"/>
        <color theme="1"/>
        <rFont val="Calibri"/>
        <family val="2"/>
        <scheme val="minor"/>
      </rPr>
      <t xml:space="preserve"> pr. GJ og gennemsnitlig andel af højkulstofteknologier (ICE)</t>
    </r>
  </si>
  <si>
    <t>stål</t>
  </si>
  <si>
    <r>
      <t>Gennemsnitlig ton CO</t>
    </r>
    <r>
      <rPr>
        <vertAlign val="subscript"/>
        <sz val="11"/>
        <color theme="1"/>
        <rFont val="Calibri"/>
        <family val="2"/>
        <scheme val="minor"/>
      </rPr>
      <t>2</t>
    </r>
    <r>
      <rPr>
        <sz val="11"/>
        <color theme="1"/>
        <rFont val="Calibri"/>
        <family val="2"/>
        <scheme val="minor"/>
      </rPr>
      <t xml:space="preserve"> pr. ton output og</t>
    </r>
    <r>
      <rPr>
        <sz val="11"/>
        <color theme="1"/>
        <rFont val="Calibri"/>
        <family val="2"/>
        <scheme val="minor"/>
      </rPr>
      <t xml:space="preserve">
</t>
    </r>
    <r>
      <rPr>
        <sz val="11"/>
        <color theme="1"/>
        <rFont val="Calibri"/>
        <family val="2"/>
        <scheme val="minor"/>
      </rPr>
      <t>gennemsnitlig andel af højkulstofteknologier (ICE)</t>
    </r>
  </si>
  <si>
    <t>kul</t>
  </si>
  <si>
    <r>
      <rPr>
        <sz val="11"/>
        <color theme="1"/>
        <rFont val="Calibri"/>
        <family val="2"/>
        <scheme val="minor"/>
      </rPr>
      <t>Gennemsnitligt to</t>
    </r>
    <r>
      <rPr>
        <sz val="11"/>
        <color theme="1"/>
        <rFont val="Calibri"/>
        <family val="2"/>
        <scheme val="minor"/>
      </rPr>
      <t>n</t>
    </r>
    <r>
      <rPr>
        <sz val="11"/>
        <color theme="1"/>
        <rFont val="Calibri"/>
        <family val="2"/>
        <scheme val="minor"/>
      </rPr>
      <t xml:space="preserve"> C02 pr. GJ</t>
    </r>
    <r>
      <rPr>
        <sz val="11"/>
        <color theme="1"/>
        <rFont val="Calibri"/>
        <family val="2"/>
        <scheme val="minor"/>
      </rPr>
      <t xml:space="preserve">
</t>
    </r>
    <r>
      <rPr>
        <sz val="11"/>
        <color theme="1"/>
        <rFont val="Calibri"/>
        <family val="2"/>
        <scheme val="minor"/>
      </rPr>
      <t>og</t>
    </r>
    <r>
      <rPr>
        <sz val="11"/>
        <color theme="1"/>
        <rFont val="Calibri"/>
        <family val="2"/>
        <scheme val="minor"/>
      </rPr>
      <t xml:space="preserve">
</t>
    </r>
    <r>
      <rPr>
        <sz val="11"/>
        <color theme="1"/>
        <rFont val="Calibri"/>
        <family val="2"/>
        <scheme val="minor"/>
      </rPr>
      <t>gennemsnitlig andel af højkulstofteknologier (ICE)</t>
    </r>
  </si>
  <si>
    <t>cement</t>
  </si>
  <si>
    <r>
      <t>Gennemsnitlig ton CO</t>
    </r>
    <r>
      <rPr>
        <vertAlign val="subscript"/>
        <sz val="11"/>
        <color theme="1"/>
        <rFont val="Calibri"/>
        <family val="2"/>
        <scheme val="minor"/>
      </rPr>
      <t>2</t>
    </r>
    <r>
      <rPr>
        <sz val="11"/>
        <color theme="1"/>
        <rFont val="Calibri"/>
        <family val="2"/>
        <scheme val="minor"/>
      </rPr>
      <t xml:space="preserve"> pr. ton output og gennemsnitlig andel af højkulstofteknologier (ICE)</t>
    </r>
  </si>
  <si>
    <t>luftfart</t>
  </si>
  <si>
    <r>
      <t>Gennemsnitlig andel af bæredygtige flybrændstoffer og gennemsnitlig ton CO</t>
    </r>
    <r>
      <rPr>
        <vertAlign val="subscript"/>
        <sz val="11"/>
        <color theme="1"/>
        <rFont val="Calibri"/>
        <family val="2"/>
        <scheme val="minor"/>
      </rPr>
      <t>2</t>
    </r>
    <r>
      <rPr>
        <sz val="11"/>
        <color theme="1"/>
        <rFont val="Calibri"/>
        <family val="2"/>
        <scheme val="minor"/>
      </rPr>
      <t xml:space="preserve"> pr. passager-km</t>
    </r>
  </si>
  <si>
    <t>bilindustrien</t>
  </si>
  <si>
    <r>
      <t>Gennemsnitlig ton CO</t>
    </r>
    <r>
      <rPr>
        <vertAlign val="subscript"/>
        <sz val="11"/>
        <color theme="1"/>
        <rFont val="Calibri"/>
        <family val="2"/>
        <scheme val="minor"/>
      </rPr>
      <t>2</t>
    </r>
    <r>
      <rPr>
        <sz val="11"/>
        <color theme="1"/>
        <rFont val="Calibri"/>
        <family val="2"/>
        <scheme val="minor"/>
      </rPr>
      <t xml:space="preserve"> pr. passager-km og gennemsnitlig andel af højkulstofteknologier (ICE)</t>
    </r>
  </si>
  <si>
    <t>Regnskabsmæssig bruttoværdi (samlet)</t>
  </si>
  <si>
    <t>Regnskabsmæssig bruttoværdi over for modparterne i forhold til den samlede regnskabsmæssige bruttoværdi (aggregeret)*</t>
  </si>
  <si>
    <t>Antal af de 20 mest forurenende virksomheder, der er omfattet</t>
  </si>
  <si>
    <r>
      <t>* For modparter blandt de 20 største CO</t>
    </r>
    <r>
      <rPr>
        <vertAlign val="subscript"/>
        <sz val="10"/>
        <color theme="1"/>
        <rFont val="Calibri"/>
        <family val="2"/>
        <scheme val="minor"/>
      </rPr>
      <t>2</t>
    </r>
    <r>
      <rPr>
        <sz val="10"/>
        <color theme="1"/>
        <rFont val="Calibri"/>
        <family val="2"/>
        <scheme val="minor"/>
      </rPr>
      <t>-udledende virksomheder i verden</t>
    </r>
    <r>
      <rPr>
        <sz val="10"/>
        <color theme="1"/>
        <rFont val="Calibri"/>
        <family val="2"/>
        <scheme val="minor"/>
      </rPr>
      <t xml:space="preserve">
</t>
    </r>
  </si>
  <si>
    <t xml:space="preserve">o </t>
  </si>
  <si>
    <t>Variabel: Geografisk område udsat for fysisk risiko forbundet med klimaændringer — akutte og kroniske hændelser</t>
  </si>
  <si>
    <t>heraf eksponeringer, der er følsomme over for påvirkninger fra fysiske hændelser forbundet med klimaændringer</t>
  </si>
  <si>
    <t>Opdeling efter løbetidsinterval</t>
  </si>
  <si>
    <t>heraf eksponeringer, der er følsomme over for påvirkninger fra kroniske hændelser forbundet med klimaændringer</t>
  </si>
  <si>
    <t>heraf eksponeringer, der er følsomme over for påvirkninger fra akutte hændelser forbundet med klimaændringer</t>
  </si>
  <si>
    <t>heraf eksponeringer, der er følsomme over for påvirkninger fra både kroniske og akutte hændelser forbundet med klimaændringer</t>
  </si>
  <si>
    <t>heraf fase 2-eksponeringer</t>
  </si>
  <si>
    <t>Lån med sikkerhed i beboelsesejendomme</t>
  </si>
  <si>
    <t>Lån med sikkerhed i erhvervsejendomme</t>
  </si>
  <si>
    <t>Tilbagetagen sikkerhedsstillelse</t>
  </si>
  <si>
    <t>Andre relevante sektorer (opdeling nedenfor, hvis det er relevant)</t>
  </si>
  <si>
    <t>Vi definerer eksponeringer underlagt fysisk risiko på følgende vis:</t>
  </si>
  <si>
    <r>
      <t>-</t>
    </r>
    <r>
      <rPr>
        <b/>
        <sz val="11"/>
        <color theme="1"/>
        <rFont val="Calibri"/>
        <family val="2"/>
        <scheme val="minor"/>
      </rPr>
      <t>Akut klimarisici</t>
    </r>
    <r>
      <rPr>
        <sz val="11"/>
        <color theme="1"/>
        <rFont val="Calibri"/>
        <family val="2"/>
        <scheme val="minor"/>
      </rPr>
      <t>: lån knyttet til ejendomme med mere end 30 pct. sandsynlighed for at blive ramt af oversvømmelse fra regnvand inden for 20 år</t>
    </r>
  </si>
  <si>
    <r>
      <t>-</t>
    </r>
    <r>
      <rPr>
        <b/>
        <sz val="11"/>
        <color theme="1"/>
        <rFont val="Calibri"/>
        <family val="2"/>
        <scheme val="minor"/>
      </rPr>
      <t>Kronisk klimarisici:</t>
    </r>
    <r>
      <rPr>
        <sz val="11"/>
        <color theme="1"/>
        <rFont val="Calibri"/>
        <family val="2"/>
        <scheme val="minor"/>
      </rPr>
      <t xml:space="preserve"> lån knyttet til ejendomme med mere end 30 pct. sandsynlighed for at blive ramt af oversvømmelse fra havvand inden for 20 år</t>
    </r>
  </si>
  <si>
    <r>
      <t>-</t>
    </r>
    <r>
      <rPr>
        <b/>
        <sz val="11"/>
        <color theme="1"/>
        <rFont val="Calibri"/>
        <family val="2"/>
        <scheme val="minor"/>
      </rPr>
      <t xml:space="preserve">Akut </t>
    </r>
    <r>
      <rPr>
        <b/>
        <i/>
        <sz val="11"/>
        <color theme="1"/>
        <rFont val="Calibri"/>
        <family val="2"/>
        <scheme val="minor"/>
      </rPr>
      <t>og</t>
    </r>
    <r>
      <rPr>
        <b/>
        <sz val="11"/>
        <color theme="1"/>
        <rFont val="Calibri"/>
        <family val="2"/>
        <scheme val="minor"/>
      </rPr>
      <t xml:space="preserve"> kronisk</t>
    </r>
    <r>
      <rPr>
        <sz val="11"/>
        <color theme="1"/>
        <rFont val="Calibri"/>
        <family val="2"/>
        <scheme val="minor"/>
      </rPr>
      <t>: lån knyttet til ejendomme med mere end 30 pct. sandsynlighed for at blive ramt af oversvømmelse fra regnvand og havvand inden for 20 år</t>
    </r>
  </si>
  <si>
    <t>KPI</t>
  </si>
  <si>
    <t>Dækningsgrad i % (i forhold til samlede aktiver)*</t>
  </si>
  <si>
    <t>Modvirkning af klimaændringer</t>
  </si>
  <si>
    <t>Tilpasning til klimaændringer</t>
  </si>
  <si>
    <t>I alt (modvirkning af klimaændringer + tilpasning til klimaændringer)</t>
  </si>
  <si>
    <t>GAR i beholdningen</t>
  </si>
  <si>
    <t>GAR i strømmen</t>
  </si>
  <si>
    <t>* % af aktiver, der er omfattet af KPI'en, i forhold til bankers samlede aktiver</t>
  </si>
  <si>
    <t>Mio. DKK</t>
  </si>
  <si>
    <t>Referencedato for offentliggørelsen T</t>
  </si>
  <si>
    <t xml:space="preserve">Samlet regnskabsmæssig bruttoværdi </t>
  </si>
  <si>
    <t>Modvirkning af klimaændringer (CCM)</t>
  </si>
  <si>
    <t>Tilpasning til klimaændringer (CCA)</t>
  </si>
  <si>
    <t>I ALT (CCM + CCA)</t>
  </si>
  <si>
    <t>Heraf rettet mod sektorer med relevans for klassificeringssystemet (omfattet af klassificeringssystemet)</t>
  </si>
  <si>
    <t>Heraf miljømæssigt bæredygtige (i overensstemmelse med klassificeringssystemet)</t>
  </si>
  <si>
    <t>Heraf specialiserede udlån</t>
  </si>
  <si>
    <t>Heraf omstillingsaktiviteter</t>
  </si>
  <si>
    <t>Heraf mulighedsskabende aktiviteter</t>
  </si>
  <si>
    <t>Heraf tilpasningsaktiviteter</t>
  </si>
  <si>
    <t>Heraf omstillings-/tilpasningsaktiviteter</t>
  </si>
  <si>
    <t>GAR — Aktiver, der indgår i både tælleren og nævneren</t>
  </si>
  <si>
    <t>Lån og forskud, gældsinstrumenter og egenkapitalinstrumenter, som ikke besiddes med handel for øje, og som indgår i beregningen af GAR</t>
  </si>
  <si>
    <t xml:space="preserve">Finansielle virksomheder </t>
  </si>
  <si>
    <t>Gældsinstrumenter, herunder anvendelse af provenuet</t>
  </si>
  <si>
    <t>heraf investeringsselskaber</t>
  </si>
  <si>
    <t>heraf administrationsselskaber</t>
  </si>
  <si>
    <t>heraf forsikringsselskaber</t>
  </si>
  <si>
    <t>Ikkefinansielle selskaber, som er omfattet af oplysningsforpligtelser, jf. direktivet om ikkefinansiel rapportering</t>
  </si>
  <si>
    <t>heraf lån med sikkerhed i fast ejendom til beboelse</t>
  </si>
  <si>
    <t>heraf lån med henblik på renovering af bygninger</t>
  </si>
  <si>
    <t>heraf lån til motorkøretøjer</t>
  </si>
  <si>
    <t>Finansiering fra lokale regeringer</t>
  </si>
  <si>
    <t>Boligfinansiering</t>
  </si>
  <si>
    <t>Anden finansiering fra lokale regeringer</t>
  </si>
  <si>
    <t xml:space="preserve">Sikkerhedsstillelse opnået gennem overtagelse: fast ejendom til beboelse/fast erhvervsejendom </t>
  </si>
  <si>
    <t>SAMLET GAR UD AF AKTIVERNE</t>
  </si>
  <si>
    <t xml:space="preserve">Aktiver, der udelukkes fra tælleren ved beregning af GAR (indgår i nævneren) </t>
  </si>
  <si>
    <t>Ikkefinansielle selskaber i EU (ikke omfattet af oplysningsforpligtelser, jf. direktivet om ikkefinansiel rapportering)</t>
  </si>
  <si>
    <t>Gældsinstrumenter</t>
  </si>
  <si>
    <t>Ikkefinansielle selskaber fra tredjelande (ikke omfattet af oplysningsforpligtelser, jf. direktivet om ikkefinansiel rapportering)</t>
  </si>
  <si>
    <t>Derivater</t>
  </si>
  <si>
    <t>Interbanklån på anfordring</t>
  </si>
  <si>
    <t>Aktiver forbundet med kontanter og likvide midler</t>
  </si>
  <si>
    <t>Andre aktiver (f.eks. goodwill, varer osv.)</t>
  </si>
  <si>
    <t>SAMLEDE AKTIVER I NÆVNEREN (GAR)</t>
  </si>
  <si>
    <t xml:space="preserve">  </t>
  </si>
  <si>
    <t xml:space="preserve">Andre aktiver, der udelukkes fra både tælleren og nævneren ved beregning af GAR </t>
  </si>
  <si>
    <t>Stater</t>
  </si>
  <si>
    <t>Eksponering for centralbanker</t>
  </si>
  <si>
    <t>Handelsbeholdning</t>
  </si>
  <si>
    <t>SAMLEDE AKTIVER, DER UDELUKKES FRA TÆLLEREN OG NÆVNEREN</t>
  </si>
  <si>
    <t>SAMLEDE AKTIVER</t>
  </si>
  <si>
    <t>Note: På side 38 iKOMMISSIONENS GENNEMFØRELSESFORORDNING (EU) 2022/2453
af 30. november 2022
om ændring af de gennemførelsesmæssige tekniske standarder i gennemførelsesforordning (EU) 2021/637 for så vidt angår offentliggørelse af miljømæssige, sociale og ledelsesmæssige risici fremgår en kategori ' heraf lån i erhvervsejendomme'. Denne kategori er ikke med templaten, hvilket må anses for en fejl. DLR har et beydeligt udlån til erhvervsejendomme, der dels er 'eligible' i henhold til taksonomien og dels har A eller B energimærker, hvilket frem går i '2.CC Trans-BB.RE collateral'</t>
  </si>
  <si>
    <t>r</t>
  </si>
  <si>
    <t>s</t>
  </si>
  <si>
    <t>t</t>
  </si>
  <si>
    <t>u</t>
  </si>
  <si>
    <t>v</t>
  </si>
  <si>
    <t>w</t>
  </si>
  <si>
    <t>z</t>
  </si>
  <si>
    <t>aa</t>
  </si>
  <si>
    <t>ab</t>
  </si>
  <si>
    <t>ac</t>
  </si>
  <si>
    <t>ad</t>
  </si>
  <si>
    <t>ae</t>
  </si>
  <si>
    <t>af</t>
  </si>
  <si>
    <t>Referencedato for offentliggørelsen T: KPI'er for beholdninger</t>
  </si>
  <si>
    <t>Referencedato for offentliggørelsen T: KPI'er for strømme</t>
  </si>
  <si>
    <t>Andel af omfattede aktiver, som finansierer sektorer med relevans for klassificeringssystemet</t>
  </si>
  <si>
    <t>Andel af omfattede aktiver i alt</t>
  </si>
  <si>
    <t>Andel af nye omfattede aktiver, som finansierer sektorer med relevans for klassificeringssystemet</t>
  </si>
  <si>
    <t>Andel af omfattede nye aktiver i alt</t>
  </si>
  <si>
    <t>Heraf miljømæssigt bæredygtige</t>
  </si>
  <si>
    <t>% (i forhold til de omfattede aktiver i nævneren i alt)</t>
  </si>
  <si>
    <t>GAR</t>
  </si>
  <si>
    <t>Finansielle virksomheder</t>
  </si>
  <si>
    <t>Template 9 - Mitigating actions: BTAR</t>
  </si>
  <si>
    <t>Template 9.1 - Mitigating actions: Assets for the calculation of BTAR</t>
  </si>
  <si>
    <t>Million EUR</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</si>
  <si>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</si>
  <si>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</si>
  <si>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</si>
  <si>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</si>
  <si>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</si>
  <si>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</si>
  <si>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</si>
  <si>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</si>
  <si>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</si>
  <si>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</si>
  <si>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</si>
  <si>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</si>
  <si>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Total GAR Assets</t>
  </si>
  <si>
    <r>
      <t xml:space="preserve">Assets excluded from the numerator for GAR calculation (covered in the denominator) </t>
    </r>
    <r>
      <rPr>
        <b/>
        <sz val="11"/>
        <rFont val="Calibri"/>
        <family val="2"/>
        <scheme val="minor"/>
      </rPr>
      <t>but included in the numerator and denominator of the BTAR</t>
    </r>
  </si>
  <si>
    <t>EU Non-financial corporations (not subject to NFRD disclosure obligations)</t>
  </si>
  <si>
    <t>Loans and advances</t>
  </si>
  <si>
    <t>of which loans collateralised by commercial immovable property</t>
  </si>
  <si>
    <t>of which building renovation loans</t>
  </si>
  <si>
    <t>Debt securities</t>
  </si>
  <si>
    <t>Equity instruments</t>
  </si>
  <si>
    <t>Non-EU Non-financial corporations (not subject to NFRD disclosure obligations)</t>
  </si>
  <si>
    <t>TOTAL BTAR ASSETS</t>
  </si>
  <si>
    <t>Assets excluded from the numerator of BTAR (covered in the denominator)</t>
  </si>
  <si>
    <t>Derivatives</t>
  </si>
  <si>
    <t>On demand interbank loans</t>
  </si>
  <si>
    <t>Cash and cash-related assets</t>
  </si>
  <si>
    <t>Other assets (e.g. Goodwill, commodities etc.)</t>
  </si>
  <si>
    <t>TOTAL ASSETS IN THE DENOMINATOR</t>
  </si>
  <si>
    <t xml:space="preserve">Other assets excluded from both the numerator and denominator for BTAR calculation </t>
  </si>
  <si>
    <t>TOTAL ASSETS EXCLUDED FROM NUMERATOR AND DENOMINATOR</t>
  </si>
  <si>
    <t>TOTAL ASSETS</t>
  </si>
  <si>
    <t>Template 9.2 - BTAR %</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</si>
  <si>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</si>
  <si>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</si>
  <si>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</si>
  <si>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</si>
  <si>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</si>
  <si>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</si>
  <si>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</si>
  <si>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</si>
  <si>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BTAR</t>
  </si>
  <si>
    <t>EU Non-financial corporations not subject to NFRD disclosure obligations</t>
  </si>
  <si>
    <t>Non-EU country counterparties not subject to NFRD disclosure obligations</t>
  </si>
  <si>
    <t>Template 9.3 - Summary table - BTAR %</t>
  </si>
  <si>
    <t>% coverage (over total assets)*</t>
  </si>
  <si>
    <t>Climate change mitigation (CCM)</t>
  </si>
  <si>
    <t>Climate change adaptation (CCA)</t>
  </si>
  <si>
    <t>Total (CCM + CCA)</t>
  </si>
  <si>
    <t>BTAR stock</t>
  </si>
  <si>
    <t>BTAR flow</t>
  </si>
  <si>
    <t>Type af finansielt instrument</t>
  </si>
  <si>
    <t>Modpartstype</t>
  </si>
  <si>
    <t>Risikotype afbødet (omstillingsrisiko forbundet med klimaændringer)</t>
  </si>
  <si>
    <t>Risikotype afbødet (fysisk risiko forbundet med klimaændringer)</t>
  </si>
  <si>
    <t>Kvalitative oplysninger om arten af de afbødende foranstaltninger</t>
  </si>
  <si>
    <t>Obligationer (f.eks. grønne, bæredygtige, bæredygtighedsrelaterede i henhold til andre standarder end EU-standarderne)</t>
  </si>
  <si>
    <t>Finansielle selskaber</t>
  </si>
  <si>
    <t>Ikke finansielle selskaber</t>
  </si>
  <si>
    <t>Heraf lån med henblik på renovering af bygninger</t>
  </si>
  <si>
    <t>Andre modparter</t>
  </si>
  <si>
    <t>Lån (f.eks. grønne, bæredygtige og bæredygtighedsrelaterede i henhold til andre standarder end EU-standarderne)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</si>
</sst>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00_-;\-* #,##0.00_-;_-* &quot;-&quot;??_-;_-@_-"/>
    <numFmt numFmtId="165" formatCode="#,##0.0"/>
    <numFmt numFmtId="166" formatCode="0.0"/>
    <numFmt numFmtId="167" formatCode="0.0%"/>
    <numFmt numFmtId="168" formatCode="_-* #,##0_-;\-* #,##0_-;_-* &quot;-&quot;??_-;_-@_-"/>
    <numFmt numFmtId="169" formatCode="#,##0.000"/>
    <numFmt numFmtId="170" formatCode="#,###"/>
  </numFmts>
  <fonts count="120" x14ac:knownFonts="1">
    <font>
      <sz val="11"/>
      <color theme="1"/>
      <name val="Calibri"/>
      <family val="2"/>
      <scheme val="minor"/>
    </font>
    <font>
      <b/>
      <sz val="9"/>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Segoe UI"/>
      <family val="2"/>
    </font>
    <font>
      <sz val="9"/>
      <name val="Calibri"/>
      <family val="2"/>
      <scheme val="minor"/>
    </font>
    <font>
      <sz val="11"/>
      <name val="Calibri"/>
      <family val="2"/>
      <scheme val="minor"/>
    </font>
    <font>
      <b/>
      <sz val="11"/>
      <name val="Calibri"/>
      <family val="2"/>
      <scheme val="minor"/>
    </font>
    <font>
      <sz val="9"/>
      <color theme="1"/>
      <name val="Calibri"/>
      <family val="2"/>
      <scheme val="minor"/>
    </font>
    <font>
      <sz val="11"/>
      <color rgb="FF000000"/>
      <name val="Calibri"/>
      <family val="2"/>
      <scheme val="minor"/>
    </font>
    <font>
      <b/>
      <sz val="11"/>
      <color rgb="FF000000"/>
      <name val="Calibri"/>
      <family val="2"/>
      <scheme val="minor"/>
    </font>
    <font>
      <i/>
      <sz val="11"/>
      <color rgb="FFAA322F"/>
      <name val="Calibri"/>
      <family val="2"/>
      <scheme val="minor"/>
    </font>
    <font>
      <b/>
      <sz val="11"/>
      <color rgb="FFAA322F"/>
      <name val="Calibri"/>
      <family val="2"/>
      <scheme val="minor"/>
    </font>
    <font>
      <sz val="10"/>
      <name val="Arial"/>
      <family val="2"/>
    </font>
    <font>
      <sz val="11"/>
      <name val="Arial"/>
      <family val="2"/>
    </font>
    <font>
      <b/>
      <sz val="12"/>
      <name val="Arial"/>
      <family val="2"/>
    </font>
    <font>
      <b/>
      <sz val="20"/>
      <name val="Arial"/>
      <family val="2"/>
    </font>
    <font>
      <b/>
      <sz val="14"/>
      <color theme="1"/>
      <name val="Calibri"/>
      <family val="2"/>
      <scheme val="minor"/>
    </font>
    <font>
      <b/>
      <sz val="14"/>
      <name val="Calibri"/>
      <family val="2"/>
      <scheme val="minor"/>
    </font>
    <font>
      <sz val="10"/>
      <color theme="1"/>
      <name val="Arial"/>
      <family val="2"/>
    </font>
    <font>
      <sz val="14"/>
      <color theme="1"/>
      <name val="Calibri"/>
      <family val="2"/>
      <scheme val="minor"/>
    </font>
    <font>
      <i/>
      <sz val="11"/>
      <color theme="1"/>
      <name val="Calibri"/>
      <family val="2"/>
      <scheme val="minor"/>
    </font>
    <font>
      <b/>
      <sz val="10"/>
      <color theme="1"/>
      <name val="Arial"/>
      <family val="2"/>
    </font>
    <font>
      <b/>
      <sz val="8"/>
      <color theme="1"/>
      <name val="Segoe UI"/>
      <family val="2"/>
    </font>
    <font>
      <u/>
      <sz val="11"/>
      <color theme="10"/>
      <name val="Calibri"/>
      <family val="2"/>
      <scheme val="minor"/>
    </font>
    <font>
      <b/>
      <sz val="9"/>
      <name val="Calibri"/>
      <family val="2"/>
      <scheme val="minor"/>
    </font>
    <font>
      <sz val="8"/>
      <color theme="1"/>
      <name val="Calibri"/>
      <family val="2"/>
      <scheme val="minor"/>
    </font>
    <font>
      <sz val="10"/>
      <color theme="1"/>
      <name val="Calibri"/>
      <family val="2"/>
      <scheme val="minor"/>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1"/>
      <color theme="1"/>
      <name val="Calibri"/>
      <family val="2"/>
      <charset val="238"/>
      <scheme val="minor"/>
    </font>
    <font>
      <sz val="12"/>
      <color theme="1"/>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b/>
      <sz val="10"/>
      <name val="Calibri"/>
      <family val="2"/>
      <scheme val="minor"/>
    </font>
    <font>
      <sz val="8.5"/>
      <color theme="1"/>
      <name val="Segoe UI"/>
      <family val="2"/>
    </font>
    <font>
      <b/>
      <sz val="10"/>
      <color rgb="FF2F5773"/>
      <name val="Calibri"/>
      <family val="2"/>
      <scheme val="minor"/>
    </font>
    <font>
      <strike/>
      <sz val="11"/>
      <color rgb="FFFF0000"/>
      <name val="Calibri"/>
      <family val="2"/>
      <scheme val="minor"/>
    </font>
    <font>
      <b/>
      <i/>
      <sz val="11"/>
      <name val="Calibri"/>
      <family val="2"/>
      <scheme val="minor"/>
    </font>
    <font>
      <b/>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7.5"/>
      <color theme="1"/>
      <name val="Calibri"/>
      <family val="2"/>
      <scheme val="minor"/>
    </font>
    <font>
      <sz val="16"/>
      <color theme="1"/>
      <name val="Calibri"/>
      <family val="2"/>
      <scheme val="minor"/>
    </font>
    <font>
      <b/>
      <sz val="16"/>
      <color theme="1"/>
      <name val="Arial"/>
      <family val="2"/>
    </font>
    <font>
      <sz val="8.5"/>
      <color theme="1"/>
      <name val="Calibri"/>
      <family val="2"/>
      <scheme val="minor"/>
    </font>
    <font>
      <b/>
      <sz val="8.5"/>
      <color theme="1"/>
      <name val="Calibri"/>
      <family val="2"/>
      <scheme val="minor"/>
    </font>
    <font>
      <b/>
      <sz val="16"/>
      <color theme="1"/>
      <name val="Calibri"/>
      <family val="2"/>
      <scheme val="minor"/>
    </font>
    <font>
      <b/>
      <i/>
      <sz val="11"/>
      <color theme="1"/>
      <name val="Calibri"/>
      <family val="2"/>
      <scheme val="minor"/>
    </font>
    <font>
      <sz val="9"/>
      <color rgb="FF1F497D"/>
      <name val="Calibri"/>
      <family val="2"/>
    </font>
    <font>
      <b/>
      <sz val="16"/>
      <name val="Arial"/>
      <family val="2"/>
    </font>
    <font>
      <b/>
      <sz val="10"/>
      <color rgb="FF000000"/>
      <name val="Arial"/>
      <family val="2"/>
    </font>
    <font>
      <sz val="10"/>
      <color rgb="FF000000"/>
      <name val="Arial"/>
      <family val="2"/>
    </font>
    <font>
      <sz val="10"/>
      <name val="Segoe UI"/>
      <family val="2"/>
    </font>
    <font>
      <b/>
      <sz val="12"/>
      <color theme="1"/>
      <name val="Arial"/>
      <family val="2"/>
    </font>
    <font>
      <sz val="10"/>
      <color rgb="FFFF0000"/>
      <name val="Arial"/>
      <family val="2"/>
    </font>
    <font>
      <u/>
      <sz val="10"/>
      <color rgb="FF008080"/>
      <name val="Arial"/>
      <family val="2"/>
    </font>
    <font>
      <i/>
      <sz val="10"/>
      <name val="Arial"/>
      <family val="2"/>
    </font>
    <font>
      <b/>
      <sz val="18"/>
      <color rgb="FFFF0000"/>
      <name val="Calibri"/>
      <family val="2"/>
      <scheme val="minor"/>
    </font>
    <font>
      <u/>
      <sz val="10"/>
      <name val="Arial"/>
      <family val="2"/>
    </font>
    <font>
      <b/>
      <sz val="10"/>
      <name val="Arial"/>
      <family val="2"/>
    </font>
    <font>
      <sz val="8"/>
      <color rgb="FFFF0000"/>
      <name val="Segoe UI"/>
      <family val="2"/>
    </font>
    <font>
      <sz val="18"/>
      <color theme="1"/>
      <name val="Calibri"/>
      <family val="2"/>
      <scheme val="minor"/>
    </font>
    <font>
      <sz val="10"/>
      <color theme="0" tint="-0.499984740745262"/>
      <name val="Arial"/>
      <family val="2"/>
    </font>
    <font>
      <sz val="10"/>
      <name val="Calibri"/>
      <family val="2"/>
      <scheme val="minor"/>
    </font>
    <font>
      <i/>
      <u/>
      <sz val="11"/>
      <name val="Calibri"/>
      <family val="2"/>
      <scheme val="minor"/>
    </font>
    <font>
      <sz val="11"/>
      <color indexed="10"/>
      <name val="Calibri"/>
      <family val="2"/>
      <scheme val="minor"/>
    </font>
    <font>
      <strike/>
      <sz val="11"/>
      <name val="Calibri"/>
      <family val="2"/>
      <scheme val="minor"/>
    </font>
    <font>
      <sz val="10"/>
      <color indexed="8"/>
      <name val="Verdana"/>
      <family val="2"/>
    </font>
    <font>
      <sz val="11"/>
      <name val="Calibri"/>
      <family val="2"/>
      <charset val="238"/>
      <scheme val="minor"/>
    </font>
    <font>
      <sz val="9"/>
      <name val="Arial"/>
      <family val="2"/>
    </font>
    <font>
      <b/>
      <sz val="12"/>
      <name val="Calibri"/>
      <family val="2"/>
      <scheme val="minor"/>
    </font>
    <font>
      <b/>
      <sz val="6.5"/>
      <color rgb="FF10137C"/>
      <name val="Verdana"/>
      <family val="2"/>
    </font>
    <font>
      <sz val="11"/>
      <color theme="0" tint="-0.34998626667073579"/>
      <name val="Calibri"/>
      <family val="2"/>
      <scheme val="minor"/>
    </font>
    <font>
      <b/>
      <sz val="9"/>
      <color theme="0"/>
      <name val="Calibri"/>
      <family val="2"/>
      <scheme val="minor"/>
    </font>
    <font>
      <sz val="11"/>
      <color theme="0"/>
      <name val="Calibri"/>
      <family val="2"/>
      <scheme val="minor"/>
    </font>
    <font>
      <b/>
      <sz val="14"/>
      <color theme="0"/>
      <name val="Calibri"/>
      <family val="2"/>
      <scheme val="minor"/>
    </font>
    <font>
      <u/>
      <sz val="11"/>
      <color rgb="FF57A8A3"/>
      <name val="Calibri"/>
      <family val="2"/>
      <scheme val="minor"/>
    </font>
    <font>
      <b/>
      <sz val="20"/>
      <name val="Calibri"/>
      <family val="2"/>
      <scheme val="minor"/>
    </font>
    <font>
      <sz val="10"/>
      <color rgb="FF00B050"/>
      <name val="Calibri"/>
      <family val="2"/>
      <scheme val="minor"/>
    </font>
    <font>
      <i/>
      <sz val="8.5"/>
      <color theme="1"/>
      <name val="Calibri"/>
      <family val="2"/>
      <scheme val="minor"/>
    </font>
    <font>
      <i/>
      <sz val="12"/>
      <color theme="1"/>
      <name val="Calibri"/>
      <family val="2"/>
      <scheme val="minor"/>
    </font>
    <font>
      <sz val="11"/>
      <color rgb="FF444444"/>
      <name val="Calibri"/>
      <family val="2"/>
      <scheme val="minor"/>
    </font>
    <font>
      <sz val="11"/>
      <color rgb="FF1F497D"/>
      <name val="Calibri"/>
      <family val="2"/>
      <scheme val="minor"/>
    </font>
    <font>
      <i/>
      <sz val="7.5"/>
      <color theme="1"/>
      <name val="Calibri"/>
      <family val="2"/>
      <scheme val="minor"/>
    </font>
    <font>
      <b/>
      <sz val="8"/>
      <color theme="1"/>
      <name val="Calibri"/>
      <family val="2"/>
      <scheme val="minor"/>
    </font>
    <font>
      <b/>
      <sz val="7.5"/>
      <color theme="1"/>
      <name val="Calibri"/>
      <family val="2"/>
      <scheme val="minor"/>
    </font>
    <font>
      <b/>
      <sz val="24"/>
      <color theme="4"/>
      <name val="Calibri"/>
      <family val="2"/>
      <scheme val="minor"/>
    </font>
    <font>
      <b/>
      <strike/>
      <sz val="11"/>
      <name val="Calibri"/>
      <family val="2"/>
      <scheme val="minor"/>
    </font>
    <font>
      <sz val="11"/>
      <color theme="4" tint="-0.249977111117893"/>
      <name val="Calibri"/>
      <family val="2"/>
      <scheme val="minor"/>
    </font>
    <font>
      <b/>
      <i/>
      <sz val="11"/>
      <color rgb="FF000000"/>
      <name val="Calibri"/>
      <family val="2"/>
      <scheme val="minor"/>
    </font>
    <font>
      <sz val="14"/>
      <color rgb="FF000000"/>
      <name val="Calibri"/>
      <family val="2"/>
      <scheme val="minor"/>
    </font>
    <font>
      <b/>
      <i/>
      <strike/>
      <sz val="11"/>
      <color rgb="FFFF0000"/>
      <name val="Calibri"/>
      <family val="2"/>
      <scheme val="minor"/>
    </font>
    <font>
      <b/>
      <sz val="11"/>
      <color rgb="FF2F5773"/>
      <name val="Calibri"/>
      <family val="2"/>
      <scheme val="minor"/>
    </font>
    <font>
      <b/>
      <strike/>
      <sz val="11"/>
      <color rgb="FFFF0000"/>
      <name val="Calibri"/>
      <family val="2"/>
      <scheme val="minor"/>
    </font>
    <font>
      <b/>
      <sz val="24"/>
      <color theme="4"/>
      <name val="Georgia"/>
      <family val="1"/>
    </font>
    <font>
      <b/>
      <sz val="11"/>
      <color theme="0"/>
      <name val="Calibri"/>
      <family val="2"/>
      <scheme val="minor"/>
    </font>
    <font>
      <sz val="11"/>
      <color rgb="FF0070C0"/>
      <name val="Calibri"/>
      <family val="2"/>
      <scheme val="minor"/>
    </font>
    <font>
      <b/>
      <u/>
      <sz val="11"/>
      <color theme="1"/>
      <name val="Calibri"/>
      <family val="2"/>
      <scheme val="minor"/>
    </font>
    <font>
      <b/>
      <u/>
      <sz val="11"/>
      <name val="Calibri"/>
      <family val="2"/>
      <scheme val="minor"/>
    </font>
    <font>
      <b/>
      <vertAlign val="subscript"/>
      <sz val="10"/>
      <name val="Calibri"/>
      <family val="2"/>
      <scheme val="minor"/>
    </font>
    <font>
      <strike/>
      <sz val="10"/>
      <name val="Calibri"/>
      <family val="2"/>
      <scheme val="minor"/>
    </font>
    <font>
      <i/>
      <sz val="10"/>
      <name val="Calibri"/>
      <family val="2"/>
      <scheme val="minor"/>
    </font>
    <font>
      <sz val="10"/>
      <color rgb="FFFF0000"/>
      <name val="Calibri"/>
      <family val="2"/>
      <scheme val="minor"/>
    </font>
    <font>
      <i/>
      <sz val="10"/>
      <color theme="1"/>
      <name val="Calibri"/>
      <family val="2"/>
      <scheme val="minor"/>
    </font>
    <font>
      <sz val="10"/>
      <name val="Calibri"/>
      <family val="2"/>
    </font>
    <font>
      <sz val="11"/>
      <name val="Calibri"/>
      <family val="2"/>
    </font>
    <font>
      <sz val="10"/>
      <color theme="1"/>
      <name val="Calibri"/>
      <family val="2"/>
    </font>
    <font>
      <i/>
      <sz val="10"/>
      <color theme="1"/>
      <name val="Calibri"/>
      <family val="2"/>
    </font>
    <font>
      <vertAlign val="subscript"/>
      <sz val="11"/>
      <color theme="1"/>
      <name val="Calibri"/>
      <family val="2"/>
      <scheme val="minor"/>
    </font>
    <font>
      <vertAlign val="subscript"/>
      <sz val="10"/>
      <color theme="1"/>
      <name val="Calibri"/>
      <family val="2"/>
      <scheme val="minor"/>
    </font>
    <font>
      <sz val="11"/>
      <color rgb="FF000000"/>
      <name val="Calibri"/>
      <family val="2"/>
    </font>
    <font>
      <b/>
      <sz val="11"/>
      <color rgb="FF000000"/>
      <name val="Calibri"/>
      <family val="2"/>
    </font>
    <font>
      <b/>
      <sz val="9"/>
      <color rgb="FF000000"/>
      <name val="Calibri"/>
      <family val="2"/>
      <scheme val="minor"/>
    </font>
    <font>
      <sz val="10"/>
      <color rgb="FF000000"/>
      <name val="Calibri"/>
      <family val="2"/>
    </font>
  </fonts>
  <fills count="43">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42"/>
        <bgColor indexed="64"/>
      </patternFill>
    </fill>
    <fill>
      <patternFill patternType="solid">
        <fgColor indexed="9"/>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6"/>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49998474074526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8" tint="0.39997558519241921"/>
        <bgColor indexed="64"/>
      </patternFill>
    </fill>
    <fill>
      <patternFill patternType="solid">
        <fgColor theme="9"/>
        <bgColor indexed="64"/>
      </patternFill>
    </fill>
    <fill>
      <patternFill patternType="solid">
        <fgColor theme="8" tint="0.59999389629810485"/>
        <bgColor indexed="64"/>
      </patternFill>
    </fill>
    <fill>
      <patternFill patternType="solid">
        <fgColor rgb="FFFFFFFF"/>
        <bgColor rgb="FF000000"/>
      </patternFill>
    </fill>
    <fill>
      <patternFill patternType="solid">
        <fgColor theme="5"/>
        <bgColor indexed="64"/>
      </patternFill>
    </fill>
    <fill>
      <patternFill patternType="solid">
        <fgColor rgb="FFD9D9D9"/>
        <bgColor rgb="FF000000"/>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rgb="FF387D6B"/>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16">
    <xf numFmtId="0" fontId="0" fillId="0" borderId="0"/>
    <xf numFmtId="9" fontId="2" fillId="0" borderId="0" applyFont="0" applyFill="0" applyBorder="0" applyAlignment="0" applyProtection="0"/>
    <xf numFmtId="3" fontId="14" fillId="5" borderId="1" applyFont="0">
      <alignment horizontal="right" vertical="center"/>
      <protection locked="0"/>
    </xf>
    <xf numFmtId="0" fontId="14" fillId="0" borderId="0">
      <alignment vertical="center"/>
    </xf>
    <xf numFmtId="0" fontId="14" fillId="0" borderId="0">
      <alignment vertical="center"/>
    </xf>
    <xf numFmtId="0" fontId="16" fillId="0" borderId="0" applyNumberFormat="0" applyFill="0" applyBorder="0" applyAlignment="0" applyProtection="0"/>
    <xf numFmtId="0" fontId="17" fillId="6" borderId="11" applyNumberFormat="0" applyFill="0" applyBorder="0" applyAlignment="0" applyProtection="0">
      <alignment horizontal="left"/>
    </xf>
    <xf numFmtId="0" fontId="25" fillId="0" borderId="0" applyNumberFormat="0" applyFill="0" applyBorder="0" applyAlignment="0" applyProtection="0"/>
    <xf numFmtId="0" fontId="33" fillId="0" borderId="0"/>
    <xf numFmtId="0" fontId="14" fillId="0" borderId="0"/>
    <xf numFmtId="0" fontId="14" fillId="0" borderId="0"/>
    <xf numFmtId="0" fontId="14" fillId="0" borderId="0"/>
    <xf numFmtId="0" fontId="65" fillId="6" borderId="2" applyFont="0" applyBorder="0">
      <alignment horizontal="center" wrapText="1"/>
    </xf>
    <xf numFmtId="0" fontId="9" fillId="0" borderId="0"/>
    <xf numFmtId="0" fontId="77" fillId="0" borderId="0">
      <alignment horizontal="left"/>
    </xf>
    <xf numFmtId="164" fontId="2" fillId="0" borderId="0" applyFont="0" applyFill="0" applyBorder="0" applyAlignment="0" applyProtection="0"/>
  </cellStyleXfs>
  <cellXfs count="1442">
    <xf numFmtId="0" fontId="0" fillId="0" borderId="0" xfId="0"/>
    <xf numFmtId="0" fontId="0" fillId="0" borderId="1" xfId="0" applyBorder="1" applyAlignment="1">
      <alignment horizontal="center"/>
    </xf>
    <xf numFmtId="0" fontId="6" fillId="0" borderId="0" xfId="0" applyFont="1"/>
    <xf numFmtId="0" fontId="7" fillId="0" borderId="0" xfId="0" applyFont="1"/>
    <xf numFmtId="0" fontId="8" fillId="0" borderId="0" xfId="0" applyFont="1"/>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indent="1"/>
    </xf>
    <xf numFmtId="0" fontId="7" fillId="2" borderId="1" xfId="0" applyFont="1" applyFill="1" applyBorder="1" applyAlignment="1">
      <alignment vertical="center" wrapText="1"/>
    </xf>
    <xf numFmtId="0" fontId="8" fillId="0" borderId="1" xfId="0" applyFont="1" applyBorder="1" applyAlignment="1">
      <alignment vertical="center" wrapText="1"/>
    </xf>
    <xf numFmtId="0" fontId="9" fillId="0" borderId="0" xfId="0" applyFont="1"/>
    <xf numFmtId="0" fontId="10" fillId="0" borderId="1" xfId="0" applyFont="1" applyBorder="1" applyAlignment="1">
      <alignment horizontal="justify" vertical="center" wrapText="1"/>
    </xf>
    <xf numFmtId="0" fontId="0" fillId="0" borderId="1" xfId="0" applyBorder="1"/>
    <xf numFmtId="0" fontId="11" fillId="3"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3" fillId="0" borderId="0" xfId="0" applyFont="1"/>
    <xf numFmtId="0" fontId="7" fillId="0" borderId="2" xfId="0" applyFont="1" applyBorder="1" applyAlignment="1">
      <alignment vertical="center" wrapText="1"/>
    </xf>
    <xf numFmtId="0" fontId="4" fillId="3" borderId="1" xfId="0" applyFont="1" applyFill="1" applyBorder="1" applyAlignment="1">
      <alignment vertical="center" wrapText="1"/>
    </xf>
    <xf numFmtId="0" fontId="0" fillId="0" borderId="1" xfId="0" applyBorder="1" applyAlignment="1">
      <alignment horizontal="center"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3" fillId="0" borderId="8" xfId="0" applyFont="1" applyBorder="1" applyAlignment="1">
      <alignment vertical="center" wrapText="1"/>
    </xf>
    <xf numFmtId="0" fontId="12" fillId="0" borderId="0" xfId="0" applyFont="1" applyAlignment="1">
      <alignment vertical="center" wrapText="1"/>
    </xf>
    <xf numFmtId="0" fontId="4" fillId="0" borderId="0" xfId="0" applyFont="1"/>
    <xf numFmtId="0" fontId="0" fillId="0" borderId="1" xfId="0" applyBorder="1" applyAlignment="1">
      <alignment horizontal="center" vertical="center"/>
    </xf>
    <xf numFmtId="0" fontId="7" fillId="0" borderId="1" xfId="3" quotePrefix="1" applyFont="1" applyBorder="1" applyAlignment="1">
      <alignment horizontal="center" vertical="center"/>
    </xf>
    <xf numFmtId="0" fontId="18" fillId="0" borderId="0" xfId="0" applyFont="1"/>
    <xf numFmtId="0" fontId="0" fillId="0" borderId="1" xfId="0" applyBorder="1" applyAlignment="1">
      <alignment vertical="center" wrapText="1"/>
    </xf>
    <xf numFmtId="0" fontId="0" fillId="0" borderId="0" xfId="0" applyAlignment="1">
      <alignment horizontal="center" vertical="center"/>
    </xf>
    <xf numFmtId="0" fontId="19" fillId="0" borderId="0" xfId="0" applyFont="1" applyAlignment="1">
      <alignment vertical="center"/>
    </xf>
    <xf numFmtId="0" fontId="0" fillId="7" borderId="1" xfId="0" applyFill="1" applyBorder="1" applyAlignment="1">
      <alignment horizontal="center" vertical="center" wrapText="1"/>
    </xf>
    <xf numFmtId="0" fontId="20" fillId="8" borderId="1" xfId="0" applyFont="1" applyFill="1" applyBorder="1" applyAlignment="1">
      <alignment vertical="center" wrapText="1"/>
    </xf>
    <xf numFmtId="0" fontId="20" fillId="0" borderId="1" xfId="0" applyFont="1" applyBorder="1" applyAlignment="1">
      <alignment vertical="center" wrapText="1"/>
    </xf>
    <xf numFmtId="0" fontId="20" fillId="7" borderId="1" xfId="0" applyFont="1" applyFill="1" applyBorder="1" applyAlignment="1">
      <alignment vertical="center" wrapText="1"/>
    </xf>
    <xf numFmtId="49" fontId="4" fillId="0" borderId="1" xfId="0" applyNumberFormat="1" applyFont="1" applyBorder="1" applyAlignment="1">
      <alignment horizontal="center" vertical="center"/>
    </xf>
    <xf numFmtId="0" fontId="4" fillId="7" borderId="1" xfId="0" applyFont="1" applyFill="1" applyBorder="1" applyAlignment="1">
      <alignment vertical="center" wrapText="1"/>
    </xf>
    <xf numFmtId="0" fontId="4" fillId="0" borderId="1" xfId="0" applyFont="1" applyBorder="1" applyAlignment="1">
      <alignment horizontal="center" vertical="center"/>
    </xf>
    <xf numFmtId="0" fontId="21" fillId="0" borderId="0" xfId="0" applyFont="1"/>
    <xf numFmtId="0" fontId="7"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0" borderId="1" xfId="0" applyFont="1" applyBorder="1" applyAlignment="1">
      <alignment vertical="center" wrapText="1"/>
    </xf>
    <xf numFmtId="0" fontId="22" fillId="7" borderId="1" xfId="0" applyFont="1" applyFill="1" applyBorder="1" applyAlignment="1">
      <alignment vertical="center" wrapText="1"/>
    </xf>
    <xf numFmtId="0" fontId="0" fillId="0" borderId="0" xfId="0" applyAlignment="1">
      <alignment horizontal="center"/>
    </xf>
    <xf numFmtId="0" fontId="0" fillId="0" borderId="0" xfId="0" applyAlignment="1">
      <alignment horizontal="right" vertical="top"/>
    </xf>
    <xf numFmtId="0" fontId="20" fillId="0" borderId="0" xfId="0" applyFont="1"/>
    <xf numFmtId="0" fontId="0" fillId="0" borderId="0" xfId="0" applyAlignment="1">
      <alignment vertical="center"/>
    </xf>
    <xf numFmtId="0" fontId="24" fillId="0" borderId="0" xfId="0" applyFont="1" applyAlignment="1">
      <alignment horizontal="center" vertical="center" wrapText="1"/>
    </xf>
    <xf numFmtId="0" fontId="3" fillId="0" borderId="0" xfId="0" applyFont="1" applyAlignment="1">
      <alignment wrapText="1"/>
    </xf>
    <xf numFmtId="0" fontId="27" fillId="0" borderId="0" xfId="0" applyFont="1" applyAlignment="1">
      <alignment vertical="center"/>
    </xf>
    <xf numFmtId="0" fontId="28" fillId="0" borderId="0" xfId="0" applyFont="1" applyAlignment="1">
      <alignment vertical="center"/>
    </xf>
    <xf numFmtId="0" fontId="11" fillId="0" borderId="0" xfId="0" applyFont="1" applyAlignment="1">
      <alignment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indent="1"/>
    </xf>
    <xf numFmtId="0" fontId="11" fillId="0" borderId="1" xfId="0" applyFont="1" applyBorder="1" applyAlignment="1">
      <alignment vertical="center" wrapText="1"/>
    </xf>
    <xf numFmtId="0" fontId="11" fillId="8" borderId="2" xfId="0" applyFont="1" applyFill="1" applyBorder="1" applyAlignment="1">
      <alignment vertical="center" wrapText="1"/>
    </xf>
    <xf numFmtId="0" fontId="11" fillId="8" borderId="4" xfId="0" applyFont="1" applyFill="1" applyBorder="1" applyAlignment="1">
      <alignment vertical="center" wrapText="1"/>
    </xf>
    <xf numFmtId="0" fontId="11" fillId="8" borderId="1" xfId="0" applyFont="1" applyFill="1" applyBorder="1" applyAlignment="1">
      <alignment vertical="center" wrapText="1"/>
    </xf>
    <xf numFmtId="0" fontId="11" fillId="8" borderId="1" xfId="0" applyFont="1" applyFill="1" applyBorder="1" applyAlignment="1">
      <alignment horizontal="center" vertical="center" wrapText="1"/>
    </xf>
    <xf numFmtId="0" fontId="7" fillId="0" borderId="1" xfId="0" applyFont="1" applyBorder="1" applyAlignment="1">
      <alignment horizontal="center" vertical="center"/>
    </xf>
    <xf numFmtId="0" fontId="31" fillId="0" borderId="0" xfId="0" applyFont="1" applyAlignment="1">
      <alignment vertical="center" wrapText="1"/>
    </xf>
    <xf numFmtId="0" fontId="30" fillId="0" borderId="1" xfId="0" applyFont="1" applyBorder="1" applyAlignment="1">
      <alignment vertical="center"/>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7" fillId="0" borderId="1" xfId="0" applyFont="1" applyBorder="1" applyAlignment="1">
      <alignment vertical="center"/>
    </xf>
    <xf numFmtId="0" fontId="9"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0" borderId="1" xfId="0" quotePrefix="1" applyFont="1" applyBorder="1" applyAlignment="1">
      <alignment horizontal="center"/>
    </xf>
    <xf numFmtId="0" fontId="26" fillId="4" borderId="1" xfId="3" applyFont="1" applyFill="1" applyBorder="1" applyAlignment="1">
      <alignment horizontal="left" vertical="center" wrapText="1" indent="1"/>
    </xf>
    <xf numFmtId="3" fontId="6" fillId="4" borderId="1" xfId="2" applyFont="1" applyFill="1" applyAlignment="1">
      <alignment horizontal="center" vertical="center"/>
      <protection locked="0"/>
    </xf>
    <xf numFmtId="0" fontId="9" fillId="4" borderId="1" xfId="0" applyFont="1" applyFill="1" applyBorder="1"/>
    <xf numFmtId="0" fontId="9" fillId="0" borderId="1" xfId="0" applyFont="1" applyBorder="1"/>
    <xf numFmtId="0" fontId="6" fillId="6" borderId="1" xfId="3" applyFont="1" applyFill="1" applyBorder="1" applyAlignment="1">
      <alignment horizontal="left" vertical="center" wrapText="1" indent="2"/>
    </xf>
    <xf numFmtId="3" fontId="6" fillId="0" borderId="1" xfId="2" applyFont="1" applyFill="1" applyAlignment="1">
      <alignment horizontal="center" vertical="center" wrapText="1"/>
      <protection locked="0"/>
    </xf>
    <xf numFmtId="3" fontId="6" fillId="0" borderId="1" xfId="2" quotePrefix="1" applyFont="1" applyFill="1" applyAlignment="1">
      <alignment horizontal="center" vertical="center" wrapText="1"/>
      <protection locked="0"/>
    </xf>
    <xf numFmtId="0" fontId="6" fillId="0" borderId="1" xfId="3" applyFont="1" applyBorder="1" applyAlignment="1">
      <alignment horizontal="left" vertical="center" wrapText="1" indent="3"/>
    </xf>
    <xf numFmtId="3" fontId="6" fillId="0" borderId="1" xfId="2" applyFont="1" applyFill="1" applyAlignment="1">
      <alignment horizontal="center" vertical="center"/>
      <protection locked="0"/>
    </xf>
    <xf numFmtId="0" fontId="9" fillId="0" borderId="1" xfId="0" quotePrefix="1" applyFont="1" applyBorder="1" applyAlignment="1">
      <alignment horizontal="center" vertical="center"/>
    </xf>
    <xf numFmtId="3" fontId="32" fillId="13" borderId="1" xfId="2" applyFont="1" applyFill="1" applyAlignment="1">
      <alignment horizontal="center" vertical="center"/>
      <protection locked="0"/>
    </xf>
    <xf numFmtId="0" fontId="0" fillId="0" borderId="1" xfId="0" quotePrefix="1" applyBorder="1" applyAlignment="1">
      <alignment horizontal="center" vertical="center"/>
    </xf>
    <xf numFmtId="0" fontId="7" fillId="0" borderId="1" xfId="3" applyFont="1" applyBorder="1" applyAlignment="1">
      <alignment horizontal="left" vertical="center" wrapText="1" indent="1"/>
    </xf>
    <xf numFmtId="3" fontId="7" fillId="0" borderId="1" xfId="2" applyFont="1" applyFill="1" applyAlignment="1">
      <alignment horizontal="center" vertical="center"/>
      <protection locked="0"/>
    </xf>
    <xf numFmtId="0" fontId="29" fillId="0" borderId="0" xfId="0" applyFont="1" applyAlignment="1">
      <alignment vertical="center" wrapText="1"/>
    </xf>
    <xf numFmtId="0" fontId="4" fillId="0" borderId="4" xfId="0" applyFont="1" applyBorder="1" applyAlignment="1">
      <alignment horizontal="center" vertical="center"/>
    </xf>
    <xf numFmtId="0" fontId="10" fillId="0" borderId="7" xfId="0" applyFont="1" applyBorder="1" applyAlignment="1">
      <alignment horizontal="center" vertical="center" wrapText="1"/>
    </xf>
    <xf numFmtId="0" fontId="7" fillId="0" borderId="1" xfId="0" quotePrefix="1" applyFont="1" applyBorder="1"/>
    <xf numFmtId="0" fontId="31" fillId="0" borderId="0" xfId="0" applyFont="1"/>
    <xf numFmtId="0" fontId="3" fillId="0" borderId="1" xfId="0" quotePrefix="1" applyFont="1" applyBorder="1" applyAlignment="1">
      <alignment wrapText="1"/>
    </xf>
    <xf numFmtId="0" fontId="7" fillId="0" borderId="1" xfId="0" quotePrefix="1" applyFont="1" applyBorder="1" applyAlignment="1">
      <alignment wrapText="1"/>
    </xf>
    <xf numFmtId="0" fontId="11" fillId="0" borderId="0" xfId="0" applyFont="1"/>
    <xf numFmtId="0" fontId="7" fillId="0" borderId="1" xfId="8" applyFont="1" applyBorder="1" applyAlignment="1">
      <alignment vertical="center" wrapText="1"/>
    </xf>
    <xf numFmtId="0" fontId="3" fillId="0" borderId="1" xfId="0" quotePrefix="1" applyFont="1" applyBorder="1"/>
    <xf numFmtId="0" fontId="7" fillId="4" borderId="1" xfId="0" applyFont="1" applyFill="1" applyBorder="1" applyAlignment="1">
      <alignment horizontal="center"/>
    </xf>
    <xf numFmtId="0" fontId="7" fillId="4" borderId="1" xfId="0" quotePrefix="1" applyFont="1" applyFill="1" applyBorder="1" applyAlignment="1">
      <alignment wrapText="1"/>
    </xf>
    <xf numFmtId="0" fontId="7" fillId="0" borderId="1" xfId="0" applyFont="1" applyBorder="1" applyAlignment="1">
      <alignment horizontal="justify" vertical="top"/>
    </xf>
    <xf numFmtId="0" fontId="7" fillId="0" borderId="1" xfId="8" applyFont="1" applyBorder="1" applyAlignment="1">
      <alignment horizontal="justify" vertical="top"/>
    </xf>
    <xf numFmtId="0" fontId="4" fillId="4" borderId="1" xfId="0" applyFont="1" applyFill="1" applyBorder="1" applyAlignment="1">
      <alignment horizontal="justify" vertical="top"/>
    </xf>
    <xf numFmtId="0" fontId="7" fillId="0" borderId="1" xfId="0" applyFont="1" applyBorder="1"/>
    <xf numFmtId="0" fontId="7" fillId="0" borderId="1" xfId="0" applyFont="1" applyBorder="1" applyAlignment="1">
      <alignment horizontal="justify" vertical="center"/>
    </xf>
    <xf numFmtId="0" fontId="7" fillId="0" borderId="1" xfId="0" applyFont="1" applyBorder="1" applyAlignment="1">
      <alignment horizontal="justify" vertical="top" wrapText="1"/>
    </xf>
    <xf numFmtId="0" fontId="7" fillId="4" borderId="1" xfId="8" applyFont="1" applyFill="1" applyBorder="1" applyAlignment="1">
      <alignment horizontal="justify" vertical="center"/>
    </xf>
    <xf numFmtId="0" fontId="0" fillId="4" borderId="1" xfId="8" applyFont="1" applyFill="1" applyBorder="1" applyAlignment="1">
      <alignment horizontal="justify" vertical="top"/>
    </xf>
    <xf numFmtId="0" fontId="7" fillId="0" borderId="3" xfId="0" quotePrefix="1" applyFont="1" applyBorder="1"/>
    <xf numFmtId="0" fontId="7" fillId="0" borderId="4" xfId="0" quotePrefix="1" applyFont="1" applyBorder="1"/>
    <xf numFmtId="0" fontId="8" fillId="0" borderId="1" xfId="0" applyFont="1" applyBorder="1" applyAlignment="1">
      <alignment vertical="center"/>
    </xf>
    <xf numFmtId="0" fontId="7" fillId="4" borderId="1" xfId="0" applyFont="1" applyFill="1" applyBorder="1" applyAlignment="1">
      <alignment horizontal="center" vertical="center"/>
    </xf>
    <xf numFmtId="0" fontId="8" fillId="4" borderId="1" xfId="0" applyFont="1" applyFill="1" applyBorder="1" applyAlignment="1">
      <alignment horizontal="justify" vertical="center"/>
    </xf>
    <xf numFmtId="0" fontId="4" fillId="0" borderId="1" xfId="0" applyFont="1" applyBorder="1"/>
    <xf numFmtId="0" fontId="11" fillId="7" borderId="1" xfId="0" applyFont="1" applyFill="1" applyBorder="1" applyAlignment="1">
      <alignment vertical="center" wrapText="1"/>
    </xf>
    <xf numFmtId="0" fontId="10" fillId="7" borderId="1" xfId="0"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34" fillId="0" borderId="0" xfId="0" applyFont="1" applyAlignment="1">
      <alignment vertical="center"/>
    </xf>
    <xf numFmtId="0" fontId="35" fillId="0" borderId="0" xfId="0" applyFont="1" applyAlignment="1">
      <alignment vertical="center"/>
    </xf>
    <xf numFmtId="0" fontId="10" fillId="7" borderId="0" xfId="0" applyFont="1" applyFill="1" applyAlignment="1">
      <alignment vertical="center" wrapText="1"/>
    </xf>
    <xf numFmtId="0" fontId="4" fillId="0" borderId="0" xfId="0" applyFont="1" applyAlignment="1">
      <alignment vertical="center"/>
    </xf>
    <xf numFmtId="0" fontId="36" fillId="7" borderId="1" xfId="0" applyFont="1" applyFill="1" applyBorder="1" applyAlignment="1">
      <alignment vertical="center" wrapText="1"/>
    </xf>
    <xf numFmtId="0" fontId="10" fillId="0" borderId="1" xfId="0" applyFont="1" applyBorder="1" applyAlignment="1">
      <alignment horizontal="center" vertical="center"/>
    </xf>
    <xf numFmtId="0" fontId="4" fillId="14" borderId="20" xfId="0" applyFont="1" applyFill="1" applyBorder="1" applyAlignment="1">
      <alignment vertical="center"/>
    </xf>
    <xf numFmtId="0" fontId="4" fillId="14" borderId="26" xfId="0" applyFont="1" applyFill="1" applyBorder="1" applyAlignment="1">
      <alignment vertical="center"/>
    </xf>
    <xf numFmtId="0" fontId="4" fillId="14" borderId="26" xfId="0" applyFont="1" applyFill="1" applyBorder="1" applyAlignment="1">
      <alignment horizontal="center" vertical="center"/>
    </xf>
    <xf numFmtId="0" fontId="4" fillId="14" borderId="31" xfId="0" applyFont="1" applyFill="1" applyBorder="1" applyAlignment="1">
      <alignment vertical="center"/>
    </xf>
    <xf numFmtId="0" fontId="4" fillId="16" borderId="20" xfId="0" applyFont="1" applyFill="1" applyBorder="1" applyAlignment="1">
      <alignment vertical="center" wrapText="1"/>
    </xf>
    <xf numFmtId="0" fontId="4" fillId="16" borderId="21" xfId="0" applyFont="1" applyFill="1" applyBorder="1" applyAlignment="1">
      <alignment vertical="center" wrapText="1"/>
    </xf>
    <xf numFmtId="0" fontId="22" fillId="0" borderId="33" xfId="0" applyFont="1" applyBorder="1" applyAlignment="1">
      <alignment horizontal="left" vertical="center" wrapText="1" indent="2"/>
    </xf>
    <xf numFmtId="0" fontId="22" fillId="13" borderId="20" xfId="0" applyFont="1" applyFill="1" applyBorder="1" applyAlignment="1">
      <alignment vertical="center" wrapText="1"/>
    </xf>
    <xf numFmtId="0" fontId="4" fillId="16" borderId="33" xfId="0" applyFont="1" applyFill="1" applyBorder="1" applyAlignment="1">
      <alignment horizontal="center" vertical="center" wrapText="1"/>
    </xf>
    <xf numFmtId="0" fontId="4" fillId="16" borderId="34" xfId="0" applyFont="1" applyFill="1" applyBorder="1" applyAlignment="1">
      <alignment horizontal="center" vertical="center" wrapText="1"/>
    </xf>
    <xf numFmtId="0" fontId="22" fillId="0" borderId="35" xfId="0" applyFont="1" applyBorder="1" applyAlignment="1">
      <alignment horizontal="left" vertical="center" wrapText="1" indent="2"/>
    </xf>
    <xf numFmtId="0" fontId="22" fillId="13" borderId="21" xfId="0" applyFont="1" applyFill="1" applyBorder="1" applyAlignment="1">
      <alignment vertical="center" wrapText="1"/>
    </xf>
    <xf numFmtId="0" fontId="22" fillId="13" borderId="33" xfId="0" applyFont="1" applyFill="1" applyBorder="1" applyAlignment="1">
      <alignment vertical="center" wrapText="1"/>
    </xf>
    <xf numFmtId="0" fontId="4" fillId="0" borderId="32" xfId="0" applyFont="1" applyBorder="1" applyAlignment="1">
      <alignment horizontal="center" vertical="center"/>
    </xf>
    <xf numFmtId="0" fontId="4" fillId="0" borderId="33" xfId="0" applyFont="1" applyBorder="1" applyAlignment="1">
      <alignment vertical="center" wrapText="1"/>
    </xf>
    <xf numFmtId="0" fontId="4" fillId="13" borderId="20" xfId="0" applyFont="1" applyFill="1" applyBorder="1" applyAlignment="1">
      <alignment vertical="center" wrapText="1"/>
    </xf>
    <xf numFmtId="0" fontId="4" fillId="13" borderId="21" xfId="0" applyFont="1" applyFill="1" applyBorder="1" applyAlignment="1">
      <alignment vertical="center" wrapText="1"/>
    </xf>
    <xf numFmtId="0" fontId="4" fillId="13" borderId="21" xfId="0" applyFont="1" applyFill="1" applyBorder="1" applyAlignment="1">
      <alignment horizontal="center" vertical="center" wrapText="1"/>
    </xf>
    <xf numFmtId="0" fontId="4" fillId="16" borderId="21" xfId="0" applyFont="1" applyFill="1" applyBorder="1" applyAlignment="1">
      <alignment horizontal="center" vertical="center" wrapText="1"/>
    </xf>
    <xf numFmtId="0" fontId="37" fillId="0" borderId="33" xfId="0" applyFont="1" applyBorder="1" applyAlignment="1">
      <alignment horizontal="left" vertical="center" wrapText="1" indent="2"/>
    </xf>
    <xf numFmtId="0" fontId="22" fillId="0" borderId="33" xfId="0" applyFont="1" applyBorder="1" applyAlignment="1">
      <alignment horizontal="left" vertical="center" wrapText="1" indent="4"/>
    </xf>
    <xf numFmtId="0" fontId="4" fillId="16" borderId="20" xfId="0" quotePrefix="1" applyFont="1" applyFill="1" applyBorder="1" applyAlignment="1">
      <alignment vertical="center" wrapText="1"/>
    </xf>
    <xf numFmtId="0" fontId="7" fillId="9" borderId="20" xfId="0" applyFont="1" applyFill="1" applyBorder="1" applyAlignment="1">
      <alignment vertical="center" wrapText="1"/>
    </xf>
    <xf numFmtId="2" fontId="4" fillId="9" borderId="20" xfId="0" applyNumberFormat="1" applyFont="1" applyFill="1" applyBorder="1" applyAlignment="1">
      <alignment vertical="center" wrapText="1"/>
    </xf>
    <xf numFmtId="2" fontId="4" fillId="9" borderId="21" xfId="0" applyNumberFormat="1" applyFont="1" applyFill="1" applyBorder="1" applyAlignment="1">
      <alignment vertical="center" wrapText="1"/>
    </xf>
    <xf numFmtId="2" fontId="4" fillId="9" borderId="21" xfId="0" applyNumberFormat="1" applyFont="1" applyFill="1" applyBorder="1" applyAlignment="1">
      <alignment horizontal="center" vertical="center" wrapText="1"/>
    </xf>
    <xf numFmtId="2" fontId="4" fillId="9" borderId="34" xfId="0" quotePrefix="1" applyNumberFormat="1" applyFont="1" applyFill="1" applyBorder="1" applyAlignment="1">
      <alignment horizontal="center" vertical="center" wrapText="1"/>
    </xf>
    <xf numFmtId="0" fontId="4" fillId="0" borderId="22" xfId="0" applyFont="1" applyBorder="1" applyAlignment="1">
      <alignment vertical="center" wrapText="1"/>
    </xf>
    <xf numFmtId="0" fontId="34" fillId="0" borderId="0" xfId="0" applyFont="1"/>
    <xf numFmtId="0" fontId="40" fillId="0" borderId="0" xfId="0" applyFont="1" applyAlignment="1">
      <alignment vertical="center"/>
    </xf>
    <xf numFmtId="0" fontId="7" fillId="0" borderId="1" xfId="0" applyFont="1" applyBorder="1" applyAlignment="1">
      <alignment wrapText="1"/>
    </xf>
    <xf numFmtId="0" fontId="41" fillId="0" borderId="1" xfId="0" applyFont="1" applyBorder="1"/>
    <xf numFmtId="0" fontId="42" fillId="0" borderId="1" xfId="0" applyFont="1" applyBorder="1" applyAlignment="1">
      <alignment horizontal="center" vertical="center"/>
    </xf>
    <xf numFmtId="0" fontId="42" fillId="0" borderId="1" xfId="0" applyFont="1" applyBorder="1" applyAlignment="1">
      <alignment wrapText="1"/>
    </xf>
    <xf numFmtId="0" fontId="2" fillId="0" borderId="35" xfId="0" applyFont="1" applyBorder="1" applyAlignment="1">
      <alignment vertical="center" wrapText="1"/>
    </xf>
    <xf numFmtId="0" fontId="36" fillId="19" borderId="33" xfId="0" applyFont="1" applyFill="1" applyBorder="1" applyAlignment="1">
      <alignment vertical="center" wrapText="1"/>
    </xf>
    <xf numFmtId="0" fontId="10" fillId="0" borderId="33" xfId="0" applyFont="1" applyBorder="1" applyAlignment="1">
      <alignment vertical="center"/>
    </xf>
    <xf numFmtId="0" fontId="2" fillId="0" borderId="0" xfId="0" applyFont="1" applyAlignment="1">
      <alignment vertical="center"/>
    </xf>
    <xf numFmtId="0" fontId="39" fillId="0" borderId="0" xfId="0" applyFont="1" applyAlignment="1">
      <alignment vertical="center" wrapText="1"/>
    </xf>
    <xf numFmtId="0" fontId="34" fillId="0" borderId="35" xfId="0" applyFont="1" applyBorder="1"/>
    <xf numFmtId="0" fontId="7" fillId="0" borderId="1" xfId="0" applyFont="1" applyBorder="1" applyAlignment="1">
      <alignment horizontal="left" vertical="center" wrapText="1"/>
    </xf>
    <xf numFmtId="0" fontId="0" fillId="0" borderId="0" xfId="0" applyAlignment="1">
      <alignment vertical="center" wrapText="1"/>
    </xf>
    <xf numFmtId="0" fontId="48" fillId="0" borderId="0" xfId="0" applyFont="1"/>
    <xf numFmtId="0" fontId="4" fillId="0" borderId="0" xfId="0" applyFont="1" applyAlignment="1">
      <alignment vertical="center" wrapText="1"/>
    </xf>
    <xf numFmtId="0" fontId="4" fillId="0" borderId="1" xfId="0" applyFont="1" applyBorder="1" applyAlignment="1">
      <alignment horizontal="center" vertical="center" wrapText="1"/>
    </xf>
    <xf numFmtId="0" fontId="0" fillId="0" borderId="1" xfId="0" applyBorder="1" applyAlignment="1">
      <alignment wrapText="1"/>
    </xf>
    <xf numFmtId="9" fontId="4" fillId="0" borderId="4"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7" fillId="0" borderId="4" xfId="0" applyFont="1" applyBorder="1" applyAlignment="1">
      <alignment horizontal="center" vertical="center"/>
    </xf>
    <xf numFmtId="0" fontId="7" fillId="9" borderId="4" xfId="0" applyFont="1" applyFill="1" applyBorder="1" applyAlignment="1">
      <alignment horizontal="left" vertical="center" wrapText="1"/>
    </xf>
    <xf numFmtId="0" fontId="52" fillId="0" borderId="0" xfId="0" applyFont="1"/>
    <xf numFmtId="0" fontId="39" fillId="0" borderId="0" xfId="0" applyFont="1" applyAlignment="1">
      <alignment horizontal="center" vertical="center" wrapText="1"/>
    </xf>
    <xf numFmtId="0" fontId="49" fillId="0" borderId="0" xfId="0" applyFont="1"/>
    <xf numFmtId="0" fontId="22" fillId="0" borderId="1" xfId="0" applyFont="1" applyBorder="1"/>
    <xf numFmtId="0" fontId="53" fillId="0" borderId="0" xfId="0" applyFont="1"/>
    <xf numFmtId="0" fontId="4" fillId="0" borderId="1" xfId="0" applyFont="1" applyBorder="1" applyAlignment="1">
      <alignment vertical="center"/>
    </xf>
    <xf numFmtId="0" fontId="23" fillId="0" borderId="0" xfId="0" applyFont="1" applyAlignment="1">
      <alignment wrapText="1"/>
    </xf>
    <xf numFmtId="0" fontId="28" fillId="0" borderId="0" xfId="0" applyFont="1"/>
    <xf numFmtId="0" fontId="44" fillId="0" borderId="7" xfId="0" applyFont="1" applyBorder="1" applyAlignment="1">
      <alignment horizontal="center" vertical="center" wrapText="1"/>
    </xf>
    <xf numFmtId="0" fontId="44" fillId="0" borderId="5" xfId="0" applyFont="1" applyBorder="1" applyAlignment="1">
      <alignment vertical="center" wrapText="1"/>
    </xf>
    <xf numFmtId="0" fontId="6" fillId="0" borderId="4" xfId="0" applyFont="1" applyBorder="1" applyAlignment="1">
      <alignment horizontal="left" vertical="center" wrapText="1"/>
    </xf>
    <xf numFmtId="0" fontId="54" fillId="0" borderId="4" xfId="0" applyFont="1" applyBorder="1" applyAlignment="1">
      <alignment horizontal="left" vertical="center" wrapText="1" indent="3"/>
    </xf>
    <xf numFmtId="0" fontId="7" fillId="0" borderId="1" xfId="0" applyFont="1" applyBorder="1" applyAlignment="1">
      <alignment horizontal="center"/>
    </xf>
    <xf numFmtId="0" fontId="4" fillId="4" borderId="1" xfId="0" applyFont="1" applyFill="1" applyBorder="1" applyAlignment="1">
      <alignment horizontal="center"/>
    </xf>
    <xf numFmtId="0" fontId="5" fillId="0" borderId="1" xfId="0" applyFont="1" applyBorder="1" applyAlignment="1">
      <alignment horizontal="center" vertical="center"/>
    </xf>
    <xf numFmtId="0" fontId="14" fillId="0" borderId="1" xfId="0" applyFont="1" applyBorder="1" applyAlignment="1">
      <alignment horizontal="justify" vertical="center" wrapText="1"/>
    </xf>
    <xf numFmtId="0" fontId="20" fillId="0" borderId="1" xfId="0" applyFont="1" applyBorder="1" applyAlignment="1">
      <alignment horizontal="justify" vertical="center" wrapText="1"/>
    </xf>
    <xf numFmtId="0" fontId="58" fillId="0" borderId="1" xfId="0" applyFont="1" applyBorder="1" applyAlignment="1">
      <alignment horizontal="center" vertical="center"/>
    </xf>
    <xf numFmtId="0" fontId="5" fillId="0" borderId="0" xfId="0" applyFont="1" applyAlignment="1">
      <alignment horizontal="center" vertical="center"/>
    </xf>
    <xf numFmtId="0" fontId="20" fillId="0" borderId="0" xfId="0" applyFont="1" applyAlignment="1">
      <alignment horizontal="justify" vertical="center"/>
    </xf>
    <xf numFmtId="0" fontId="59" fillId="0" borderId="0" xfId="0" applyFont="1"/>
    <xf numFmtId="0" fontId="46" fillId="0" borderId="0" xfId="0" applyFont="1" applyAlignment="1">
      <alignment horizontal="center" vertical="center" wrapText="1"/>
    </xf>
    <xf numFmtId="0" fontId="2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0" fillId="0" borderId="0" xfId="0" applyFont="1" applyAlignment="1">
      <alignment vertical="center" wrapText="1"/>
    </xf>
    <xf numFmtId="0" fontId="14" fillId="0" borderId="1" xfId="0" applyFont="1" applyBorder="1" applyAlignment="1">
      <alignment vertical="center" wrapText="1"/>
    </xf>
    <xf numFmtId="0" fontId="14" fillId="7" borderId="1" xfId="0" applyFont="1" applyFill="1" applyBorder="1" applyAlignment="1">
      <alignment horizontal="center" vertical="center" wrapText="1"/>
    </xf>
    <xf numFmtId="0" fontId="61" fillId="0" borderId="1" xfId="0" applyFont="1" applyBorder="1" applyAlignment="1">
      <alignment vertical="center" wrapText="1"/>
    </xf>
    <xf numFmtId="0" fontId="61" fillId="8" borderId="1" xfId="0" applyFont="1" applyFill="1" applyBorder="1" applyAlignment="1">
      <alignment vertical="center" wrapText="1"/>
    </xf>
    <xf numFmtId="0" fontId="62" fillId="0" borderId="1" xfId="0" applyFont="1" applyBorder="1" applyAlignment="1">
      <alignment vertical="center" wrapText="1"/>
    </xf>
    <xf numFmtId="0" fontId="23" fillId="0" borderId="1" xfId="0" applyFont="1" applyBorder="1" applyAlignment="1">
      <alignment vertical="center" wrapText="1"/>
    </xf>
    <xf numFmtId="0" fontId="63" fillId="0" borderId="0" xfId="0" applyFont="1"/>
    <xf numFmtId="0" fontId="14" fillId="0" borderId="1" xfId="0" applyFont="1" applyBorder="1" applyAlignment="1">
      <alignment horizontal="right" vertical="center" wrapText="1"/>
    </xf>
    <xf numFmtId="0" fontId="64" fillId="0" borderId="1" xfId="0" applyFont="1" applyBorder="1" applyAlignment="1">
      <alignment vertical="center" wrapText="1"/>
    </xf>
    <xf numFmtId="0" fontId="65" fillId="0" borderId="1" xfId="0" applyFont="1" applyBorder="1" applyAlignment="1">
      <alignment vertical="center" wrapText="1"/>
    </xf>
    <xf numFmtId="0" fontId="36" fillId="0" borderId="0" xfId="0" applyFont="1" applyAlignment="1">
      <alignment horizontal="center" vertical="center"/>
    </xf>
    <xf numFmtId="0" fontId="20" fillId="0" borderId="8" xfId="0" applyFont="1" applyBorder="1" applyAlignment="1">
      <alignment horizontal="center" vertical="center" wrapText="1"/>
    </xf>
    <xf numFmtId="0" fontId="14" fillId="0" borderId="15" xfId="0" applyFont="1" applyBorder="1" applyAlignment="1">
      <alignment vertical="center" wrapText="1"/>
    </xf>
    <xf numFmtId="0" fontId="20" fillId="0" borderId="10" xfId="0"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1" xfId="0" applyFont="1" applyBorder="1" applyAlignment="1">
      <alignment vertical="center"/>
    </xf>
    <xf numFmtId="0" fontId="65" fillId="0" borderId="1" xfId="0" applyFont="1" applyBorder="1" applyAlignment="1">
      <alignment vertical="center"/>
    </xf>
    <xf numFmtId="0" fontId="0" fillId="0" borderId="0" xfId="0" applyAlignment="1">
      <alignment horizontal="left" vertical="top"/>
    </xf>
    <xf numFmtId="0" fontId="66" fillId="0" borderId="0" xfId="0" applyFont="1" applyAlignment="1">
      <alignment horizontal="center" vertical="center" wrapText="1"/>
    </xf>
    <xf numFmtId="0" fontId="0" fillId="0" borderId="10" xfId="0" applyBorder="1" applyAlignment="1">
      <alignment vertical="center"/>
    </xf>
    <xf numFmtId="0" fontId="7" fillId="0" borderId="1" xfId="0" applyFont="1" applyBorder="1" applyAlignment="1">
      <alignment horizontal="center" vertical="top"/>
    </xf>
    <xf numFmtId="0" fontId="7" fillId="0" borderId="7" xfId="0" applyFont="1" applyBorder="1" applyAlignment="1">
      <alignment horizontal="center" vertical="center"/>
    </xf>
    <xf numFmtId="0" fontId="67" fillId="0" borderId="0" xfId="0" applyFont="1"/>
    <xf numFmtId="0" fontId="14" fillId="0" borderId="5" xfId="0" applyFont="1" applyBorder="1" applyAlignment="1">
      <alignment horizontal="center" vertical="center" wrapText="1"/>
    </xf>
    <xf numFmtId="0" fontId="20" fillId="0" borderId="2" xfId="0" applyFont="1" applyBorder="1" applyAlignment="1">
      <alignment horizontal="center" vertical="center" wrapText="1"/>
    </xf>
    <xf numFmtId="0" fontId="68" fillId="13" borderId="1" xfId="0" applyFont="1" applyFill="1" applyBorder="1" applyAlignment="1">
      <alignment vertical="center" wrapText="1"/>
    </xf>
    <xf numFmtId="0" fontId="68" fillId="13" borderId="7" xfId="0" applyFont="1" applyFill="1" applyBorder="1" applyAlignment="1">
      <alignment vertical="center" wrapText="1"/>
    </xf>
    <xf numFmtId="0" fontId="20" fillId="0" borderId="2" xfId="0" applyFont="1" applyBorder="1" applyAlignment="1">
      <alignment horizontal="left" vertical="center" wrapText="1" indent="3"/>
    </xf>
    <xf numFmtId="0" fontId="23" fillId="0" borderId="2" xfId="0" applyFont="1" applyBorder="1" applyAlignment="1">
      <alignment vertical="center" wrapText="1"/>
    </xf>
    <xf numFmtId="0" fontId="20" fillId="13" borderId="1" xfId="0" applyFont="1" applyFill="1" applyBorder="1" applyAlignment="1">
      <alignment vertical="center" wrapText="1"/>
    </xf>
    <xf numFmtId="0" fontId="43" fillId="0" borderId="0" xfId="0" applyFont="1" applyAlignment="1">
      <alignment horizontal="center" vertical="center" wrapText="1"/>
    </xf>
    <xf numFmtId="0" fontId="14" fillId="0" borderId="0" xfId="0" applyFont="1" applyAlignment="1">
      <alignment vertical="center" wrapText="1"/>
    </xf>
    <xf numFmtId="0" fontId="60" fillId="0" borderId="0" xfId="0" applyFont="1" applyAlignment="1">
      <alignment vertical="center" wrapText="1"/>
    </xf>
    <xf numFmtId="0" fontId="65" fillId="0" borderId="1" xfId="0" applyFont="1" applyBorder="1" applyAlignment="1">
      <alignment horizontal="center" vertical="center" wrapText="1"/>
    </xf>
    <xf numFmtId="0" fontId="16" fillId="0" borderId="0" xfId="0" applyFont="1"/>
    <xf numFmtId="0" fontId="14" fillId="0" borderId="0" xfId="0" applyFont="1" applyAlignment="1">
      <alignment horizontal="center" vertical="center" wrapText="1"/>
    </xf>
    <xf numFmtId="0" fontId="14" fillId="0" borderId="0" xfId="0" applyFont="1" applyAlignment="1">
      <alignment horizontal="center" vertical="center"/>
    </xf>
    <xf numFmtId="0" fontId="14" fillId="8" borderId="1" xfId="0" applyFont="1" applyFill="1" applyBorder="1" applyAlignment="1">
      <alignment vertical="center"/>
    </xf>
    <xf numFmtId="0" fontId="14" fillId="0" borderId="1" xfId="0" applyFont="1" applyBorder="1" applyAlignment="1">
      <alignment vertical="center"/>
    </xf>
    <xf numFmtId="0" fontId="14" fillId="19" borderId="1" xfId="0" applyFont="1" applyFill="1" applyBorder="1" applyAlignment="1">
      <alignment vertical="center"/>
    </xf>
    <xf numFmtId="0" fontId="7" fillId="0" borderId="1" xfId="0" applyFont="1" applyBorder="1" applyAlignment="1">
      <alignment vertical="top" wrapText="1"/>
    </xf>
    <xf numFmtId="0" fontId="7" fillId="0" borderId="0" xfId="0" applyFont="1" applyAlignment="1">
      <alignment vertical="center"/>
    </xf>
    <xf numFmtId="0" fontId="7" fillId="0" borderId="8" xfId="0" applyFont="1" applyBorder="1" applyAlignment="1">
      <alignment vertical="center"/>
    </xf>
    <xf numFmtId="0" fontId="7" fillId="0" borderId="5" xfId="0" applyFont="1" applyBorder="1" applyAlignment="1">
      <alignment horizontal="center"/>
    </xf>
    <xf numFmtId="0" fontId="7" fillId="0" borderId="9" xfId="0" applyFont="1" applyBorder="1" applyAlignment="1">
      <alignment vertical="center"/>
    </xf>
    <xf numFmtId="0" fontId="7" fillId="0" borderId="10" xfId="0" applyFont="1" applyBorder="1" applyAlignment="1">
      <alignment vertical="center"/>
    </xf>
    <xf numFmtId="0" fontId="7" fillId="0" borderId="7" xfId="0" applyFont="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7" fillId="0" borderId="5" xfId="0" applyFont="1" applyBorder="1" applyAlignment="1">
      <alignment horizontal="left" wrapText="1"/>
    </xf>
    <xf numFmtId="0" fontId="7" fillId="0" borderId="1" xfId="0" applyFont="1" applyBorder="1" applyAlignment="1">
      <alignment horizontal="left" wrapText="1"/>
    </xf>
    <xf numFmtId="0" fontId="7" fillId="0" borderId="12" xfId="0" applyFont="1" applyBorder="1" applyAlignment="1">
      <alignment horizontal="center"/>
    </xf>
    <xf numFmtId="0" fontId="7" fillId="0" borderId="5" xfId="0" applyFont="1" applyBorder="1" applyAlignment="1">
      <alignment horizontal="center" vertical="center"/>
    </xf>
    <xf numFmtId="0" fontId="7" fillId="0" borderId="2" xfId="0" applyFont="1" applyBorder="1" applyAlignment="1">
      <alignment horizontal="left" wrapText="1"/>
    </xf>
    <xf numFmtId="0" fontId="7" fillId="0" borderId="2" xfId="0" applyFont="1" applyBorder="1"/>
    <xf numFmtId="0" fontId="19" fillId="0" borderId="0" xfId="0" applyFont="1" applyAlignment="1">
      <alignment horizontal="left"/>
    </xf>
    <xf numFmtId="0" fontId="18" fillId="0" borderId="0" xfId="0" applyFont="1" applyAlignment="1">
      <alignment horizontal="left"/>
    </xf>
    <xf numFmtId="0" fontId="7" fillId="0" borderId="5" xfId="0" applyFont="1" applyBorder="1" applyAlignment="1">
      <alignment horizontal="center" vertical="center" wrapText="1"/>
    </xf>
    <xf numFmtId="9" fontId="7" fillId="0" borderId="5" xfId="1" applyFont="1" applyFill="1" applyBorder="1" applyAlignment="1">
      <alignment horizontal="center" vertical="center" wrapText="1"/>
    </xf>
    <xf numFmtId="0" fontId="8" fillId="0" borderId="1" xfId="0" applyFont="1" applyBorder="1" applyAlignment="1">
      <alignment horizontal="center"/>
    </xf>
    <xf numFmtId="0" fontId="7" fillId="0" borderId="8" xfId="0" applyFont="1" applyBorder="1"/>
    <xf numFmtId="0" fontId="7" fillId="0" borderId="9" xfId="0" applyFont="1" applyBorder="1"/>
    <xf numFmtId="0" fontId="7" fillId="0" borderId="10" xfId="0" applyFont="1" applyBorder="1"/>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center" vertical="center" wrapText="1"/>
    </xf>
    <xf numFmtId="49" fontId="7" fillId="0" borderId="1" xfId="9" applyNumberFormat="1" applyFont="1" applyBorder="1" applyAlignment="1">
      <alignment horizontal="center" vertical="center" wrapText="1"/>
    </xf>
    <xf numFmtId="49" fontId="7" fillId="0" borderId="1" xfId="9" quotePrefix="1" applyNumberFormat="1" applyFont="1" applyBorder="1" applyAlignment="1">
      <alignment horizontal="center" vertical="center" wrapText="1"/>
    </xf>
    <xf numFmtId="0" fontId="7" fillId="0" borderId="1" xfId="9" applyFont="1" applyBorder="1" applyAlignment="1">
      <alignment horizontal="left" vertical="center" wrapText="1"/>
    </xf>
    <xf numFmtId="0" fontId="7" fillId="0" borderId="1" xfId="9" applyFont="1" applyBorder="1" applyAlignment="1">
      <alignment vertical="center" wrapText="1"/>
    </xf>
    <xf numFmtId="0" fontId="70" fillId="0" borderId="1" xfId="9" applyFont="1" applyBorder="1" applyAlignment="1">
      <alignment horizontal="left" vertical="center" wrapText="1" indent="2"/>
    </xf>
    <xf numFmtId="0" fontId="7" fillId="4" borderId="1" xfId="9" applyFont="1" applyFill="1" applyBorder="1" applyAlignment="1">
      <alignment horizontal="center" vertical="center" wrapText="1"/>
    </xf>
    <xf numFmtId="0" fontId="7" fillId="4" borderId="1" xfId="9" applyFont="1" applyFill="1" applyBorder="1" applyAlignment="1">
      <alignment wrapText="1"/>
    </xf>
    <xf numFmtId="0" fontId="71" fillId="0" borderId="1" xfId="9" applyFont="1" applyBorder="1"/>
    <xf numFmtId="0" fontId="7" fillId="0" borderId="1" xfId="9" applyFont="1" applyBorder="1"/>
    <xf numFmtId="0" fontId="7" fillId="4" borderId="1" xfId="9" applyFont="1" applyFill="1" applyBorder="1"/>
    <xf numFmtId="0" fontId="7" fillId="0" borderId="1" xfId="9" quotePrefix="1" applyFont="1" applyBorder="1" applyAlignment="1">
      <alignment horizontal="center" vertical="center" wrapText="1"/>
    </xf>
    <xf numFmtId="0" fontId="7" fillId="0" borderId="1" xfId="0" applyFont="1" applyBorder="1" applyAlignment="1">
      <alignment horizontal="left" indent="2"/>
    </xf>
    <xf numFmtId="0" fontId="7" fillId="4" borderId="1" xfId="0" applyFont="1" applyFill="1" applyBorder="1"/>
    <xf numFmtId="0" fontId="7" fillId="0" borderId="1" xfId="0" applyFont="1" applyBorder="1" applyAlignment="1">
      <alignment horizontal="left" wrapText="1" indent="2"/>
    </xf>
    <xf numFmtId="0" fontId="7" fillId="0" borderId="1" xfId="0" applyFont="1" applyBorder="1" applyAlignment="1">
      <alignment horizontal="left" indent="4"/>
    </xf>
    <xf numFmtId="0" fontId="7" fillId="0" borderId="3" xfId="0" applyFont="1" applyBorder="1"/>
    <xf numFmtId="0" fontId="72" fillId="0" borderId="0" xfId="0" applyFont="1"/>
    <xf numFmtId="0" fontId="7" fillId="0" borderId="0" xfId="0" applyFont="1" applyAlignment="1">
      <alignment horizontal="left" wrapText="1"/>
    </xf>
    <xf numFmtId="0" fontId="72" fillId="0" borderId="0" xfId="0" applyFont="1" applyAlignment="1">
      <alignment horizontal="left" wrapText="1"/>
    </xf>
    <xf numFmtId="0" fontId="7" fillId="0" borderId="1" xfId="0" applyFont="1" applyBorder="1" applyAlignment="1">
      <alignment horizontal="left" vertical="top" wrapText="1"/>
    </xf>
    <xf numFmtId="0" fontId="7" fillId="0" borderId="0" xfId="0" applyFont="1" applyAlignment="1">
      <alignment horizontal="center" wrapText="1"/>
    </xf>
    <xf numFmtId="0" fontId="7" fillId="0" borderId="0" xfId="0" applyFont="1" applyAlignment="1">
      <alignment wrapText="1"/>
    </xf>
    <xf numFmtId="0" fontId="72" fillId="0" borderId="1" xfId="0" applyFont="1" applyBorder="1"/>
    <xf numFmtId="0" fontId="7" fillId="0" borderId="1" xfId="0" applyFont="1" applyBorder="1" applyAlignment="1">
      <alignment horizontal="center" wrapText="1"/>
    </xf>
    <xf numFmtId="0" fontId="73" fillId="0" borderId="1" xfId="10" applyFont="1" applyBorder="1" applyAlignment="1">
      <alignment wrapText="1"/>
    </xf>
    <xf numFmtId="0" fontId="7" fillId="0" borderId="0" xfId="0" applyFont="1" applyAlignment="1">
      <alignment horizontal="left" vertical="center"/>
    </xf>
    <xf numFmtId="0" fontId="8" fillId="0" borderId="5" xfId="0" applyFont="1" applyBorder="1" applyAlignment="1">
      <alignment horizontal="center"/>
    </xf>
    <xf numFmtId="0" fontId="8" fillId="0" borderId="1" xfId="0" applyFont="1" applyBorder="1"/>
    <xf numFmtId="0" fontId="8" fillId="0" borderId="1" xfId="0" applyFont="1" applyBorder="1" applyAlignment="1">
      <alignment horizontal="left" indent="1"/>
    </xf>
    <xf numFmtId="0" fontId="8" fillId="9" borderId="1" xfId="0" applyFont="1" applyFill="1" applyBorder="1" applyAlignment="1">
      <alignment horizontal="left" indent="1"/>
    </xf>
    <xf numFmtId="0" fontId="14" fillId="0" borderId="0" xfId="4">
      <alignment vertical="center"/>
    </xf>
    <xf numFmtId="0" fontId="16" fillId="0" borderId="0" xfId="5" applyFill="1" applyBorder="1" applyAlignment="1">
      <alignment vertical="center"/>
    </xf>
    <xf numFmtId="0" fontId="16" fillId="0" borderId="0" xfId="5" applyFill="1" applyBorder="1" applyAlignment="1">
      <alignment horizontal="left" vertical="center"/>
    </xf>
    <xf numFmtId="0" fontId="8" fillId="0" borderId="0" xfId="5" applyFont="1" applyFill="1" applyBorder="1" applyAlignment="1">
      <alignment vertical="center"/>
    </xf>
    <xf numFmtId="0" fontId="7" fillId="0" borderId="0" xfId="4" applyFont="1">
      <alignment vertical="center"/>
    </xf>
    <xf numFmtId="0" fontId="8" fillId="9" borderId="7" xfId="3" applyFont="1" applyFill="1" applyBorder="1" applyAlignment="1">
      <alignment horizontal="center" vertical="center" wrapText="1"/>
    </xf>
    <xf numFmtId="0" fontId="8" fillId="0" borderId="1" xfId="12" applyFont="1" applyFill="1" applyBorder="1" applyAlignment="1">
      <alignment horizontal="center" vertical="center" wrapText="1"/>
    </xf>
    <xf numFmtId="0" fontId="8" fillId="9" borderId="10" xfId="3" applyFont="1" applyFill="1" applyBorder="1" applyAlignment="1">
      <alignment horizontal="center" vertical="center" wrapText="1"/>
    </xf>
    <xf numFmtId="0" fontId="7" fillId="0" borderId="0" xfId="3" applyFont="1">
      <alignment vertical="center"/>
    </xf>
    <xf numFmtId="0" fontId="8" fillId="0" borderId="1" xfId="3" quotePrefix="1" applyFont="1" applyBorder="1" applyAlignment="1">
      <alignment horizontal="center" vertical="center"/>
    </xf>
    <xf numFmtId="0" fontId="8" fillId="0" borderId="5" xfId="3" applyFont="1" applyBorder="1" applyAlignment="1">
      <alignment horizontal="left" vertical="center" wrapText="1" indent="1"/>
    </xf>
    <xf numFmtId="3" fontId="7" fillId="20" borderId="1" xfId="2" applyFont="1" applyFill="1" applyAlignment="1">
      <alignment horizontal="center" vertical="center"/>
      <protection locked="0"/>
    </xf>
    <xf numFmtId="3" fontId="7" fillId="20" borderId="4" xfId="2" applyFont="1" applyFill="1" applyBorder="1" applyAlignment="1">
      <alignment horizontal="center" vertical="center"/>
      <protection locked="0"/>
    </xf>
    <xf numFmtId="0" fontId="7" fillId="0" borderId="4" xfId="3" applyFont="1" applyBorder="1" applyAlignment="1">
      <alignment horizontal="left" vertical="center" wrapText="1" indent="2"/>
    </xf>
    <xf numFmtId="0" fontId="7" fillId="0" borderId="14" xfId="3" applyFont="1" applyBorder="1" applyAlignment="1">
      <alignment horizontal="left" vertical="center" wrapText="1" indent="3"/>
    </xf>
    <xf numFmtId="3" fontId="72" fillId="20" borderId="1" xfId="2" applyFont="1" applyFill="1" applyAlignment="1">
      <alignment horizontal="center" vertical="center"/>
      <protection locked="0"/>
    </xf>
    <xf numFmtId="3" fontId="72" fillId="20" borderId="4" xfId="2" applyFont="1" applyFill="1" applyBorder="1" applyAlignment="1">
      <alignment horizontal="center" vertical="center"/>
      <protection locked="0"/>
    </xf>
    <xf numFmtId="0" fontId="15" fillId="0" borderId="0" xfId="3" quotePrefix="1" applyFont="1" applyAlignment="1">
      <alignment horizontal="right" vertical="center"/>
    </xf>
    <xf numFmtId="3" fontId="75" fillId="0" borderId="0" xfId="2" applyFont="1" applyFill="1" applyBorder="1" applyAlignment="1">
      <alignment horizontal="center" vertical="center"/>
      <protection locked="0"/>
    </xf>
    <xf numFmtId="0" fontId="19" fillId="0" borderId="0" xfId="5" applyFont="1" applyFill="1" applyBorder="1" applyAlignment="1">
      <alignment horizontal="left" vertical="center" indent="1"/>
    </xf>
    <xf numFmtId="0" fontId="7" fillId="0" borderId="0" xfId="3" quotePrefix="1" applyFont="1" applyAlignment="1">
      <alignment horizontal="right" vertical="center"/>
    </xf>
    <xf numFmtId="0" fontId="7" fillId="0" borderId="0" xfId="3" applyFont="1" applyAlignment="1">
      <alignment horizontal="left" vertical="center" wrapText="1" indent="1"/>
    </xf>
    <xf numFmtId="0" fontId="7" fillId="0" borderId="0" xfId="4" applyFont="1" applyAlignment="1">
      <alignment horizontal="left" vertical="center" wrapText="1" indent="1"/>
    </xf>
    <xf numFmtId="0" fontId="7" fillId="0" borderId="7" xfId="4" applyFont="1" applyBorder="1">
      <alignment vertical="center"/>
    </xf>
    <xf numFmtId="0" fontId="8" fillId="0" borderId="7" xfId="12" applyFont="1" applyFill="1" applyBorder="1" applyAlignment="1">
      <alignment horizontal="center" vertical="center" wrapText="1"/>
    </xf>
    <xf numFmtId="0" fontId="8" fillId="0" borderId="12" xfId="3" applyFont="1" applyBorder="1" applyAlignment="1">
      <alignment horizontal="left" vertical="center" wrapText="1" indent="1"/>
    </xf>
    <xf numFmtId="0" fontId="7" fillId="0" borderId="3" xfId="3" applyFont="1" applyBorder="1" applyAlignment="1">
      <alignment horizontal="left" vertical="center" wrapText="1" indent="2"/>
    </xf>
    <xf numFmtId="0" fontId="7" fillId="0" borderId="13" xfId="3" applyFont="1" applyBorder="1" applyAlignment="1">
      <alignment horizontal="left" vertical="center" wrapText="1" indent="3"/>
    </xf>
    <xf numFmtId="0" fontId="74" fillId="0" borderId="13" xfId="3" applyFont="1" applyBorder="1" applyAlignment="1">
      <alignment horizontal="left" vertical="center" wrapText="1" indent="3"/>
    </xf>
    <xf numFmtId="0" fontId="8" fillId="0" borderId="1" xfId="3" applyFont="1" applyBorder="1" applyAlignment="1">
      <alignment horizontal="left" vertical="center" wrapText="1" indent="1"/>
    </xf>
    <xf numFmtId="0" fontId="14" fillId="0" borderId="0" xfId="4" applyAlignment="1">
      <alignment vertical="top" wrapText="1"/>
    </xf>
    <xf numFmtId="0" fontId="1" fillId="0" borderId="0" xfId="0" applyFont="1"/>
    <xf numFmtId="0" fontId="1" fillId="0" borderId="0" xfId="0" applyFont="1" applyAlignment="1">
      <alignment wrapText="1"/>
    </xf>
    <xf numFmtId="0" fontId="1" fillId="0" borderId="0" xfId="0" applyFont="1" applyAlignment="1">
      <alignment horizontal="center" wrapText="1"/>
    </xf>
    <xf numFmtId="0" fontId="1" fillId="0" borderId="0" xfId="13" applyFont="1"/>
    <xf numFmtId="0" fontId="1" fillId="0" borderId="0" xfId="0" applyFont="1" applyAlignment="1">
      <alignment horizontal="center"/>
    </xf>
    <xf numFmtId="0" fontId="1" fillId="0" borderId="0" xfId="0" applyFont="1" applyAlignment="1">
      <alignment horizontal="left"/>
    </xf>
    <xf numFmtId="0" fontId="78" fillId="0" borderId="0" xfId="0" applyFont="1"/>
    <xf numFmtId="0" fontId="79" fillId="22" borderId="0" xfId="0" applyFont="1" applyFill="1" applyAlignment="1">
      <alignment vertical="center" wrapText="1" readingOrder="1"/>
    </xf>
    <xf numFmtId="0" fontId="79" fillId="24" borderId="0" xfId="0" applyFont="1" applyFill="1" applyAlignment="1">
      <alignment vertical="center" wrapText="1" readingOrder="1"/>
    </xf>
    <xf numFmtId="0" fontId="79" fillId="25" borderId="0" xfId="0" applyFont="1" applyFill="1" applyAlignment="1">
      <alignment vertical="center" wrapText="1" readingOrder="1"/>
    </xf>
    <xf numFmtId="0" fontId="79" fillId="26" borderId="0" xfId="0" applyFont="1" applyFill="1" applyAlignment="1">
      <alignment vertical="center" wrapText="1" readingOrder="1"/>
    </xf>
    <xf numFmtId="0" fontId="79" fillId="27" borderId="0" xfId="0" applyFont="1" applyFill="1" applyAlignment="1">
      <alignment vertical="center" wrapText="1" readingOrder="1"/>
    </xf>
    <xf numFmtId="0" fontId="79" fillId="28" borderId="0" xfId="0" applyFont="1" applyFill="1" applyAlignment="1">
      <alignment vertical="center" wrapText="1" readingOrder="1"/>
    </xf>
    <xf numFmtId="0" fontId="79" fillId="29" borderId="0" xfId="0" applyFont="1" applyFill="1" applyAlignment="1">
      <alignment vertical="center" wrapText="1" readingOrder="1"/>
    </xf>
    <xf numFmtId="0" fontId="79" fillId="33" borderId="0" xfId="0" applyFont="1" applyFill="1" applyAlignment="1">
      <alignment vertical="center" wrapText="1" readingOrder="1"/>
    </xf>
    <xf numFmtId="0" fontId="79" fillId="34" borderId="0" xfId="0" applyFont="1" applyFill="1" applyAlignment="1">
      <alignment vertical="center" wrapText="1" readingOrder="1"/>
    </xf>
    <xf numFmtId="0" fontId="7" fillId="23" borderId="0" xfId="0" applyFont="1" applyFill="1"/>
    <xf numFmtId="0" fontId="19" fillId="24" borderId="0" xfId="0" applyFont="1" applyFill="1" applyAlignment="1">
      <alignment vertical="center"/>
    </xf>
    <xf numFmtId="0" fontId="0" fillId="24" borderId="0" xfId="0" applyFill="1"/>
    <xf numFmtId="0" fontId="21" fillId="24" borderId="0" xfId="0" applyFont="1" applyFill="1"/>
    <xf numFmtId="0" fontId="0" fillId="24" borderId="8" xfId="0" applyFill="1" applyBorder="1" applyAlignment="1">
      <alignment horizontal="right" vertical="top"/>
    </xf>
    <xf numFmtId="0" fontId="7" fillId="24" borderId="0" xfId="0" applyFont="1" applyFill="1"/>
    <xf numFmtId="0" fontId="0" fillId="36" borderId="0" xfId="0" applyFill="1"/>
    <xf numFmtId="0" fontId="8" fillId="36" borderId="0" xfId="0" applyFont="1" applyFill="1" applyAlignment="1">
      <alignment horizontal="left" vertical="top"/>
    </xf>
    <xf numFmtId="0" fontId="0" fillId="36" borderId="0" xfId="0" applyFill="1" applyAlignment="1">
      <alignment horizontal="left" vertical="top"/>
    </xf>
    <xf numFmtId="0" fontId="29" fillId="26" borderId="0" xfId="0" applyFont="1" applyFill="1"/>
    <xf numFmtId="0" fontId="29" fillId="26" borderId="0" xfId="0" applyFont="1" applyFill="1" applyAlignment="1">
      <alignment vertical="center" wrapText="1"/>
    </xf>
    <xf numFmtId="0" fontId="18" fillId="27" borderId="0" xfId="0" applyFont="1" applyFill="1" applyAlignment="1">
      <alignment vertical="center"/>
    </xf>
    <xf numFmtId="0" fontId="4" fillId="27" borderId="0" xfId="0" applyFont="1" applyFill="1" applyAlignment="1">
      <alignment vertical="center"/>
    </xf>
    <xf numFmtId="0" fontId="7" fillId="28" borderId="0" xfId="0" applyFont="1" applyFill="1"/>
    <xf numFmtId="0" fontId="0" fillId="30" borderId="0" xfId="0" applyFill="1"/>
    <xf numFmtId="0" fontId="81" fillId="29" borderId="0" xfId="0" applyFont="1" applyFill="1"/>
    <xf numFmtId="0" fontId="80" fillId="29" borderId="0" xfId="0" applyFont="1" applyFill="1"/>
    <xf numFmtId="0" fontId="21" fillId="30" borderId="0" xfId="0" applyFont="1" applyFill="1"/>
    <xf numFmtId="0" fontId="48" fillId="31" borderId="0" xfId="0" applyFont="1" applyFill="1"/>
    <xf numFmtId="0" fontId="55" fillId="32" borderId="0" xfId="4" applyFont="1" applyFill="1">
      <alignment vertical="center"/>
    </xf>
    <xf numFmtId="0" fontId="0" fillId="32" borderId="0" xfId="0" applyFill="1"/>
    <xf numFmtId="0" fontId="15" fillId="32" borderId="0" xfId="3" applyFont="1" applyFill="1">
      <alignment vertical="center"/>
    </xf>
    <xf numFmtId="0" fontId="0" fillId="32" borderId="0" xfId="0" applyFill="1" applyAlignment="1">
      <alignment horizontal="center" vertical="center"/>
    </xf>
    <xf numFmtId="0" fontId="55" fillId="32" borderId="0" xfId="0" applyFont="1" applyFill="1" applyAlignment="1">
      <alignment vertical="center"/>
    </xf>
    <xf numFmtId="0" fontId="55" fillId="32" borderId="0" xfId="0" applyFont="1" applyFill="1"/>
    <xf numFmtId="0" fontId="7" fillId="32" borderId="0" xfId="0" applyFont="1" applyFill="1"/>
    <xf numFmtId="0" fontId="49" fillId="32" borderId="0" xfId="0" applyFont="1" applyFill="1"/>
    <xf numFmtId="0" fontId="18" fillId="33" borderId="0" xfId="0" applyFont="1" applyFill="1"/>
    <xf numFmtId="0" fontId="0" fillId="33" borderId="0" xfId="0" applyFill="1"/>
    <xf numFmtId="0" fontId="19" fillId="33" borderId="0" xfId="0" applyFont="1" applyFill="1"/>
    <xf numFmtId="0" fontId="0" fillId="35" borderId="0" xfId="0" applyFill="1"/>
    <xf numFmtId="0" fontId="8" fillId="35" borderId="0" xfId="0" applyFont="1" applyFill="1"/>
    <xf numFmtId="0" fontId="7" fillId="35" borderId="0" xfId="0" applyFont="1" applyFill="1"/>
    <xf numFmtId="0" fontId="72" fillId="35" borderId="0" xfId="0" applyFont="1" applyFill="1"/>
    <xf numFmtId="0" fontId="4" fillId="35" borderId="0" xfId="0" applyFont="1" applyFill="1" applyAlignment="1">
      <alignment vertical="center"/>
    </xf>
    <xf numFmtId="0" fontId="19" fillId="35" borderId="0" xfId="5" applyFont="1" applyFill="1" applyBorder="1" applyAlignment="1">
      <alignment horizontal="left" vertical="center"/>
    </xf>
    <xf numFmtId="3" fontId="75" fillId="35" borderId="0" xfId="2" applyFont="1" applyFill="1" applyBorder="1" applyAlignment="1">
      <alignment horizontal="center" vertical="center"/>
      <protection locked="0"/>
    </xf>
    <xf numFmtId="0" fontId="14" fillId="35" borderId="0" xfId="4" applyFill="1">
      <alignment vertical="center"/>
    </xf>
    <xf numFmtId="0" fontId="19" fillId="35" borderId="0" xfId="5" applyFont="1" applyFill="1" applyBorder="1" applyAlignment="1">
      <alignment horizontal="left" vertical="center" indent="1"/>
    </xf>
    <xf numFmtId="0" fontId="79" fillId="37" borderId="0" xfId="0" applyFont="1" applyFill="1" applyAlignment="1">
      <alignment vertical="center" wrapText="1" readingOrder="1"/>
    </xf>
    <xf numFmtId="3" fontId="7" fillId="0" borderId="1" xfId="0" applyNumberFormat="1" applyFont="1" applyBorder="1" applyAlignment="1">
      <alignment vertical="center" wrapText="1"/>
    </xf>
    <xf numFmtId="3" fontId="7" fillId="2" borderId="1" xfId="0" applyNumberFormat="1" applyFont="1" applyFill="1" applyBorder="1" applyAlignment="1">
      <alignment vertical="center" wrapText="1"/>
    </xf>
    <xf numFmtId="3" fontId="8" fillId="0" borderId="1" xfId="0" applyNumberFormat="1" applyFont="1" applyBorder="1" applyAlignment="1">
      <alignment vertical="center" wrapText="1"/>
    </xf>
    <xf numFmtId="3" fontId="10" fillId="0" borderId="1" xfId="0" applyNumberFormat="1" applyFont="1" applyBorder="1" applyAlignment="1">
      <alignment horizontal="right" vertical="center" wrapText="1"/>
    </xf>
    <xf numFmtId="167" fontId="10" fillId="0" borderId="1" xfId="1" applyNumberFormat="1" applyFont="1" applyBorder="1" applyAlignment="1">
      <alignment horizontal="right" vertical="center" wrapText="1"/>
    </xf>
    <xf numFmtId="167" fontId="7" fillId="0" borderId="1" xfId="1" applyNumberFormat="1" applyFont="1" applyBorder="1" applyAlignment="1">
      <alignment horizontal="right" vertical="center" wrapText="1"/>
    </xf>
    <xf numFmtId="168" fontId="0" fillId="0" borderId="4" xfId="15" applyNumberFormat="1" applyFont="1" applyBorder="1" applyAlignment="1">
      <alignment vertical="center" wrapText="1"/>
    </xf>
    <xf numFmtId="3" fontId="7" fillId="0" borderId="1" xfId="0" quotePrefix="1" applyNumberFormat="1" applyFont="1" applyBorder="1"/>
    <xf numFmtId="3" fontId="8" fillId="4" borderId="1" xfId="0" applyNumberFormat="1" applyFont="1" applyFill="1" applyBorder="1" applyAlignment="1">
      <alignment horizontal="right" vertical="top"/>
    </xf>
    <xf numFmtId="167" fontId="7" fillId="0" borderId="1" xfId="1" quotePrefix="1" applyNumberFormat="1" applyFont="1" applyBorder="1"/>
    <xf numFmtId="3" fontId="10" fillId="0" borderId="1" xfId="0" applyNumberFormat="1" applyFont="1" applyBorder="1" applyAlignment="1">
      <alignment vertical="center"/>
    </xf>
    <xf numFmtId="3" fontId="10" fillId="0" borderId="1" xfId="15" applyNumberFormat="1" applyFont="1" applyBorder="1" applyAlignment="1">
      <alignment vertical="center"/>
    </xf>
    <xf numFmtId="167" fontId="10" fillId="0" borderId="1" xfId="1" applyNumberFormat="1" applyFont="1" applyBorder="1" applyAlignment="1">
      <alignment vertical="center"/>
    </xf>
    <xf numFmtId="3" fontId="4" fillId="16" borderId="20" xfId="15" applyNumberFormat="1" applyFont="1" applyFill="1" applyBorder="1" applyAlignment="1">
      <alignment vertical="top" wrapText="1"/>
    </xf>
    <xf numFmtId="3" fontId="0" fillId="0" borderId="20" xfId="15" applyNumberFormat="1" applyFont="1" applyBorder="1" applyAlignment="1">
      <alignment vertical="center"/>
    </xf>
    <xf numFmtId="3" fontId="4" fillId="16" borderId="33" xfId="0" applyNumberFormat="1" applyFont="1" applyFill="1" applyBorder="1" applyAlignment="1">
      <alignment horizontal="right" vertical="center"/>
    </xf>
    <xf numFmtId="3" fontId="4" fillId="16" borderId="34" xfId="0" applyNumberFormat="1" applyFont="1" applyFill="1" applyBorder="1" applyAlignment="1">
      <alignment horizontal="right" vertical="center"/>
    </xf>
    <xf numFmtId="3" fontId="4" fillId="16" borderId="20" xfId="0" applyNumberFormat="1" applyFont="1" applyFill="1" applyBorder="1" applyAlignment="1">
      <alignment vertical="center" wrapText="1"/>
    </xf>
    <xf numFmtId="3" fontId="4" fillId="16" borderId="20" xfId="0" applyNumberFormat="1" applyFont="1" applyFill="1" applyBorder="1" applyAlignment="1">
      <alignment horizontal="right" vertical="center" wrapText="1"/>
    </xf>
    <xf numFmtId="3" fontId="4" fillId="16" borderId="21" xfId="0" applyNumberFormat="1" applyFont="1" applyFill="1" applyBorder="1" applyAlignment="1">
      <alignment horizontal="right" vertical="center" wrapText="1"/>
    </xf>
    <xf numFmtId="3" fontId="4" fillId="16" borderId="33" xfId="0" applyNumberFormat="1" applyFont="1" applyFill="1" applyBorder="1" applyAlignment="1">
      <alignment horizontal="right" vertical="center" wrapText="1"/>
    </xf>
    <xf numFmtId="3" fontId="4" fillId="16" borderId="34" xfId="0" applyNumberFormat="1" applyFont="1" applyFill="1" applyBorder="1" applyAlignment="1">
      <alignment horizontal="right" vertical="center" wrapText="1"/>
    </xf>
    <xf numFmtId="1" fontId="4" fillId="16" borderId="20" xfId="0" applyNumberFormat="1" applyFont="1" applyFill="1" applyBorder="1" applyAlignment="1">
      <alignment horizontal="right" vertical="center" wrapText="1"/>
    </xf>
    <xf numFmtId="3" fontId="4" fillId="0" borderId="34" xfId="0" applyNumberFormat="1" applyFont="1" applyBorder="1" applyAlignment="1">
      <alignment horizontal="right" vertical="center"/>
    </xf>
    <xf numFmtId="3" fontId="7" fillId="9" borderId="21" xfId="0" applyNumberFormat="1" applyFont="1" applyFill="1" applyBorder="1" applyAlignment="1">
      <alignment horizontal="right" vertical="center" wrapText="1"/>
    </xf>
    <xf numFmtId="167" fontId="0" fillId="0" borderId="22" xfId="1" applyNumberFormat="1" applyFont="1" applyBorder="1" applyAlignment="1">
      <alignment vertical="center"/>
    </xf>
    <xf numFmtId="167" fontId="0" fillId="0" borderId="1" xfId="1" applyNumberFormat="1" applyFont="1" applyBorder="1" applyAlignment="1">
      <alignment wrapText="1"/>
    </xf>
    <xf numFmtId="0" fontId="8" fillId="9" borderId="12" xfId="0" applyFont="1" applyFill="1" applyBorder="1" applyAlignment="1">
      <alignment wrapText="1"/>
    </xf>
    <xf numFmtId="3" fontId="7" fillId="9" borderId="4" xfId="0" applyNumberFormat="1" applyFont="1" applyFill="1" applyBorder="1" applyAlignment="1">
      <alignment horizontal="right" vertical="center" wrapText="1"/>
    </xf>
    <xf numFmtId="3" fontId="8" fillId="0" borderId="4" xfId="0" applyNumberFormat="1" applyFont="1" applyBorder="1" applyAlignment="1">
      <alignment horizontal="right" vertical="center" wrapText="1"/>
    </xf>
    <xf numFmtId="3" fontId="8" fillId="9" borderId="4" xfId="0" applyNumberFormat="1" applyFont="1" applyFill="1" applyBorder="1" applyAlignment="1">
      <alignment horizontal="right" vertical="center" wrapText="1"/>
    </xf>
    <xf numFmtId="0" fontId="7" fillId="9" borderId="4" xfId="0" applyFont="1" applyFill="1" applyBorder="1" applyAlignment="1">
      <alignment horizontal="right" vertical="center" wrapText="1"/>
    </xf>
    <xf numFmtId="4" fontId="7" fillId="9" borderId="4" xfId="0" applyNumberFormat="1" applyFont="1" applyFill="1" applyBorder="1" applyAlignment="1">
      <alignment horizontal="right" vertical="center" wrapText="1"/>
    </xf>
    <xf numFmtId="167" fontId="7" fillId="9" borderId="4" xfId="1" applyNumberFormat="1" applyFont="1" applyFill="1" applyBorder="1" applyAlignment="1">
      <alignment horizontal="right" vertical="center" wrapText="1"/>
    </xf>
    <xf numFmtId="3" fontId="7" fillId="0" borderId="1" xfId="9" applyNumberFormat="1" applyFont="1" applyBorder="1" applyAlignment="1">
      <alignment horizontal="right" vertical="center" wrapText="1"/>
    </xf>
    <xf numFmtId="3" fontId="7" fillId="0" borderId="1" xfId="2" applyFont="1" applyFill="1">
      <alignment horizontal="right" vertical="center"/>
      <protection locked="0"/>
    </xf>
    <xf numFmtId="3" fontId="7" fillId="0" borderId="4" xfId="2" applyFont="1" applyFill="1" applyBorder="1">
      <alignment horizontal="right" vertical="center"/>
      <protection locked="0"/>
    </xf>
    <xf numFmtId="3" fontId="7" fillId="0" borderId="1" xfId="0" applyNumberFormat="1" applyFont="1" applyBorder="1"/>
    <xf numFmtId="1" fontId="7" fillId="0" borderId="1" xfId="0" applyNumberFormat="1" applyFont="1" applyBorder="1"/>
    <xf numFmtId="4" fontId="7" fillId="0" borderId="0" xfId="0" applyNumberFormat="1" applyFont="1"/>
    <xf numFmtId="3" fontId="7" fillId="0" borderId="33" xfId="0" applyNumberFormat="1" applyFont="1" applyBorder="1" applyAlignment="1">
      <alignment vertical="center"/>
    </xf>
    <xf numFmtId="1" fontId="7" fillId="0" borderId="33" xfId="0" applyNumberFormat="1" applyFont="1" applyBorder="1" applyAlignment="1">
      <alignment vertical="center"/>
    </xf>
    <xf numFmtId="3" fontId="10" fillId="0" borderId="1" xfId="0" applyNumberFormat="1" applyFont="1" applyBorder="1" applyAlignment="1">
      <alignment vertical="center" wrapText="1"/>
    </xf>
    <xf numFmtId="3" fontId="11" fillId="0" borderId="1" xfId="0" applyNumberFormat="1" applyFont="1" applyBorder="1" applyAlignment="1">
      <alignment vertical="center" wrapText="1"/>
    </xf>
    <xf numFmtId="0" fontId="82" fillId="0" borderId="0" xfId="7" applyFont="1" applyBorder="1" applyAlignment="1">
      <alignment vertical="center"/>
    </xf>
    <xf numFmtId="0" fontId="82" fillId="0" borderId="0" xfId="7" applyFont="1" applyBorder="1" applyAlignment="1"/>
    <xf numFmtId="0" fontId="81" fillId="38" borderId="0" xfId="0" applyFont="1" applyFill="1"/>
    <xf numFmtId="0" fontId="80" fillId="38" borderId="0" xfId="0" applyFont="1" applyFill="1"/>
    <xf numFmtId="0" fontId="4" fillId="0" borderId="0" xfId="0" applyFont="1" applyAlignment="1">
      <alignment horizontal="justify" vertical="center" wrapText="1"/>
    </xf>
    <xf numFmtId="0" fontId="10" fillId="0" borderId="0" xfId="0" applyFont="1" applyAlignment="1">
      <alignment vertical="center" wrapText="1"/>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7" borderId="1" xfId="0" applyFont="1" applyFill="1" applyBorder="1" applyAlignment="1">
      <alignment horizontal="center" vertical="center" wrapText="1"/>
    </xf>
    <xf numFmtId="0" fontId="30" fillId="7" borderId="1" xfId="0" applyFont="1" applyFill="1" applyBorder="1" applyAlignment="1">
      <alignment vertical="center" wrapText="1"/>
    </xf>
    <xf numFmtId="0" fontId="10" fillId="7" borderId="1" xfId="0" applyFont="1" applyFill="1" applyBorder="1" applyAlignment="1">
      <alignment vertical="center" wrapText="1"/>
    </xf>
    <xf numFmtId="0" fontId="7" fillId="9" borderId="4" xfId="0" applyFont="1" applyFill="1" applyBorder="1" applyAlignment="1">
      <alignment horizontal="center" vertical="center" wrapText="1"/>
    </xf>
    <xf numFmtId="0" fontId="4" fillId="0" borderId="4"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7" xfId="0" applyFont="1" applyBorder="1" applyAlignment="1">
      <alignment horizontal="center" vertical="center" wrapText="1"/>
    </xf>
    <xf numFmtId="0" fontId="7" fillId="0" borderId="1" xfId="9" applyFont="1" applyBorder="1" applyAlignment="1">
      <alignment horizontal="center"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28" fillId="24" borderId="0" xfId="0" applyFont="1" applyFill="1"/>
    <xf numFmtId="0" fontId="8" fillId="0" borderId="0" xfId="5" applyFont="1" applyFill="1" applyBorder="1" applyAlignment="1">
      <alignment vertical="center" wrapText="1"/>
    </xf>
    <xf numFmtId="3" fontId="8" fillId="0" borderId="1" xfId="2" applyFont="1" applyFill="1" applyAlignment="1">
      <alignment horizontal="center" vertical="center"/>
      <protection locked="0"/>
    </xf>
    <xf numFmtId="0" fontId="4" fillId="0" borderId="1" xfId="12" applyFont="1" applyFill="1" applyBorder="1" applyAlignment="1">
      <alignment vertical="center" wrapText="1"/>
    </xf>
    <xf numFmtId="0" fontId="69" fillId="0" borderId="0" xfId="4" applyFont="1">
      <alignment vertical="center"/>
    </xf>
    <xf numFmtId="0" fontId="83" fillId="35" borderId="0" xfId="6" applyFont="1" applyFill="1" applyBorder="1" applyAlignment="1">
      <alignment vertical="center"/>
    </xf>
    <xf numFmtId="0" fontId="83" fillId="0" borderId="0" xfId="6" applyFont="1" applyFill="1" applyBorder="1" applyAlignment="1">
      <alignment vertical="center"/>
    </xf>
    <xf numFmtId="0" fontId="38" fillId="0" borderId="0" xfId="12" applyFont="1" applyFill="1" applyBorder="1" applyAlignment="1">
      <alignment horizontal="center" vertical="center" wrapText="1"/>
    </xf>
    <xf numFmtId="0" fontId="7" fillId="0" borderId="0" xfId="3" quotePrefix="1" applyFont="1" applyAlignment="1">
      <alignment horizontal="center" vertical="center"/>
    </xf>
    <xf numFmtId="3" fontId="6" fillId="0" borderId="0" xfId="2" applyFont="1" applyFill="1" applyBorder="1" applyAlignment="1">
      <alignment horizontal="center" vertical="center"/>
      <protection locked="0"/>
    </xf>
    <xf numFmtId="0" fontId="7" fillId="0" borderId="13" xfId="3" quotePrefix="1" applyFont="1" applyBorder="1" applyAlignment="1">
      <alignment horizontal="center" vertical="center"/>
    </xf>
    <xf numFmtId="0" fontId="69" fillId="0" borderId="0" xfId="4" applyFont="1" applyAlignment="1">
      <alignment vertical="center" wrapText="1"/>
    </xf>
    <xf numFmtId="0" fontId="84" fillId="0" borderId="0" xfId="4" applyFont="1" applyAlignment="1">
      <alignment vertical="top"/>
    </xf>
    <xf numFmtId="0" fontId="2" fillId="0" borderId="0" xfId="0" applyFont="1" applyAlignment="1">
      <alignment vertical="top"/>
    </xf>
    <xf numFmtId="0" fontId="69" fillId="0" borderId="0" xfId="4" applyFont="1" applyAlignment="1">
      <alignment vertical="top" wrapText="1"/>
    </xf>
    <xf numFmtId="0" fontId="2" fillId="0" borderId="0" xfId="0" applyFont="1"/>
    <xf numFmtId="0" fontId="7" fillId="35" borderId="0" xfId="3" applyFont="1" applyFill="1">
      <alignment vertical="center"/>
    </xf>
    <xf numFmtId="0" fontId="76" fillId="0" borderId="0" xfId="5" applyFont="1" applyFill="1" applyBorder="1" applyAlignment="1">
      <alignment vertical="center"/>
    </xf>
    <xf numFmtId="0" fontId="76" fillId="0" borderId="0" xfId="5"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horizontal="left" vertical="center"/>
    </xf>
    <xf numFmtId="0" fontId="28" fillId="0" borderId="1" xfId="0" applyFont="1" applyBorder="1" applyAlignment="1">
      <alignment horizontal="center" vertical="center"/>
    </xf>
    <xf numFmtId="0" fontId="45" fillId="0" borderId="0" xfId="0" applyFont="1" applyAlignment="1">
      <alignment horizontal="left" vertical="top" wrapText="1"/>
    </xf>
    <xf numFmtId="0" fontId="18" fillId="31" borderId="0" xfId="0" applyFont="1" applyFill="1"/>
    <xf numFmtId="0" fontId="52" fillId="31" borderId="0" xfId="0" applyFont="1" applyFill="1" applyAlignment="1">
      <alignment wrapText="1"/>
    </xf>
    <xf numFmtId="0" fontId="18" fillId="0" borderId="0" xfId="0" applyFont="1" applyAlignment="1">
      <alignment wrapText="1"/>
    </xf>
    <xf numFmtId="0" fontId="2" fillId="0" borderId="1" xfId="0" applyFont="1" applyBorder="1" applyAlignment="1">
      <alignment horizontal="center" vertical="center" wrapText="1"/>
    </xf>
    <xf numFmtId="0" fontId="2" fillId="0" borderId="1" xfId="0" applyFont="1" applyBorder="1"/>
    <xf numFmtId="0" fontId="2" fillId="0" borderId="1" xfId="0" applyFont="1" applyBorder="1" applyAlignment="1">
      <alignment horizontal="center" vertical="center"/>
    </xf>
    <xf numFmtId="0" fontId="2" fillId="0" borderId="0" xfId="0" quotePrefix="1" applyFont="1" applyAlignment="1">
      <alignment horizontal="left" vertical="center" indent="5"/>
    </xf>
    <xf numFmtId="0" fontId="51" fillId="0" borderId="0" xfId="0" applyFont="1" applyAlignment="1">
      <alignment vertical="center" wrapText="1"/>
    </xf>
    <xf numFmtId="0" fontId="50" fillId="0" borderId="0" xfId="0" applyFont="1" applyAlignment="1">
      <alignment vertical="center" wrapText="1"/>
    </xf>
    <xf numFmtId="0" fontId="50" fillId="0" borderId="0" xfId="0" applyFont="1" applyAlignment="1">
      <alignment horizontal="center" vertical="center" wrapText="1"/>
    </xf>
    <xf numFmtId="0" fontId="2" fillId="0" borderId="1" xfId="0" applyFont="1" applyBorder="1" applyAlignment="1">
      <alignment vertical="center" wrapText="1"/>
    </xf>
    <xf numFmtId="0" fontId="22" fillId="0" borderId="1" xfId="0" applyFont="1" applyBorder="1" applyAlignment="1">
      <alignment vertical="center" wrapText="1"/>
    </xf>
    <xf numFmtId="0" fontId="86" fillId="0" borderId="1" xfId="0" applyFont="1" applyBorder="1" applyAlignment="1">
      <alignment vertical="center" wrapText="1"/>
    </xf>
    <xf numFmtId="10" fontId="87" fillId="0" borderId="0" xfId="0" applyNumberFormat="1" applyFont="1"/>
    <xf numFmtId="10" fontId="2" fillId="0" borderId="0" xfId="0" applyNumberFormat="1" applyFont="1"/>
    <xf numFmtId="0" fontId="88" fillId="9" borderId="4" xfId="0" applyFont="1" applyFill="1" applyBorder="1" applyAlignment="1">
      <alignment horizontal="left" vertical="center" wrapText="1" indent="3"/>
    </xf>
    <xf numFmtId="0" fontId="10" fillId="0" borderId="0" xfId="0" applyFont="1" applyAlignment="1">
      <alignment vertical="center"/>
    </xf>
    <xf numFmtId="0" fontId="52" fillId="0" borderId="0" xfId="0" applyFont="1" applyAlignment="1">
      <alignment vertical="center" wrapText="1"/>
    </xf>
    <xf numFmtId="0" fontId="11" fillId="9" borderId="5"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3" xfId="0" applyFont="1" applyFill="1" applyBorder="1" applyAlignment="1">
      <alignment vertical="center" wrapText="1"/>
    </xf>
    <xf numFmtId="0" fontId="11" fillId="9" borderId="4" xfId="0" applyFont="1" applyFill="1" applyBorder="1" applyAlignment="1">
      <alignment vertical="center" wrapText="1"/>
    </xf>
    <xf numFmtId="0" fontId="11" fillId="9" borderId="6"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20" borderId="1" xfId="0" applyFont="1" applyFill="1" applyBorder="1" applyAlignment="1">
      <alignment horizontal="center" vertical="center" wrapText="1"/>
    </xf>
    <xf numFmtId="0" fontId="37" fillId="0" borderId="1" xfId="0" applyFont="1" applyBorder="1" applyAlignment="1">
      <alignment vertical="center" wrapText="1"/>
    </xf>
    <xf numFmtId="0" fontId="10" fillId="0" borderId="12" xfId="0" applyFont="1" applyBorder="1" applyAlignment="1">
      <alignment horizontal="center" vertical="center" wrapText="1"/>
    </xf>
    <xf numFmtId="0" fontId="2" fillId="28" borderId="0" xfId="0" applyFont="1" applyFill="1"/>
    <xf numFmtId="0" fontId="28" fillId="0" borderId="35" xfId="0" applyFont="1" applyBorder="1" applyAlignment="1">
      <alignment vertical="center"/>
    </xf>
    <xf numFmtId="3" fontId="2" fillId="0" borderId="0" xfId="0" applyNumberFormat="1" applyFont="1"/>
    <xf numFmtId="0" fontId="2" fillId="27" borderId="0" xfId="0" applyFont="1" applyFill="1"/>
    <xf numFmtId="0" fontId="2" fillId="7" borderId="1" xfId="0" applyFont="1" applyFill="1" applyBorder="1" applyAlignment="1">
      <alignment vertical="center" wrapText="1"/>
    </xf>
    <xf numFmtId="3" fontId="2" fillId="7" borderId="1" xfId="0" applyNumberFormat="1" applyFont="1" applyFill="1" applyBorder="1" applyAlignment="1">
      <alignment vertical="center" wrapText="1"/>
    </xf>
    <xf numFmtId="1" fontId="2" fillId="7" borderId="1" xfId="0" applyNumberFormat="1" applyFont="1" applyFill="1" applyBorder="1" applyAlignment="1">
      <alignment vertical="center" wrapText="1"/>
    </xf>
    <xf numFmtId="0" fontId="2" fillId="26" borderId="0" xfId="0" applyFont="1" applyFill="1"/>
    <xf numFmtId="0" fontId="2" fillId="0" borderId="0" xfId="0" applyFont="1" applyAlignment="1">
      <alignment horizontal="center"/>
    </xf>
    <xf numFmtId="167" fontId="2" fillId="0" borderId="0" xfId="0" applyNumberFormat="1" applyFont="1"/>
    <xf numFmtId="0" fontId="2" fillId="36" borderId="0" xfId="0" applyFont="1" applyFill="1"/>
    <xf numFmtId="0" fontId="90" fillId="0" borderId="0" xfId="0" applyFont="1" applyAlignment="1">
      <alignment horizontal="center" vertical="center" wrapText="1"/>
    </xf>
    <xf numFmtId="0" fontId="27" fillId="0" borderId="1" xfId="0" applyFont="1" applyBorder="1" applyAlignment="1">
      <alignment horizontal="center" vertical="center" wrapText="1"/>
    </xf>
    <xf numFmtId="0" fontId="27" fillId="10" borderId="1"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2" fillId="0" borderId="0" xfId="0" applyFont="1" applyAlignment="1">
      <alignment horizontal="justify"/>
    </xf>
    <xf numFmtId="0" fontId="2" fillId="23" borderId="0" xfId="0" applyFont="1" applyFill="1"/>
    <xf numFmtId="0" fontId="2" fillId="38" borderId="0" xfId="0" applyFont="1" applyFill="1"/>
    <xf numFmtId="0" fontId="92" fillId="0" borderId="0" xfId="14" applyFont="1">
      <alignment horizontal="left"/>
    </xf>
    <xf numFmtId="0" fontId="25" fillId="0" borderId="0" xfId="7" applyBorder="1" applyAlignment="1"/>
    <xf numFmtId="0" fontId="25" fillId="0" borderId="0" xfId="7" applyBorder="1" applyAlignment="1">
      <alignment vertical="center"/>
    </xf>
    <xf numFmtId="0" fontId="25" fillId="0" borderId="0" xfId="7" applyBorder="1" applyAlignment="1">
      <alignment horizontal="left" vertical="center"/>
    </xf>
    <xf numFmtId="0" fontId="8" fillId="0" borderId="0" xfId="10" applyFont="1" applyAlignment="1">
      <alignment horizontal="left" vertical="center"/>
    </xf>
    <xf numFmtId="49" fontId="93" fillId="4" borderId="52" xfId="10" applyNumberFormat="1" applyFont="1" applyFill="1" applyBorder="1" applyAlignment="1">
      <alignment horizontal="center" vertical="center" wrapText="1"/>
    </xf>
    <xf numFmtId="49" fontId="8" fillId="4" borderId="53" xfId="10" applyNumberFormat="1" applyFont="1" applyFill="1" applyBorder="1" applyAlignment="1">
      <alignment horizontal="center" vertical="center" wrapText="1"/>
    </xf>
    <xf numFmtId="49" fontId="8" fillId="4" borderId="1" xfId="10" applyNumberFormat="1" applyFont="1" applyFill="1" applyBorder="1" applyAlignment="1">
      <alignment horizontal="center" vertical="center" wrapText="1"/>
    </xf>
    <xf numFmtId="49" fontId="8" fillId="4" borderId="54" xfId="10" applyNumberFormat="1" applyFont="1" applyFill="1" applyBorder="1" applyAlignment="1">
      <alignment horizontal="center" vertical="center" wrapText="1"/>
    </xf>
    <xf numFmtId="49" fontId="8" fillId="4" borderId="55" xfId="10" applyNumberFormat="1" applyFont="1" applyFill="1" applyBorder="1" applyAlignment="1">
      <alignment horizontal="center" vertical="center" wrapText="1"/>
    </xf>
    <xf numFmtId="0" fontId="8" fillId="4" borderId="1" xfId="11" applyFont="1" applyFill="1" applyBorder="1" applyAlignment="1">
      <alignment horizontal="center" vertical="center" wrapText="1"/>
    </xf>
    <xf numFmtId="0" fontId="7" fillId="14" borderId="56" xfId="10" applyFont="1" applyFill="1" applyBorder="1" applyAlignment="1">
      <alignment wrapText="1"/>
    </xf>
    <xf numFmtId="0" fontId="8" fillId="0" borderId="57" xfId="10" applyFont="1" applyBorder="1" applyAlignment="1">
      <alignment horizontal="right" wrapText="1"/>
    </xf>
    <xf numFmtId="0" fontId="7" fillId="0" borderId="58" xfId="10" applyFont="1" applyBorder="1" applyAlignment="1">
      <alignment wrapText="1"/>
    </xf>
    <xf numFmtId="0" fontId="7" fillId="14" borderId="59" xfId="10" applyFont="1" applyFill="1" applyBorder="1" applyAlignment="1">
      <alignment wrapText="1"/>
    </xf>
    <xf numFmtId="0" fontId="7" fillId="14" borderId="60" xfId="10" applyFont="1" applyFill="1" applyBorder="1" applyAlignment="1">
      <alignment wrapText="1"/>
    </xf>
    <xf numFmtId="0" fontId="8" fillId="14" borderId="60" xfId="10" applyFont="1" applyFill="1" applyBorder="1" applyAlignment="1">
      <alignment horizontal="center" wrapText="1"/>
    </xf>
    <xf numFmtId="0" fontId="7" fillId="9" borderId="59" xfId="10" applyFont="1" applyFill="1" applyBorder="1" applyAlignment="1">
      <alignment wrapText="1"/>
    </xf>
    <xf numFmtId="0" fontId="7" fillId="9" borderId="60" xfId="10" applyFont="1" applyFill="1" applyBorder="1" applyAlignment="1">
      <alignment wrapText="1"/>
    </xf>
    <xf numFmtId="4" fontId="7" fillId="9" borderId="60" xfId="10" applyNumberFormat="1" applyFont="1" applyFill="1" applyBorder="1" applyAlignment="1">
      <alignment wrapText="1"/>
    </xf>
    <xf numFmtId="3" fontId="7" fillId="0" borderId="61" xfId="10" applyNumberFormat="1" applyFont="1" applyBorder="1" applyAlignment="1">
      <alignment wrapText="1"/>
    </xf>
    <xf numFmtId="1" fontId="7" fillId="0" borderId="59" xfId="10" applyNumberFormat="1" applyFont="1" applyBorder="1" applyAlignment="1">
      <alignment horizontal="right" wrapText="1"/>
    </xf>
    <xf numFmtId="0" fontId="7" fillId="0" borderId="60" xfId="10" applyFont="1" applyBorder="1" applyAlignment="1">
      <alignment wrapText="1"/>
    </xf>
    <xf numFmtId="3" fontId="7" fillId="0" borderId="62" xfId="10" applyNumberFormat="1" applyFont="1" applyBorder="1" applyAlignment="1">
      <alignment wrapText="1"/>
    </xf>
    <xf numFmtId="168" fontId="7" fillId="0" borderId="63" xfId="15" applyNumberFormat="1" applyFont="1" applyBorder="1" applyAlignment="1">
      <alignment wrapText="1"/>
    </xf>
    <xf numFmtId="0" fontId="7" fillId="0" borderId="63" xfId="10" applyFont="1" applyBorder="1" applyAlignment="1">
      <alignment wrapText="1"/>
    </xf>
    <xf numFmtId="0" fontId="7" fillId="0" borderId="65" xfId="10" applyFont="1" applyBorder="1" applyAlignment="1">
      <alignment wrapText="1"/>
    </xf>
    <xf numFmtId="0" fontId="11" fillId="0" borderId="1" xfId="0" applyFont="1" applyBorder="1" applyAlignment="1">
      <alignment horizontal="justify" vertical="center" wrapText="1"/>
    </xf>
    <xf numFmtId="0" fontId="10" fillId="3" borderId="1" xfId="0" applyFont="1" applyFill="1" applyBorder="1" applyAlignment="1">
      <alignment vertical="center"/>
    </xf>
    <xf numFmtId="0" fontId="0" fillId="0" borderId="1" xfId="0" applyBorder="1" applyAlignment="1">
      <alignment horizontal="center" wrapText="1"/>
    </xf>
    <xf numFmtId="0" fontId="10" fillId="0" borderId="1" xfId="0" applyFont="1" applyBorder="1" applyAlignment="1">
      <alignment horizontal="left" vertical="center" wrapText="1" indent="3"/>
    </xf>
    <xf numFmtId="0" fontId="10" fillId="0" borderId="1" xfId="0" applyFont="1" applyBorder="1" applyAlignment="1">
      <alignment horizontal="left" vertical="center" wrapText="1" indent="2"/>
    </xf>
    <xf numFmtId="9" fontId="0" fillId="0" borderId="1" xfId="0" applyNumberFormat="1" applyBorder="1" applyAlignment="1">
      <alignment horizontal="center" wrapText="1"/>
    </xf>
    <xf numFmtId="0" fontId="4" fillId="0" borderId="0" xfId="0" applyFont="1" applyAlignment="1">
      <alignment wrapText="1"/>
    </xf>
    <xf numFmtId="0" fontId="4" fillId="0" borderId="5" xfId="0" applyFont="1" applyBorder="1" applyAlignment="1">
      <alignment vertical="center" wrapText="1"/>
    </xf>
    <xf numFmtId="0" fontId="88" fillId="0" borderId="4" xfId="0" applyFont="1" applyBorder="1" applyAlignment="1">
      <alignment horizontal="left" vertical="center" wrapText="1" indent="3"/>
    </xf>
    <xf numFmtId="0" fontId="94" fillId="0" borderId="4" xfId="0" applyFont="1" applyBorder="1" applyAlignment="1">
      <alignment horizontal="left" vertical="center" wrapText="1" indent="3"/>
    </xf>
    <xf numFmtId="3" fontId="0" fillId="0" borderId="1" xfId="0" applyNumberFormat="1" applyBorder="1" applyAlignment="1">
      <alignment horizontal="right"/>
    </xf>
    <xf numFmtId="0" fontId="0" fillId="0" borderId="1" xfId="0" applyBorder="1" applyAlignment="1">
      <alignment vertical="center"/>
    </xf>
    <xf numFmtId="0" fontId="0" fillId="9" borderId="3" xfId="0" applyFill="1" applyBorder="1" applyAlignment="1">
      <alignment horizontal="center" vertical="center" wrapText="1"/>
    </xf>
    <xf numFmtId="0" fontId="0" fillId="9" borderId="6" xfId="0" applyFill="1" applyBorder="1" applyAlignment="1">
      <alignment horizontal="center" vertical="center" wrapText="1"/>
    </xf>
    <xf numFmtId="0" fontId="0" fillId="9" borderId="12" xfId="0" applyFill="1" applyBorder="1" applyAlignment="1">
      <alignment horizontal="center" vertical="center" wrapText="1"/>
    </xf>
    <xf numFmtId="0" fontId="0" fillId="0" borderId="7" xfId="0" applyBorder="1"/>
    <xf numFmtId="0" fontId="0" fillId="0" borderId="15" xfId="0" applyBorder="1"/>
    <xf numFmtId="0" fontId="0" fillId="0" borderId="2" xfId="0" applyBorder="1"/>
    <xf numFmtId="3" fontId="0" fillId="0" borderId="1" xfId="0" applyNumberFormat="1" applyBorder="1"/>
    <xf numFmtId="4" fontId="0" fillId="0" borderId="1" xfId="0" applyNumberFormat="1" applyBorder="1"/>
    <xf numFmtId="4" fontId="0" fillId="0" borderId="2" xfId="0" applyNumberFormat="1" applyBorder="1"/>
    <xf numFmtId="3" fontId="10" fillId="0" borderId="4" xfId="0" applyNumberFormat="1" applyFont="1" applyBorder="1" applyAlignment="1">
      <alignment vertical="center" wrapText="1"/>
    </xf>
    <xf numFmtId="167" fontId="10" fillId="0" borderId="1" xfId="1" applyNumberFormat="1" applyFont="1" applyBorder="1" applyAlignment="1">
      <alignment vertical="center" wrapText="1"/>
    </xf>
    <xf numFmtId="3" fontId="37" fillId="4" borderId="1" xfId="0" applyNumberFormat="1" applyFont="1" applyFill="1" applyBorder="1" applyAlignment="1">
      <alignment vertical="center" wrapText="1"/>
    </xf>
    <xf numFmtId="3" fontId="30" fillId="4" borderId="1" xfId="0" applyNumberFormat="1" applyFont="1" applyFill="1" applyBorder="1" applyAlignment="1">
      <alignment vertical="center" wrapText="1"/>
    </xf>
    <xf numFmtId="0" fontId="0" fillId="0" borderId="0" xfId="0" applyAlignment="1">
      <alignment horizontal="center" vertical="center" wrapText="1"/>
    </xf>
    <xf numFmtId="0" fontId="0" fillId="0" borderId="4" xfId="0" applyBorder="1" applyAlignment="1">
      <alignment horizontal="center" vertical="center"/>
    </xf>
    <xf numFmtId="3" fontId="0" fillId="0" borderId="4" xfId="0" applyNumberFormat="1" applyBorder="1" applyAlignment="1">
      <alignment wrapText="1"/>
    </xf>
    <xf numFmtId="3" fontId="0" fillId="0" borderId="1" xfId="0" applyNumberFormat="1" applyBorder="1" applyAlignment="1">
      <alignment wrapText="1"/>
    </xf>
    <xf numFmtId="0" fontId="0" fillId="0" borderId="4" xfId="0" applyBorder="1" applyAlignment="1">
      <alignment wrapText="1"/>
    </xf>
    <xf numFmtId="0" fontId="0" fillId="9" borderId="1" xfId="0" applyFill="1" applyBorder="1" applyAlignment="1">
      <alignment wrapText="1"/>
    </xf>
    <xf numFmtId="0" fontId="0" fillId="9" borderId="5" xfId="0" applyFill="1" applyBorder="1" applyAlignment="1">
      <alignment wrapText="1"/>
    </xf>
    <xf numFmtId="166" fontId="0" fillId="0" borderId="1" xfId="0" applyNumberFormat="1" applyBorder="1" applyAlignment="1">
      <alignment wrapText="1"/>
    </xf>
    <xf numFmtId="0" fontId="0" fillId="9" borderId="6" xfId="0" applyFill="1" applyBorder="1" applyAlignment="1">
      <alignment wrapText="1"/>
    </xf>
    <xf numFmtId="0" fontId="0" fillId="9" borderId="7" xfId="0" applyFill="1" applyBorder="1" applyAlignment="1">
      <alignment wrapText="1"/>
    </xf>
    <xf numFmtId="0" fontId="0" fillId="21" borderId="1" xfId="0" applyFill="1" applyBorder="1" applyAlignment="1">
      <alignment wrapText="1"/>
    </xf>
    <xf numFmtId="0" fontId="0" fillId="0" borderId="0" xfId="0" applyAlignment="1">
      <alignment wrapText="1"/>
    </xf>
    <xf numFmtId="165" fontId="0" fillId="0" borderId="1" xfId="0" applyNumberFormat="1" applyBorder="1" applyAlignment="1">
      <alignment wrapText="1"/>
    </xf>
    <xf numFmtId="3" fontId="0" fillId="0" borderId="4" xfId="0" applyNumberFormat="1" applyBorder="1" applyAlignment="1">
      <alignment horizontal="right" wrapText="1"/>
    </xf>
    <xf numFmtId="3" fontId="0" fillId="0" borderId="1" xfId="0" applyNumberFormat="1" applyBorder="1" applyAlignment="1">
      <alignment horizontal="right" wrapText="1"/>
    </xf>
    <xf numFmtId="0" fontId="0" fillId="0" borderId="33" xfId="0" applyBorder="1" applyAlignment="1">
      <alignment horizontal="center" vertical="center" wrapText="1"/>
    </xf>
    <xf numFmtId="0" fontId="0" fillId="0" borderId="33" xfId="0" applyBorder="1" applyAlignment="1">
      <alignment horizontal="center" vertical="center"/>
    </xf>
    <xf numFmtId="0" fontId="0" fillId="9" borderId="35" xfId="0" applyFill="1" applyBorder="1" applyAlignment="1">
      <alignment vertical="center"/>
    </xf>
    <xf numFmtId="0" fontId="0" fillId="0" borderId="16" xfId="0" applyBorder="1" applyAlignment="1">
      <alignment vertical="center" wrapText="1"/>
    </xf>
    <xf numFmtId="0" fontId="0" fillId="0" borderId="33" xfId="0" applyBorder="1" applyAlignment="1">
      <alignment vertical="center" wrapText="1"/>
    </xf>
    <xf numFmtId="0" fontId="0" fillId="0" borderId="22" xfId="0" applyBorder="1" applyAlignment="1">
      <alignment horizontal="center" vertical="center" wrapText="1"/>
    </xf>
    <xf numFmtId="0" fontId="0" fillId="0" borderId="16" xfId="0" applyBorder="1" applyAlignment="1">
      <alignment horizontal="center" vertical="center" wrapText="1"/>
    </xf>
    <xf numFmtId="49" fontId="10" fillId="0" borderId="21" xfId="0" applyNumberFormat="1" applyFont="1" applyBorder="1" applyAlignment="1">
      <alignment horizontal="center" vertical="center" wrapText="1"/>
    </xf>
    <xf numFmtId="0" fontId="0" fillId="19" borderId="22" xfId="0" applyFill="1" applyBorder="1" applyAlignment="1">
      <alignment vertical="center" wrapText="1"/>
    </xf>
    <xf numFmtId="0" fontId="0" fillId="19" borderId="33" xfId="0" applyFill="1" applyBorder="1" applyAlignment="1">
      <alignment vertical="center" wrapText="1"/>
    </xf>
    <xf numFmtId="49" fontId="10" fillId="0" borderId="32" xfId="0" applyNumberFormat="1" applyFont="1" applyBorder="1" applyAlignment="1">
      <alignment horizontal="center" vertical="center" wrapText="1"/>
    </xf>
    <xf numFmtId="49" fontId="30" fillId="0" borderId="32" xfId="0" applyNumberFormat="1" applyFont="1" applyBorder="1" applyAlignment="1">
      <alignment horizontal="center" vertical="center" wrapText="1"/>
    </xf>
    <xf numFmtId="0" fontId="22" fillId="7" borderId="33" xfId="0" applyFont="1" applyFill="1" applyBorder="1" applyAlignment="1">
      <alignment horizontal="left" vertical="center" wrapText="1" indent="2"/>
    </xf>
    <xf numFmtId="49" fontId="95" fillId="0" borderId="32" xfId="0" applyNumberFormat="1" applyFont="1" applyBorder="1" applyAlignment="1">
      <alignment horizontal="center" vertical="center" wrapText="1"/>
    </xf>
    <xf numFmtId="0" fontId="53" fillId="0" borderId="33" xfId="0" applyFont="1" applyBorder="1" applyAlignment="1">
      <alignment vertical="center" wrapText="1"/>
    </xf>
    <xf numFmtId="0" fontId="0" fillId="0" borderId="16" xfId="0" applyBorder="1"/>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0" fillId="0" borderId="28" xfId="0" applyBorder="1" applyAlignment="1">
      <alignment vertical="center"/>
    </xf>
    <xf numFmtId="0" fontId="0" fillId="9" borderId="28" xfId="0" applyFill="1" applyBorder="1" applyAlignment="1">
      <alignment vertical="center" wrapText="1"/>
    </xf>
    <xf numFmtId="0" fontId="0" fillId="0" borderId="24" xfId="0" applyBorder="1" applyAlignment="1">
      <alignment vertical="center"/>
    </xf>
    <xf numFmtId="0" fontId="0" fillId="0" borderId="38" xfId="0" applyBorder="1" applyAlignment="1">
      <alignment vertical="center"/>
    </xf>
    <xf numFmtId="0" fontId="0" fillId="0" borderId="26" xfId="0" applyBorder="1" applyAlignment="1">
      <alignment vertical="center" wrapText="1"/>
    </xf>
    <xf numFmtId="0" fontId="0" fillId="0" borderId="22" xfId="0" applyBorder="1" applyAlignment="1">
      <alignment vertical="center" wrapText="1"/>
    </xf>
    <xf numFmtId="0" fontId="0" fillId="9" borderId="0" xfId="0" applyFill="1" applyAlignment="1">
      <alignment vertical="top" wrapText="1"/>
    </xf>
    <xf numFmtId="0" fontId="7" fillId="0" borderId="29" xfId="0" applyFont="1" applyBorder="1" applyAlignment="1">
      <alignment horizontal="center" vertical="center" wrapText="1"/>
    </xf>
    <xf numFmtId="0" fontId="0" fillId="9" borderId="0" xfId="0" applyFill="1" applyAlignment="1">
      <alignment vertical="center" wrapText="1"/>
    </xf>
    <xf numFmtId="0" fontId="0" fillId="9" borderId="16" xfId="0" applyFill="1" applyBorder="1" applyAlignment="1">
      <alignment vertical="center" wrapText="1"/>
    </xf>
    <xf numFmtId="0" fontId="0" fillId="0" borderId="25" xfId="0" applyBorder="1" applyAlignment="1">
      <alignment horizontal="center" vertical="center" wrapText="1"/>
    </xf>
    <xf numFmtId="0" fontId="10" fillId="0" borderId="22" xfId="0" applyFont="1" applyBorder="1" applyAlignment="1">
      <alignment vertical="center" wrapText="1"/>
    </xf>
    <xf numFmtId="3" fontId="0" fillId="0" borderId="22" xfId="0" applyNumberFormat="1" applyBorder="1" applyAlignment="1">
      <alignment vertical="center" wrapText="1"/>
    </xf>
    <xf numFmtId="0" fontId="30" fillId="0" borderId="33" xfId="0" applyFont="1" applyBorder="1" applyAlignment="1">
      <alignment horizontal="left" vertical="center" wrapText="1" indent="1"/>
    </xf>
    <xf numFmtId="3" fontId="0" fillId="0" borderId="33" xfId="0" applyNumberFormat="1" applyBorder="1" applyAlignment="1">
      <alignment vertical="center" wrapText="1"/>
    </xf>
    <xf numFmtId="0" fontId="30" fillId="0" borderId="33" xfId="0" applyFont="1" applyBorder="1" applyAlignment="1">
      <alignment horizontal="left" vertical="center" wrapText="1" indent="5"/>
    </xf>
    <xf numFmtId="0" fontId="30" fillId="0" borderId="33" xfId="0" applyFont="1" applyBorder="1" applyAlignment="1">
      <alignment horizontal="left" vertical="center" wrapText="1" indent="10"/>
    </xf>
    <xf numFmtId="0" fontId="0" fillId="13" borderId="33" xfId="0" applyFill="1" applyBorder="1" applyAlignment="1">
      <alignment vertical="center" wrapText="1"/>
    </xf>
    <xf numFmtId="0" fontId="10" fillId="0" borderId="33" xfId="0" applyFont="1" applyBorder="1" applyAlignment="1">
      <alignment vertical="center" wrapText="1"/>
    </xf>
    <xf numFmtId="0" fontId="10" fillId="13" borderId="33" xfId="0" applyFont="1" applyFill="1" applyBorder="1" applyAlignment="1">
      <alignment vertical="center"/>
    </xf>
    <xf numFmtId="0" fontId="10" fillId="0" borderId="33" xfId="0" applyFont="1" applyBorder="1" applyAlignment="1">
      <alignment horizontal="center" vertical="center" wrapText="1"/>
    </xf>
    <xf numFmtId="3" fontId="10" fillId="0" borderId="33" xfId="0" applyNumberFormat="1" applyFont="1" applyBorder="1" applyAlignment="1">
      <alignment horizontal="right" vertical="center" wrapText="1"/>
    </xf>
    <xf numFmtId="3" fontId="10" fillId="0" borderId="33" xfId="0" applyNumberFormat="1" applyFont="1" applyBorder="1" applyAlignment="1">
      <alignment horizontal="right" vertical="center"/>
    </xf>
    <xf numFmtId="0" fontId="10" fillId="0" borderId="33" xfId="0" applyFont="1" applyBorder="1" applyAlignment="1">
      <alignment horizontal="right" vertical="center" wrapText="1"/>
    </xf>
    <xf numFmtId="0" fontId="19" fillId="28" borderId="0" xfId="0" applyFont="1" applyFill="1" applyAlignment="1">
      <alignment vertical="center"/>
    </xf>
    <xf numFmtId="0" fontId="0" fillId="0" borderId="21" xfId="0" applyBorder="1" applyAlignment="1">
      <alignment horizontal="center" vertical="center" wrapText="1"/>
    </xf>
    <xf numFmtId="0" fontId="0" fillId="9" borderId="28" xfId="0" applyFill="1" applyBorder="1" applyAlignment="1">
      <alignment horizontal="center" vertical="center" wrapText="1"/>
    </xf>
    <xf numFmtId="0" fontId="0" fillId="0" borderId="28" xfId="0" applyBorder="1" applyAlignment="1">
      <alignment horizontal="center" vertical="center" wrapText="1"/>
    </xf>
    <xf numFmtId="0" fontId="0" fillId="9" borderId="44" xfId="0" applyFill="1" applyBorder="1" applyAlignment="1">
      <alignment horizontal="center" vertical="center" wrapText="1"/>
    </xf>
    <xf numFmtId="49" fontId="0" fillId="0" borderId="21" xfId="0" applyNumberFormat="1" applyBorder="1" applyAlignment="1">
      <alignment horizontal="center" vertical="center" wrapText="1"/>
    </xf>
    <xf numFmtId="49" fontId="0" fillId="7" borderId="32" xfId="0" applyNumberFormat="1" applyFill="1" applyBorder="1" applyAlignment="1">
      <alignment horizontal="center" vertical="center" wrapText="1"/>
    </xf>
    <xf numFmtId="49" fontId="0" fillId="0" borderId="32" xfId="0" applyNumberFormat="1" applyBorder="1" applyAlignment="1">
      <alignment horizontal="center" vertical="center" wrapText="1"/>
    </xf>
    <xf numFmtId="3" fontId="0" fillId="0" borderId="20" xfId="0" applyNumberFormat="1" applyBorder="1" applyAlignment="1">
      <alignment vertical="center" wrapText="1"/>
    </xf>
    <xf numFmtId="3" fontId="0" fillId="0" borderId="21" xfId="0" applyNumberFormat="1" applyBorder="1" applyAlignment="1">
      <alignment vertical="center" wrapText="1"/>
    </xf>
    <xf numFmtId="49" fontId="53" fillId="7" borderId="32" xfId="0" applyNumberFormat="1" applyFont="1" applyFill="1" applyBorder="1" applyAlignment="1">
      <alignment horizontal="center" vertical="center" wrapText="1"/>
    </xf>
    <xf numFmtId="3" fontId="53" fillId="0" borderId="33" xfId="0" applyNumberFormat="1" applyFont="1" applyBorder="1" applyAlignment="1">
      <alignment vertical="center" wrapText="1"/>
    </xf>
    <xf numFmtId="49" fontId="4" fillId="0" borderId="21" xfId="0" applyNumberFormat="1" applyFont="1" applyBorder="1" applyAlignment="1">
      <alignment horizontal="center" vertical="center" wrapText="1"/>
    </xf>
    <xf numFmtId="0" fontId="53" fillId="0" borderId="22" xfId="0" applyFont="1" applyBorder="1" applyAlignment="1">
      <alignment vertical="center" wrapText="1"/>
    </xf>
    <xf numFmtId="0" fontId="53" fillId="18" borderId="22" xfId="0" applyFont="1" applyFill="1" applyBorder="1" applyAlignment="1">
      <alignment horizontal="center" vertical="center" wrapText="1"/>
    </xf>
    <xf numFmtId="49" fontId="22" fillId="7" borderId="32" xfId="0" applyNumberFormat="1" applyFont="1" applyFill="1" applyBorder="1" applyAlignment="1">
      <alignment horizontal="center" vertical="center" wrapText="1"/>
    </xf>
    <xf numFmtId="0" fontId="22" fillId="0" borderId="33" xfId="0" applyFont="1" applyBorder="1" applyAlignment="1">
      <alignment vertical="center" wrapText="1"/>
    </xf>
    <xf numFmtId="0" fontId="0" fillId="18" borderId="33" xfId="0" applyFill="1" applyBorder="1" applyAlignment="1">
      <alignment vertical="center" wrapText="1"/>
    </xf>
    <xf numFmtId="0" fontId="53" fillId="0" borderId="33" xfId="0" applyFont="1" applyBorder="1" applyAlignment="1">
      <alignment horizontal="center" vertical="center" wrapText="1"/>
    </xf>
    <xf numFmtId="49" fontId="4" fillId="0" borderId="32" xfId="0" applyNumberFormat="1" applyFont="1" applyBorder="1" applyAlignment="1">
      <alignment horizontal="center" vertical="center" wrapText="1"/>
    </xf>
    <xf numFmtId="3" fontId="4" fillId="0" borderId="33" xfId="0" applyNumberFormat="1" applyFont="1" applyBorder="1" applyAlignment="1">
      <alignment vertical="center" wrapText="1"/>
    </xf>
    <xf numFmtId="0" fontId="0" fillId="0" borderId="32" xfId="0" applyBorder="1" applyAlignment="1">
      <alignment horizontal="center" vertical="center" wrapText="1"/>
    </xf>
    <xf numFmtId="3" fontId="10" fillId="0" borderId="32" xfId="0" applyNumberFormat="1" applyFont="1" applyBorder="1" applyAlignment="1">
      <alignment vertical="center" wrapText="1"/>
    </xf>
    <xf numFmtId="3" fontId="10" fillId="0" borderId="33" xfId="0" applyNumberFormat="1" applyFont="1" applyBorder="1" applyAlignment="1">
      <alignment vertical="center" wrapText="1"/>
    </xf>
    <xf numFmtId="0" fontId="22" fillId="7" borderId="33" xfId="0" applyFont="1" applyFill="1" applyBorder="1" applyAlignment="1">
      <alignment horizontal="left" vertical="center" wrapText="1" indent="1"/>
    </xf>
    <xf numFmtId="0" fontId="10" fillId="18" borderId="33" xfId="0" applyFont="1" applyFill="1" applyBorder="1" applyAlignment="1">
      <alignment vertical="center" wrapText="1"/>
    </xf>
    <xf numFmtId="49" fontId="53" fillId="0" borderId="32" xfId="0" applyNumberFormat="1" applyFont="1" applyBorder="1" applyAlignment="1">
      <alignment horizontal="center" vertical="center" wrapText="1"/>
    </xf>
    <xf numFmtId="3" fontId="11" fillId="0" borderId="32" xfId="0" applyNumberFormat="1" applyFont="1" applyBorder="1" applyAlignment="1">
      <alignment vertical="center" wrapText="1"/>
    </xf>
    <xf numFmtId="0" fontId="0" fillId="0" borderId="33" xfId="0" applyBorder="1" applyAlignment="1">
      <alignment vertical="center"/>
    </xf>
    <xf numFmtId="0" fontId="0" fillId="9" borderId="43" xfId="0" applyFill="1" applyBorder="1" applyAlignment="1">
      <alignment horizontal="center" vertical="center" wrapText="1"/>
    </xf>
    <xf numFmtId="0" fontId="0" fillId="9" borderId="33" xfId="0" applyFill="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0" fillId="9" borderId="35" xfId="0" applyFill="1" applyBorder="1" applyAlignment="1">
      <alignment horizontal="center" vertical="center" wrapText="1"/>
    </xf>
    <xf numFmtId="3" fontId="0" fillId="0" borderId="33" xfId="0" applyNumberFormat="1" applyBorder="1" applyAlignment="1">
      <alignment horizontal="right" vertical="center"/>
    </xf>
    <xf numFmtId="0" fontId="0" fillId="8" borderId="33" xfId="0" applyFill="1" applyBorder="1" applyAlignment="1">
      <alignment vertical="center" wrapText="1"/>
    </xf>
    <xf numFmtId="0" fontId="0" fillId="0" borderId="33" xfId="0" applyBorder="1" applyAlignment="1">
      <alignment horizontal="left" vertical="center" wrapText="1" indent="1"/>
    </xf>
    <xf numFmtId="49" fontId="7" fillId="0" borderId="32" xfId="0" applyNumberFormat="1" applyFont="1" applyBorder="1" applyAlignment="1">
      <alignment horizontal="center" vertical="center" wrapText="1"/>
    </xf>
    <xf numFmtId="0" fontId="7" fillId="0" borderId="33" xfId="0" applyFont="1" applyBorder="1" applyAlignment="1">
      <alignment horizontal="left" vertical="center" wrapText="1" indent="1"/>
    </xf>
    <xf numFmtId="0" fontId="19" fillId="28" borderId="0" xfId="0" applyFont="1" applyFill="1"/>
    <xf numFmtId="0" fontId="7" fillId="0" borderId="21" xfId="0" applyFont="1" applyBorder="1" applyAlignment="1">
      <alignment horizontal="center" vertical="center" wrapText="1"/>
    </xf>
    <xf numFmtId="0" fontId="7" fillId="0" borderId="32" xfId="0" applyFont="1" applyBorder="1" applyAlignment="1">
      <alignment horizontal="center" vertical="center" wrapText="1"/>
    </xf>
    <xf numFmtId="49" fontId="8" fillId="0" borderId="21" xfId="0" applyNumberFormat="1" applyFont="1" applyBorder="1" applyAlignment="1">
      <alignment horizontal="center" vertical="center" wrapText="1"/>
    </xf>
    <xf numFmtId="0" fontId="8" fillId="0" borderId="22" xfId="0" applyFont="1" applyBorder="1" applyAlignment="1">
      <alignment vertical="center" wrapText="1"/>
    </xf>
    <xf numFmtId="0" fontId="7" fillId="0" borderId="33" xfId="0" applyFont="1" applyBorder="1" applyAlignment="1">
      <alignment vertical="center" wrapText="1"/>
    </xf>
    <xf numFmtId="49" fontId="8" fillId="0" borderId="32" xfId="0" applyNumberFormat="1" applyFont="1" applyBorder="1" applyAlignment="1">
      <alignment horizontal="center" vertical="center" wrapText="1"/>
    </xf>
    <xf numFmtId="0" fontId="8" fillId="0" borderId="33" xfId="0" applyFont="1" applyBorder="1" applyAlignment="1">
      <alignment vertical="center" wrapText="1"/>
    </xf>
    <xf numFmtId="0" fontId="98" fillId="0" borderId="0" xfId="0" applyFont="1" applyAlignment="1">
      <alignment vertical="center"/>
    </xf>
    <xf numFmtId="0" fontId="0" fillId="9" borderId="16" xfId="0" applyFill="1" applyBorder="1" applyAlignment="1">
      <alignment horizontal="center" vertical="center" wrapText="1"/>
    </xf>
    <xf numFmtId="0" fontId="22" fillId="0" borderId="33" xfId="0" applyFont="1" applyBorder="1" applyAlignment="1">
      <alignment horizontal="left" vertical="center" wrapText="1" indent="1"/>
    </xf>
    <xf numFmtId="3" fontId="22" fillId="7" borderId="33" xfId="0" applyNumberFormat="1" applyFont="1" applyFill="1" applyBorder="1" applyAlignment="1">
      <alignment vertical="center" wrapText="1"/>
    </xf>
    <xf numFmtId="49" fontId="22" fillId="0" borderId="32" xfId="0" applyNumberFormat="1" applyFont="1" applyBorder="1" applyAlignment="1">
      <alignment horizontal="center" vertical="center" wrapText="1"/>
    </xf>
    <xf numFmtId="0" fontId="0" fillId="0" borderId="20" xfId="0"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wrapText="1"/>
    </xf>
    <xf numFmtId="0" fontId="0" fillId="0" borderId="29" xfId="0" applyBorder="1" applyAlignment="1">
      <alignment horizontal="center" vertical="center" wrapText="1"/>
    </xf>
    <xf numFmtId="0" fontId="0" fillId="16" borderId="32" xfId="0" applyFill="1" applyBorder="1" applyAlignment="1">
      <alignment horizontal="center" vertical="center" wrapText="1"/>
    </xf>
    <xf numFmtId="0" fontId="0" fillId="16" borderId="33" xfId="0" applyFill="1" applyBorder="1" applyAlignment="1">
      <alignment vertical="center" wrapText="1"/>
    </xf>
    <xf numFmtId="0" fontId="0" fillId="0" borderId="32" xfId="0"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3" fontId="0" fillId="0" borderId="33" xfId="0" applyNumberFormat="1" applyBorder="1" applyAlignment="1">
      <alignment horizontal="right" vertical="center" wrapText="1"/>
    </xf>
    <xf numFmtId="3" fontId="0" fillId="0" borderId="34" xfId="0" applyNumberFormat="1" applyBorder="1" applyAlignment="1">
      <alignment horizontal="right" vertical="center" wrapText="1"/>
    </xf>
    <xf numFmtId="0" fontId="0" fillId="0" borderId="34" xfId="0" applyBorder="1" applyAlignment="1">
      <alignment horizontal="center" vertical="center" wrapText="1"/>
    </xf>
    <xf numFmtId="0" fontId="0" fillId="16" borderId="32" xfId="0" applyFill="1" applyBorder="1" applyAlignment="1">
      <alignment horizontal="center" vertical="center"/>
    </xf>
    <xf numFmtId="0" fontId="0" fillId="0" borderId="20" xfId="0" applyBorder="1" applyAlignment="1">
      <alignment vertical="center" wrapText="1"/>
    </xf>
    <xf numFmtId="0" fontId="0" fillId="0" borderId="21" xfId="0" applyBorder="1" applyAlignment="1">
      <alignment vertical="center" wrapText="1"/>
    </xf>
    <xf numFmtId="0" fontId="0" fillId="9" borderId="20" xfId="0" applyFill="1" applyBorder="1" applyAlignment="1">
      <alignment vertical="center" wrapText="1"/>
    </xf>
    <xf numFmtId="3" fontId="0" fillId="0" borderId="20" xfId="0" applyNumberFormat="1" applyBorder="1" applyAlignment="1">
      <alignment horizontal="right" vertical="center" wrapText="1"/>
    </xf>
    <xf numFmtId="3" fontId="0" fillId="0" borderId="21" xfId="0" applyNumberFormat="1" applyBorder="1" applyAlignment="1">
      <alignment horizontal="right" vertical="center" wrapText="1"/>
    </xf>
    <xf numFmtId="0" fontId="0" fillId="17" borderId="34" xfId="0" applyFill="1" applyBorder="1" applyAlignment="1">
      <alignment horizontal="center" vertical="center" wrapText="1"/>
    </xf>
    <xf numFmtId="0" fontId="0" fillId="13" borderId="20" xfId="0" applyFill="1" applyBorder="1" applyAlignment="1">
      <alignment vertical="center"/>
    </xf>
    <xf numFmtId="0" fontId="0" fillId="13" borderId="21" xfId="0" applyFill="1" applyBorder="1" applyAlignment="1">
      <alignment vertical="center"/>
    </xf>
    <xf numFmtId="0" fontId="0" fillId="13" borderId="33" xfId="0" applyFill="1" applyBorder="1" applyAlignment="1">
      <alignment vertical="center"/>
    </xf>
    <xf numFmtId="0" fontId="0" fillId="13" borderId="20" xfId="0" applyFill="1" applyBorder="1" applyAlignment="1">
      <alignment vertical="center" wrapText="1"/>
    </xf>
    <xf numFmtId="0" fontId="0" fillId="13" borderId="20" xfId="0" applyFill="1" applyBorder="1" applyAlignment="1">
      <alignment horizontal="center" vertical="center" wrapText="1"/>
    </xf>
    <xf numFmtId="0" fontId="0" fillId="13" borderId="21" xfId="0" applyFill="1" applyBorder="1" applyAlignment="1">
      <alignment vertical="center" wrapText="1"/>
    </xf>
    <xf numFmtId="0" fontId="0" fillId="9" borderId="34" xfId="0" applyFill="1" applyBorder="1" applyAlignment="1">
      <alignment horizontal="center" vertical="center" wrapText="1"/>
    </xf>
    <xf numFmtId="0" fontId="0" fillId="17" borderId="20" xfId="0" applyFill="1" applyBorder="1" applyAlignment="1">
      <alignment vertical="center" wrapText="1"/>
    </xf>
    <xf numFmtId="0" fontId="0" fillId="13" borderId="21" xfId="0" applyFill="1" applyBorder="1" applyAlignment="1">
      <alignment horizontal="center" vertical="center"/>
    </xf>
    <xf numFmtId="3" fontId="0" fillId="0" borderId="1" xfId="0" quotePrefix="1" applyNumberFormat="1" applyBorder="1" applyAlignment="1">
      <alignment wrapText="1"/>
    </xf>
    <xf numFmtId="3" fontId="0" fillId="0" borderId="1" xfId="0" quotePrefix="1" applyNumberFormat="1" applyBorder="1"/>
    <xf numFmtId="0" fontId="0" fillId="0" borderId="8" xfId="0" applyBorder="1"/>
    <xf numFmtId="0" fontId="0" fillId="0" borderId="1" xfId="0" quotePrefix="1" applyBorder="1"/>
    <xf numFmtId="0" fontId="0" fillId="0" borderId="1" xfId="0" applyBorder="1" applyAlignment="1">
      <alignment horizontal="left" vertical="center" wrapText="1" indent="1"/>
    </xf>
    <xf numFmtId="0" fontId="0" fillId="4" borderId="1" xfId="0" applyFill="1" applyBorder="1" applyAlignment="1">
      <alignment horizontal="center" vertical="center"/>
    </xf>
    <xf numFmtId="0" fontId="0" fillId="4" borderId="1" xfId="0" quotePrefix="1" applyFill="1" applyBorder="1" applyAlignment="1">
      <alignment wrapText="1"/>
    </xf>
    <xf numFmtId="167" fontId="0" fillId="0" borderId="0" xfId="0" applyNumberFormat="1"/>
    <xf numFmtId="0" fontId="0" fillId="0" borderId="1" xfId="0" quotePrefix="1" applyBorder="1" applyAlignment="1">
      <alignment wrapText="1"/>
    </xf>
    <xf numFmtId="0" fontId="81" fillId="36" borderId="0" xfId="0" applyFont="1" applyFill="1" applyAlignment="1">
      <alignment vertical="center"/>
    </xf>
    <xf numFmtId="0" fontId="81" fillId="36" borderId="16" xfId="0" applyFont="1" applyFill="1" applyBorder="1" applyAlignment="1">
      <alignment vertical="center"/>
    </xf>
    <xf numFmtId="0" fontId="81" fillId="36" borderId="0" xfId="0" applyFont="1" applyFill="1"/>
    <xf numFmtId="0" fontId="0" fillId="7" borderId="1" xfId="0" applyFill="1" applyBorder="1" applyAlignment="1">
      <alignment vertical="center" wrapText="1"/>
    </xf>
    <xf numFmtId="3" fontId="7" fillId="0" borderId="1" xfId="0" applyNumberFormat="1" applyFont="1" applyBorder="1" applyAlignment="1">
      <alignment vertical="center"/>
    </xf>
    <xf numFmtId="0" fontId="8" fillId="0" borderId="1" xfId="0" applyFont="1" applyBorder="1" applyAlignment="1">
      <alignment horizontal="justify" vertical="center"/>
    </xf>
    <xf numFmtId="3" fontId="8" fillId="0" borderId="1" xfId="0" applyNumberFormat="1" applyFont="1" applyBorder="1" applyAlignment="1">
      <alignment vertical="center"/>
    </xf>
    <xf numFmtId="0" fontId="8" fillId="0" borderId="1" xfId="0" applyFont="1" applyBorder="1" applyAlignment="1">
      <alignment horizontal="justify" vertical="center" wrapText="1"/>
    </xf>
    <xf numFmtId="167" fontId="7" fillId="0" borderId="1" xfId="1" applyNumberFormat="1" applyFont="1" applyBorder="1" applyAlignment="1">
      <alignment vertical="center"/>
    </xf>
    <xf numFmtId="0" fontId="18" fillId="24" borderId="0" xfId="0" applyFont="1" applyFill="1"/>
    <xf numFmtId="0" fontId="7" fillId="9" borderId="1"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0" fontId="41" fillId="9" borderId="1" xfId="0" applyFont="1" applyFill="1" applyBorder="1" applyAlignment="1">
      <alignment horizontal="center" vertical="center" wrapText="1"/>
    </xf>
    <xf numFmtId="0" fontId="7" fillId="10" borderId="1" xfId="0" applyFont="1" applyFill="1" applyBorder="1" applyAlignment="1">
      <alignment horizontal="left" vertical="center" wrapText="1"/>
    </xf>
    <xf numFmtId="0" fontId="0" fillId="10" borderId="1" xfId="0" applyFill="1" applyBorder="1" applyAlignment="1">
      <alignment horizontal="center" vertical="center" wrapText="1"/>
    </xf>
    <xf numFmtId="0" fontId="41" fillId="11"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0" fillId="0" borderId="1" xfId="0" applyBorder="1" applyAlignment="1">
      <alignment horizontal="justify" vertical="center" wrapText="1"/>
    </xf>
    <xf numFmtId="0" fontId="41" fillId="9" borderId="1" xfId="0" applyFont="1" applyFill="1" applyBorder="1" applyAlignment="1">
      <alignment horizontal="justify" vertical="center" wrapText="1"/>
    </xf>
    <xf numFmtId="0" fontId="0" fillId="12" borderId="1" xfId="0" applyFill="1" applyBorder="1" applyAlignment="1">
      <alignment horizontal="center" vertical="center" wrapText="1"/>
    </xf>
    <xf numFmtId="0" fontId="4" fillId="1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99" fillId="13" borderId="1" xfId="0" applyFont="1" applyFill="1" applyBorder="1" applyAlignment="1">
      <alignment horizontal="justify" vertical="center" wrapText="1"/>
    </xf>
    <xf numFmtId="3" fontId="0" fillId="0" borderId="1" xfId="0" applyNumberFormat="1" applyBorder="1" applyAlignment="1">
      <alignment horizontal="right" vertical="center" wrapText="1"/>
    </xf>
    <xf numFmtId="0" fontId="4" fillId="0" borderId="1" xfId="0" applyFont="1" applyBorder="1" applyAlignment="1">
      <alignment horizontal="justify" vertical="center" wrapText="1"/>
    </xf>
    <xf numFmtId="3" fontId="0" fillId="0" borderId="1" xfId="0" applyNumberFormat="1" applyBorder="1" applyAlignment="1">
      <alignment vertical="center" wrapText="1"/>
    </xf>
    <xf numFmtId="3" fontId="0" fillId="0" borderId="1" xfId="0" applyNumberFormat="1" applyBorder="1" applyAlignment="1">
      <alignment horizontal="center" vertical="center" wrapText="1"/>
    </xf>
    <xf numFmtId="0" fontId="0" fillId="4" borderId="1" xfId="0" applyFill="1" applyBorder="1" applyAlignment="1">
      <alignment vertical="center" wrapText="1"/>
    </xf>
    <xf numFmtId="0" fontId="0" fillId="8" borderId="1" xfId="0" applyFill="1" applyBorder="1" applyAlignment="1">
      <alignment vertical="center" wrapText="1"/>
    </xf>
    <xf numFmtId="0" fontId="0" fillId="8" borderId="4" xfId="0" applyFill="1" applyBorder="1" applyAlignment="1">
      <alignment vertical="center" wrapText="1"/>
    </xf>
    <xf numFmtId="3" fontId="0" fillId="0" borderId="4" xfId="0" applyNumberFormat="1" applyBorder="1" applyAlignment="1">
      <alignment vertical="center" wrapText="1"/>
    </xf>
    <xf numFmtId="3" fontId="0" fillId="7" borderId="1" xfId="0" applyNumberFormat="1" applyFill="1" applyBorder="1" applyAlignment="1">
      <alignment vertical="center" wrapText="1"/>
    </xf>
    <xf numFmtId="49" fontId="0" fillId="0" borderId="1" xfId="0" applyNumberFormat="1" applyBorder="1" applyAlignment="1">
      <alignment horizontal="center" vertical="center"/>
    </xf>
    <xf numFmtId="0" fontId="0" fillId="0" borderId="4" xfId="0" applyBorder="1" applyAlignment="1">
      <alignment vertical="center" wrapText="1"/>
    </xf>
    <xf numFmtId="168" fontId="0" fillId="0" borderId="1" xfId="15" applyNumberFormat="1" applyFont="1" applyBorder="1" applyAlignment="1">
      <alignment vertical="center" wrapText="1"/>
    </xf>
    <xf numFmtId="0" fontId="18" fillId="23" borderId="0" xfId="0" applyFont="1" applyFill="1"/>
    <xf numFmtId="0" fontId="19" fillId="23" borderId="0" xfId="0" applyFont="1" applyFill="1"/>
    <xf numFmtId="0" fontId="19" fillId="35" borderId="0" xfId="0" applyFont="1" applyFill="1"/>
    <xf numFmtId="0" fontId="18" fillId="30" borderId="0" xfId="0" applyFont="1" applyFill="1"/>
    <xf numFmtId="0" fontId="81" fillId="24" borderId="0" xfId="0" applyFont="1" applyFill="1" applyAlignment="1">
      <alignment horizontal="left"/>
    </xf>
    <xf numFmtId="0" fontId="19" fillId="24" borderId="0" xfId="0" applyFont="1" applyFill="1" applyAlignment="1">
      <alignment horizontal="left"/>
    </xf>
    <xf numFmtId="0" fontId="81" fillId="25" borderId="0" xfId="0" applyFont="1" applyFill="1"/>
    <xf numFmtId="0" fontId="81" fillId="33" borderId="0" xfId="0" applyFont="1" applyFill="1" applyAlignment="1">
      <alignment vertical="center"/>
    </xf>
    <xf numFmtId="0" fontId="18" fillId="34" borderId="0" xfId="0" applyFont="1" applyFill="1" applyAlignment="1">
      <alignment horizontal="left" vertical="center"/>
    </xf>
    <xf numFmtId="0" fontId="81" fillId="34" borderId="0" xfId="0" applyFont="1" applyFill="1" applyAlignment="1">
      <alignment horizontal="left" vertical="center"/>
    </xf>
    <xf numFmtId="3" fontId="0" fillId="0" borderId="0" xfId="0" applyNumberFormat="1" applyAlignment="1">
      <alignment wrapText="1"/>
    </xf>
    <xf numFmtId="3" fontId="0" fillId="0" borderId="0" xfId="0" applyNumberFormat="1"/>
    <xf numFmtId="167" fontId="0" fillId="0" borderId="1" xfId="1" applyNumberFormat="1" applyFont="1" applyFill="1" applyBorder="1" applyAlignment="1">
      <alignment wrapText="1"/>
    </xf>
    <xf numFmtId="9" fontId="7" fillId="9" borderId="4" xfId="1" applyFont="1" applyFill="1" applyBorder="1" applyAlignment="1">
      <alignment horizontal="right" vertical="center" wrapText="1"/>
    </xf>
    <xf numFmtId="0" fontId="0" fillId="9" borderId="1" xfId="0" applyFill="1" applyBorder="1"/>
    <xf numFmtId="167" fontId="0" fillId="9" borderId="1" xfId="1" applyNumberFormat="1" applyFont="1" applyFill="1" applyBorder="1"/>
    <xf numFmtId="167" fontId="10" fillId="9" borderId="1" xfId="1" applyNumberFormat="1" applyFont="1" applyFill="1" applyBorder="1" applyAlignment="1">
      <alignment horizontal="right" vertical="center" wrapText="1"/>
    </xf>
    <xf numFmtId="3" fontId="10" fillId="0" borderId="33" xfId="0" applyNumberFormat="1" applyFont="1" applyBorder="1" applyAlignment="1">
      <alignment vertical="center"/>
    </xf>
    <xf numFmtId="1" fontId="0" fillId="0" borderId="33" xfId="0" applyNumberFormat="1" applyBorder="1" applyAlignment="1">
      <alignment vertical="center"/>
    </xf>
    <xf numFmtId="1" fontId="7" fillId="0" borderId="58" xfId="10" applyNumberFormat="1" applyFont="1" applyBorder="1" applyAlignment="1">
      <alignment wrapText="1"/>
    </xf>
    <xf numFmtId="1" fontId="7" fillId="9" borderId="59" xfId="10" applyNumberFormat="1" applyFont="1" applyFill="1" applyBorder="1" applyAlignment="1">
      <alignment horizontal="right" wrapText="1"/>
    </xf>
    <xf numFmtId="1" fontId="7" fillId="9" borderId="59" xfId="10" applyNumberFormat="1" applyFont="1" applyFill="1" applyBorder="1" applyAlignment="1">
      <alignment wrapText="1"/>
    </xf>
    <xf numFmtId="1" fontId="7" fillId="9" borderId="64" xfId="10" applyNumberFormat="1" applyFont="1" applyFill="1" applyBorder="1" applyAlignment="1">
      <alignment horizontal="right" wrapText="1"/>
    </xf>
    <xf numFmtId="1" fontId="7" fillId="9" borderId="64" xfId="10" applyNumberFormat="1" applyFont="1" applyFill="1" applyBorder="1" applyAlignment="1">
      <alignment wrapText="1"/>
    </xf>
    <xf numFmtId="0" fontId="7" fillId="9" borderId="64" xfId="10" applyFont="1" applyFill="1" applyBorder="1" applyAlignment="1">
      <alignment wrapText="1"/>
    </xf>
    <xf numFmtId="1" fontId="7" fillId="9" borderId="65" xfId="10" applyNumberFormat="1" applyFont="1" applyFill="1" applyBorder="1" applyAlignment="1">
      <alignment wrapText="1"/>
    </xf>
    <xf numFmtId="0" fontId="7" fillId="9" borderId="1" xfId="0" applyFont="1" applyFill="1" applyBorder="1"/>
    <xf numFmtId="1" fontId="7" fillId="9" borderId="1" xfId="0" applyNumberFormat="1" applyFont="1" applyFill="1" applyBorder="1"/>
    <xf numFmtId="3" fontId="7" fillId="9" borderId="1" xfId="0" applyNumberFormat="1" applyFont="1" applyFill="1" applyBorder="1"/>
    <xf numFmtId="1" fontId="7" fillId="9" borderId="1" xfId="0" applyNumberFormat="1" applyFont="1" applyFill="1" applyBorder="1" applyAlignment="1">
      <alignment horizontal="right"/>
    </xf>
    <xf numFmtId="0" fontId="100" fillId="0" borderId="0" xfId="14" applyFont="1">
      <alignment horizontal="left"/>
    </xf>
    <xf numFmtId="167" fontId="10" fillId="0" borderId="1" xfId="1" applyNumberFormat="1" applyFont="1" applyFill="1" applyBorder="1" applyAlignment="1">
      <alignment horizontal="right" vertical="center" wrapText="1"/>
    </xf>
    <xf numFmtId="0" fontId="79" fillId="36" borderId="0" xfId="0" applyFont="1" applyFill="1" applyAlignment="1">
      <alignment vertical="center" wrapText="1" readingOrder="1"/>
    </xf>
    <xf numFmtId="0" fontId="0" fillId="25" borderId="0" xfId="0" applyFill="1"/>
    <xf numFmtId="0" fontId="101" fillId="24" borderId="0" xfId="0" applyFont="1" applyFill="1" applyAlignment="1">
      <alignment vertical="center" wrapText="1" readingOrder="1"/>
    </xf>
    <xf numFmtId="0" fontId="101" fillId="36" borderId="0" xfId="0" applyFont="1" applyFill="1" applyAlignment="1">
      <alignment vertical="center" wrapText="1" readingOrder="1"/>
    </xf>
    <xf numFmtId="0" fontId="101" fillId="25" borderId="0" xfId="0" applyFont="1" applyFill="1" applyAlignment="1">
      <alignment vertical="center" wrapText="1" readingOrder="1"/>
    </xf>
    <xf numFmtId="0" fontId="101" fillId="26" borderId="0" xfId="0" applyFont="1" applyFill="1" applyAlignment="1">
      <alignment vertical="center" wrapText="1" readingOrder="1"/>
    </xf>
    <xf numFmtId="0" fontId="101" fillId="27" borderId="0" xfId="0" applyFont="1" applyFill="1" applyAlignment="1">
      <alignment vertical="center" wrapText="1" readingOrder="1"/>
    </xf>
    <xf numFmtId="0" fontId="101" fillId="22" borderId="0" xfId="0" applyFont="1" applyFill="1" applyAlignment="1">
      <alignment vertical="center" wrapText="1" readingOrder="1"/>
    </xf>
    <xf numFmtId="0" fontId="101" fillId="28" borderId="0" xfId="0" applyFont="1" applyFill="1" applyAlignment="1">
      <alignment vertical="center" wrapText="1" readingOrder="1"/>
    </xf>
    <xf numFmtId="0" fontId="101" fillId="29" borderId="0" xfId="0" applyFont="1" applyFill="1" applyAlignment="1">
      <alignment vertical="center" wrapText="1" readingOrder="1"/>
    </xf>
    <xf numFmtId="0" fontId="101" fillId="33" borderId="0" xfId="0" applyFont="1" applyFill="1" applyAlignment="1">
      <alignment vertical="center" wrapText="1" readingOrder="1"/>
    </xf>
    <xf numFmtId="0" fontId="101" fillId="34" borderId="0" xfId="0" applyFont="1" applyFill="1" applyAlignment="1">
      <alignment vertical="center" wrapText="1" readingOrder="1"/>
    </xf>
    <xf numFmtId="0" fontId="101" fillId="37" borderId="0" xfId="0" applyFont="1" applyFill="1" applyAlignment="1">
      <alignment vertical="center" wrapText="1" readingOrder="1"/>
    </xf>
    <xf numFmtId="0" fontId="101" fillId="39" borderId="0" xfId="0" applyFont="1" applyFill="1" applyAlignment="1">
      <alignment vertical="center" wrapText="1" readingOrder="1"/>
    </xf>
    <xf numFmtId="0" fontId="79" fillId="39" borderId="0" xfId="0" applyFont="1" applyFill="1" applyAlignment="1">
      <alignment vertical="center" wrapText="1" readingOrder="1"/>
    </xf>
    <xf numFmtId="167" fontId="7" fillId="0" borderId="1" xfId="1" applyNumberFormat="1" applyFont="1" applyFill="1" applyBorder="1" applyAlignment="1" applyProtection="1">
      <alignment horizontal="right" vertical="center" wrapText="1"/>
      <protection locked="0"/>
    </xf>
    <xf numFmtId="0" fontId="0" fillId="0" borderId="0" xfId="0" applyAlignment="1">
      <alignment horizontal="left" vertical="center"/>
    </xf>
    <xf numFmtId="0" fontId="18" fillId="39" borderId="0" xfId="0" applyFont="1" applyFill="1" applyAlignment="1">
      <alignment horizontal="left" vertical="center"/>
    </xf>
    <xf numFmtId="0" fontId="0" fillId="39" borderId="0" xfId="0" applyFill="1" applyAlignment="1">
      <alignment horizontal="left" vertical="center"/>
    </xf>
    <xf numFmtId="0" fontId="102" fillId="39" borderId="0" xfId="0" applyFont="1" applyFill="1" applyAlignment="1">
      <alignment horizontal="left" vertical="center"/>
    </xf>
    <xf numFmtId="0" fontId="0" fillId="9" borderId="4" xfId="0" applyFill="1" applyBorder="1" applyAlignment="1">
      <alignment horizontal="center" vertical="center" wrapText="1"/>
    </xf>
    <xf numFmtId="0" fontId="0" fillId="9" borderId="7" xfId="0" applyFill="1" applyBorder="1" applyAlignment="1">
      <alignment horizontal="center" vertical="center" wrapText="1"/>
    </xf>
    <xf numFmtId="0" fontId="7" fillId="0" borderId="4" xfId="0" applyFont="1" applyBorder="1" applyAlignment="1">
      <alignment horizontal="center" vertical="center" wrapText="1"/>
    </xf>
    <xf numFmtId="0" fontId="104" fillId="0" borderId="0" xfId="0" applyFont="1" applyAlignment="1">
      <alignment horizontal="left"/>
    </xf>
    <xf numFmtId="0" fontId="0" fillId="9" borderId="0" xfId="0" applyFill="1"/>
    <xf numFmtId="0" fontId="0" fillId="9" borderId="0" xfId="0" applyFill="1" applyAlignment="1">
      <alignment horizontal="center"/>
    </xf>
    <xf numFmtId="0" fontId="0" fillId="9" borderId="0" xfId="0" applyFill="1" applyAlignment="1">
      <alignment horizontal="center" vertical="center" wrapText="1"/>
    </xf>
    <xf numFmtId="0" fontId="8" fillId="31" borderId="1" xfId="0" applyFont="1" applyFill="1" applyBorder="1" applyAlignment="1">
      <alignment horizontal="center" vertical="center" wrapText="1"/>
    </xf>
    <xf numFmtId="0" fontId="7" fillId="4" borderId="1" xfId="0" applyFont="1" applyFill="1" applyBorder="1" applyAlignment="1">
      <alignment horizontal="justify" vertical="center" wrapText="1"/>
    </xf>
    <xf numFmtId="0" fontId="0" fillId="31" borderId="1" xfId="0" applyFill="1" applyBorder="1" applyAlignment="1">
      <alignment horizontal="center" vertical="center" wrapText="1"/>
    </xf>
    <xf numFmtId="0" fontId="0" fillId="9" borderId="0" xfId="0" applyFill="1" applyAlignment="1">
      <alignment horizontal="justify" vertical="center" wrapText="1"/>
    </xf>
    <xf numFmtId="0" fontId="8" fillId="4" borderId="1" xfId="0" applyFont="1" applyFill="1" applyBorder="1" applyAlignment="1">
      <alignment horizontal="center" vertical="center" wrapText="1"/>
    </xf>
    <xf numFmtId="0" fontId="7" fillId="0" borderId="0" xfId="0" applyFont="1" applyAlignment="1">
      <alignment horizontal="center"/>
    </xf>
    <xf numFmtId="0" fontId="7" fillId="31" borderId="1" xfId="0" applyFont="1" applyFill="1" applyBorder="1" applyAlignment="1">
      <alignment horizontal="center" vertical="center"/>
    </xf>
    <xf numFmtId="0" fontId="7" fillId="31" borderId="1" xfId="0" applyFont="1" applyFill="1" applyBorder="1" applyAlignment="1">
      <alignment horizontal="justify" vertical="center" wrapText="1"/>
    </xf>
    <xf numFmtId="0" fontId="7" fillId="31" borderId="1" xfId="0" applyFont="1" applyFill="1" applyBorder="1" applyAlignment="1">
      <alignment horizontal="center" vertical="center" wrapText="1"/>
    </xf>
    <xf numFmtId="0" fontId="7" fillId="0" borderId="1" xfId="0" applyFont="1" applyBorder="1" applyAlignment="1">
      <alignment horizontal="left" vertical="center" wrapText="1" indent="3"/>
    </xf>
    <xf numFmtId="0" fontId="7" fillId="0" borderId="1" xfId="0" applyFont="1" applyBorder="1" applyAlignment="1">
      <alignment horizontal="left" vertical="center" wrapText="1" indent="2"/>
    </xf>
    <xf numFmtId="0" fontId="4" fillId="31" borderId="1" xfId="0" applyFont="1" applyFill="1" applyBorder="1" applyAlignment="1">
      <alignment horizontal="center" vertical="center" wrapText="1"/>
    </xf>
    <xf numFmtId="0" fontId="0" fillId="0" borderId="1" xfId="0" applyBorder="1" applyAlignment="1">
      <alignment horizontal="left" vertical="center" wrapText="1" indent="3"/>
    </xf>
    <xf numFmtId="0" fontId="0" fillId="0" borderId="1" xfId="0" applyBorder="1" applyAlignment="1">
      <alignment horizontal="left" vertical="center" wrapText="1" indent="4"/>
    </xf>
    <xf numFmtId="0" fontId="69" fillId="9" borderId="0" xfId="0" applyFont="1" applyFill="1"/>
    <xf numFmtId="0" fontId="104" fillId="9" borderId="0" xfId="0" applyFont="1" applyFill="1" applyAlignment="1">
      <alignment horizontal="left"/>
    </xf>
    <xf numFmtId="0" fontId="38" fillId="9" borderId="5" xfId="0" applyFont="1" applyFill="1" applyBorder="1" applyAlignment="1">
      <alignment vertical="center" wrapText="1"/>
    </xf>
    <xf numFmtId="0" fontId="69" fillId="9" borderId="1" xfId="0" applyFont="1" applyFill="1" applyBorder="1" applyAlignment="1">
      <alignment horizontal="center"/>
    </xf>
    <xf numFmtId="0" fontId="38" fillId="9" borderId="6" xfId="0" applyFont="1" applyFill="1" applyBorder="1" applyAlignment="1">
      <alignment vertical="center" wrapText="1"/>
    </xf>
    <xf numFmtId="0" fontId="106" fillId="9" borderId="11" xfId="0" applyFont="1" applyFill="1" applyBorder="1" applyAlignment="1">
      <alignment vertical="center" wrapText="1"/>
    </xf>
    <xf numFmtId="0" fontId="69" fillId="9" borderId="5" xfId="0" applyFont="1" applyFill="1" applyBorder="1" applyAlignment="1">
      <alignment vertical="center" wrapText="1"/>
    </xf>
    <xf numFmtId="0" fontId="69" fillId="9" borderId="12" xfId="0" applyFont="1" applyFill="1" applyBorder="1" applyAlignment="1">
      <alignment vertical="center" wrapText="1"/>
    </xf>
    <xf numFmtId="0" fontId="69" fillId="9" borderId="6" xfId="0" applyFont="1" applyFill="1" applyBorder="1" applyAlignment="1">
      <alignment vertical="center" wrapText="1"/>
    </xf>
    <xf numFmtId="0" fontId="106" fillId="9" borderId="6" xfId="0" applyFont="1" applyFill="1" applyBorder="1" applyAlignment="1">
      <alignment vertical="center" wrapText="1"/>
    </xf>
    <xf numFmtId="0" fontId="69" fillId="9" borderId="12" xfId="0" applyFont="1" applyFill="1" applyBorder="1" applyAlignment="1">
      <alignment horizontal="center" vertical="center" wrapText="1"/>
    </xf>
    <xf numFmtId="0" fontId="69" fillId="9" borderId="1" xfId="0" applyFont="1" applyFill="1" applyBorder="1"/>
    <xf numFmtId="0" fontId="38" fillId="9" borderId="1" xfId="0" applyFont="1" applyFill="1" applyBorder="1" applyAlignment="1">
      <alignment horizontal="left" vertical="center" wrapText="1"/>
    </xf>
    <xf numFmtId="3" fontId="69" fillId="9" borderId="1" xfId="0" applyNumberFormat="1" applyFont="1" applyFill="1" applyBorder="1" applyAlignment="1">
      <alignment horizontal="center" vertical="center" wrapText="1"/>
    </xf>
    <xf numFmtId="0" fontId="69" fillId="9" borderId="1" xfId="0" applyFont="1" applyFill="1" applyBorder="1" applyAlignment="1">
      <alignment horizontal="center" vertical="center" wrapText="1"/>
    </xf>
    <xf numFmtId="0" fontId="107" fillId="9" borderId="1" xfId="0" applyFont="1" applyFill="1" applyBorder="1" applyAlignment="1">
      <alignment horizontal="center" vertical="center" wrapText="1"/>
    </xf>
    <xf numFmtId="3" fontId="107" fillId="9" borderId="1" xfId="0" applyNumberFormat="1" applyFont="1" applyFill="1" applyBorder="1" applyAlignment="1">
      <alignment horizontal="center" vertical="center" wrapText="1"/>
    </xf>
    <xf numFmtId="0" fontId="69" fillId="9" borderId="1" xfId="0" applyFont="1" applyFill="1" applyBorder="1" applyAlignment="1">
      <alignment horizontal="left" vertical="center" indent="1"/>
    </xf>
    <xf numFmtId="0" fontId="69" fillId="9" borderId="1" xfId="0" applyFont="1" applyFill="1" applyBorder="1" applyAlignment="1">
      <alignment vertical="center"/>
    </xf>
    <xf numFmtId="3" fontId="69" fillId="9" borderId="1" xfId="0" applyNumberFormat="1" applyFont="1" applyFill="1" applyBorder="1"/>
    <xf numFmtId="0" fontId="107" fillId="9" borderId="1" xfId="0" applyFont="1" applyFill="1" applyBorder="1" applyAlignment="1">
      <alignment horizontal="left" vertical="center" indent="3"/>
    </xf>
    <xf numFmtId="0" fontId="107" fillId="9" borderId="1" xfId="0" applyFont="1" applyFill="1" applyBorder="1" applyAlignment="1">
      <alignment horizontal="left" vertical="center" indent="2"/>
    </xf>
    <xf numFmtId="0" fontId="107" fillId="9" borderId="1" xfId="0" applyFont="1" applyFill="1" applyBorder="1" applyAlignment="1">
      <alignment horizontal="left" vertical="center" wrapText="1" indent="2"/>
    </xf>
    <xf numFmtId="0" fontId="107" fillId="9" borderId="1" xfId="0" applyFont="1" applyFill="1" applyBorder="1" applyAlignment="1">
      <alignment horizontal="left" vertical="center" wrapText="1" indent="3"/>
    </xf>
    <xf numFmtId="0" fontId="108" fillId="9" borderId="0" xfId="0" applyFont="1" applyFill="1"/>
    <xf numFmtId="0" fontId="28" fillId="9" borderId="1" xfId="0" applyFont="1" applyFill="1" applyBorder="1" applyAlignment="1">
      <alignment horizontal="left" vertical="center" indent="1"/>
    </xf>
    <xf numFmtId="0" fontId="108" fillId="9" borderId="1" xfId="0" applyFont="1" applyFill="1" applyBorder="1" applyAlignment="1">
      <alignment vertical="center"/>
    </xf>
    <xf numFmtId="0" fontId="108" fillId="0" borderId="1" xfId="0" applyFont="1" applyBorder="1"/>
    <xf numFmtId="0" fontId="108" fillId="9" borderId="1" xfId="0" applyFont="1" applyFill="1" applyBorder="1"/>
    <xf numFmtId="0" fontId="28" fillId="9" borderId="0" xfId="0" applyFont="1" applyFill="1"/>
    <xf numFmtId="0" fontId="44" fillId="9" borderId="1" xfId="0" applyFont="1" applyFill="1" applyBorder="1" applyAlignment="1">
      <alignment horizontal="left" vertical="center" wrapText="1"/>
    </xf>
    <xf numFmtId="0" fontId="28" fillId="20" borderId="1" xfId="0" applyFont="1" applyFill="1" applyBorder="1" applyAlignment="1">
      <alignment horizontal="center" vertical="center" wrapText="1"/>
    </xf>
    <xf numFmtId="0" fontId="109" fillId="20" borderId="1" xfId="0" applyFont="1" applyFill="1" applyBorder="1" applyAlignment="1">
      <alignment horizontal="center" vertical="center" wrapText="1"/>
    </xf>
    <xf numFmtId="0" fontId="109" fillId="9" borderId="1" xfId="0" applyFont="1" applyFill="1" applyBorder="1" applyAlignment="1">
      <alignment horizontal="center" vertical="center" wrapText="1"/>
    </xf>
    <xf numFmtId="3" fontId="109" fillId="9" borderId="1" xfId="0" applyNumberFormat="1" applyFont="1" applyFill="1" applyBorder="1" applyAlignment="1">
      <alignment horizontal="center" vertical="center" wrapText="1"/>
    </xf>
    <xf numFmtId="0" fontId="28" fillId="9" borderId="1" xfId="0" applyFont="1" applyFill="1" applyBorder="1" applyAlignment="1">
      <alignment vertical="center"/>
    </xf>
    <xf numFmtId="0" fontId="28" fillId="9" borderId="1" xfId="0" applyFont="1" applyFill="1" applyBorder="1"/>
    <xf numFmtId="0" fontId="28" fillId="9" borderId="1" xfId="0" applyFont="1" applyFill="1" applyBorder="1" applyAlignment="1">
      <alignment horizontal="left" vertical="center" wrapText="1" indent="1"/>
    </xf>
    <xf numFmtId="3" fontId="28" fillId="9" borderId="1" xfId="0" applyNumberFormat="1" applyFont="1" applyFill="1" applyBorder="1" applyAlignment="1">
      <alignment vertical="center"/>
    </xf>
    <xf numFmtId="0" fontId="28" fillId="9" borderId="1" xfId="0" applyFont="1" applyFill="1" applyBorder="1" applyAlignment="1">
      <alignment horizontal="left" vertical="center"/>
    </xf>
    <xf numFmtId="3" fontId="28" fillId="9" borderId="1" xfId="0" applyNumberFormat="1" applyFont="1" applyFill="1" applyBorder="1" applyAlignment="1">
      <alignment horizontal="center" vertical="center"/>
    </xf>
    <xf numFmtId="0" fontId="28" fillId="9" borderId="1" xfId="0" applyFont="1" applyFill="1" applyBorder="1" applyAlignment="1">
      <alignment horizontal="center" vertical="center"/>
    </xf>
    <xf numFmtId="0" fontId="28" fillId="9" borderId="14" xfId="0" applyFont="1" applyFill="1" applyBorder="1" applyAlignment="1">
      <alignment horizontal="left" vertical="center"/>
    </xf>
    <xf numFmtId="0" fontId="69" fillId="9" borderId="0" xfId="0" applyFont="1" applyFill="1" applyAlignment="1">
      <alignment horizontal="center" vertical="center"/>
    </xf>
    <xf numFmtId="0" fontId="69" fillId="9" borderId="0" xfId="0" applyFont="1" applyFill="1" applyAlignment="1">
      <alignment vertical="center"/>
    </xf>
    <xf numFmtId="0" fontId="69" fillId="9" borderId="0" xfId="0" applyFont="1" applyFill="1" applyAlignment="1">
      <alignment vertical="center" wrapText="1"/>
    </xf>
    <xf numFmtId="0" fontId="110" fillId="9" borderId="0" xfId="0" applyFont="1" applyFill="1" applyAlignment="1">
      <alignment horizontal="center" vertical="center" wrapText="1"/>
    </xf>
    <xf numFmtId="0" fontId="110" fillId="9" borderId="6" xfId="0" applyFont="1" applyFill="1" applyBorder="1" applyAlignment="1">
      <alignment horizontal="center" vertical="center" wrapText="1"/>
    </xf>
    <xf numFmtId="0" fontId="69" fillId="9" borderId="7" xfId="0" applyFont="1" applyFill="1" applyBorder="1" applyAlignment="1">
      <alignment vertical="center" wrapText="1"/>
    </xf>
    <xf numFmtId="0" fontId="110" fillId="9" borderId="7" xfId="0" applyFont="1" applyFill="1" applyBorder="1" applyAlignment="1">
      <alignment horizontal="center" vertical="center" wrapText="1"/>
    </xf>
    <xf numFmtId="0" fontId="110" fillId="9" borderId="1" xfId="0" applyFont="1" applyFill="1" applyBorder="1" applyAlignment="1">
      <alignment horizontal="center" vertical="center" wrapText="1"/>
    </xf>
    <xf numFmtId="0" fontId="110" fillId="9" borderId="7" xfId="0" applyFont="1" applyFill="1" applyBorder="1" applyAlignment="1">
      <alignment vertical="center" wrapText="1"/>
    </xf>
    <xf numFmtId="0" fontId="69" fillId="9" borderId="1" xfId="0" applyFont="1" applyFill="1" applyBorder="1" applyAlignment="1">
      <alignment wrapText="1"/>
    </xf>
    <xf numFmtId="0" fontId="44" fillId="9" borderId="7" xfId="0" applyFont="1" applyFill="1" applyBorder="1" applyAlignment="1">
      <alignment vertical="center" wrapText="1"/>
    </xf>
    <xf numFmtId="3" fontId="110" fillId="9" borderId="7" xfId="0" applyNumberFormat="1" applyFont="1" applyFill="1" applyBorder="1" applyAlignment="1">
      <alignment horizontal="center" vertical="center" wrapText="1"/>
    </xf>
    <xf numFmtId="3" fontId="110" fillId="9" borderId="1" xfId="0" applyNumberFormat="1" applyFont="1" applyFill="1" applyBorder="1" applyAlignment="1">
      <alignment horizontal="center" vertical="center" wrapText="1"/>
    </xf>
    <xf numFmtId="10" fontId="110" fillId="9" borderId="7" xfId="0" applyNumberFormat="1" applyFont="1" applyFill="1" applyBorder="1" applyAlignment="1">
      <alignment horizontal="center" vertical="center" wrapText="1"/>
    </xf>
    <xf numFmtId="0" fontId="28" fillId="9" borderId="1" xfId="0" applyFont="1" applyFill="1" applyBorder="1" applyAlignment="1">
      <alignment horizontal="left" indent="1"/>
    </xf>
    <xf numFmtId="0" fontId="28" fillId="9" borderId="7" xfId="0" applyFont="1" applyFill="1" applyBorder="1" applyAlignment="1">
      <alignment horizontal="left" indent="1"/>
    </xf>
    <xf numFmtId="0" fontId="110" fillId="20" borderId="7" xfId="0" applyFont="1" applyFill="1" applyBorder="1" applyAlignment="1">
      <alignment horizontal="center" vertical="center" wrapText="1"/>
    </xf>
    <xf numFmtId="0" fontId="28" fillId="9" borderId="5" xfId="0" applyFont="1" applyFill="1" applyBorder="1" applyAlignment="1">
      <alignment horizontal="center" vertical="center"/>
    </xf>
    <xf numFmtId="0" fontId="28" fillId="0" borderId="5" xfId="0" applyFont="1" applyBorder="1" applyAlignment="1">
      <alignment horizontal="center" vertical="center"/>
    </xf>
    <xf numFmtId="0" fontId="28" fillId="9" borderId="6" xfId="0" applyFont="1" applyFill="1" applyBorder="1" applyAlignment="1">
      <alignment vertical="center" wrapText="1"/>
    </xf>
    <xf numFmtId="0" fontId="69" fillId="0" borderId="2" xfId="0" applyFont="1" applyBorder="1" applyAlignment="1">
      <alignment horizontal="center" vertical="center" wrapText="1"/>
    </xf>
    <xf numFmtId="0" fontId="108" fillId="9" borderId="7" xfId="0" applyFont="1" applyFill="1" applyBorder="1"/>
    <xf numFmtId="0" fontId="69" fillId="0" borderId="1" xfId="0" applyFont="1" applyBorder="1" applyAlignment="1">
      <alignment vertical="center" wrapText="1"/>
    </xf>
    <xf numFmtId="0" fontId="0" fillId="9" borderId="0" xfId="0" applyFill="1" applyAlignment="1">
      <alignment vertical="center"/>
    </xf>
    <xf numFmtId="0" fontId="0" fillId="9" borderId="0" xfId="0" quotePrefix="1" applyFill="1" applyAlignment="1">
      <alignment horizontal="left" vertical="center" indent="1"/>
    </xf>
    <xf numFmtId="0" fontId="7" fillId="9" borderId="0" xfId="0" applyFont="1" applyFill="1"/>
    <xf numFmtId="0" fontId="8" fillId="9" borderId="0" xfId="0" applyFont="1" applyFill="1"/>
    <xf numFmtId="0" fontId="7" fillId="9" borderId="1" xfId="0" applyFont="1" applyFill="1" applyBorder="1" applyAlignment="1">
      <alignment horizontal="center"/>
    </xf>
    <xf numFmtId="0" fontId="111" fillId="40" borderId="1" xfId="0" applyFont="1" applyFill="1" applyBorder="1"/>
    <xf numFmtId="0" fontId="7" fillId="9" borderId="1" xfId="0" applyFont="1" applyFill="1" applyBorder="1" applyAlignment="1">
      <alignment horizontal="left" indent="2"/>
    </xf>
    <xf numFmtId="0" fontId="111" fillId="40" borderId="7" xfId="0" applyFont="1" applyFill="1" applyBorder="1"/>
    <xf numFmtId="0" fontId="25" fillId="0" borderId="0" xfId="7" applyFill="1" applyBorder="1"/>
    <xf numFmtId="0" fontId="25" fillId="0" borderId="0" xfId="7" applyFill="1" applyBorder="1" applyAlignment="1">
      <alignment horizontal="left"/>
    </xf>
    <xf numFmtId="0" fontId="101" fillId="41" borderId="0" xfId="0" applyFont="1" applyFill="1"/>
    <xf numFmtId="0" fontId="80" fillId="41" borderId="0" xfId="0" applyFont="1" applyFill="1"/>
    <xf numFmtId="0" fontId="103" fillId="9" borderId="0" xfId="0" applyFont="1" applyFill="1" applyAlignment="1">
      <alignment horizontal="left"/>
    </xf>
    <xf numFmtId="0" fontId="28" fillId="9" borderId="1" xfId="0" applyFont="1" applyFill="1" applyBorder="1" applyAlignment="1">
      <alignment horizontal="center"/>
    </xf>
    <xf numFmtId="0" fontId="112" fillId="9" borderId="1" xfId="0" applyFont="1" applyFill="1" applyBorder="1" applyAlignment="1">
      <alignment horizontal="center" vertical="center" wrapText="1"/>
    </xf>
    <xf numFmtId="0" fontId="28" fillId="9" borderId="5" xfId="0" applyFont="1" applyFill="1" applyBorder="1" applyAlignment="1">
      <alignment vertical="center"/>
    </xf>
    <xf numFmtId="0" fontId="112" fillId="9" borderId="5" xfId="0" applyFont="1" applyFill="1" applyBorder="1" applyAlignment="1">
      <alignment vertical="center" wrapText="1"/>
    </xf>
    <xf numFmtId="0" fontId="113" fillId="9" borderId="1" xfId="0" applyFont="1" applyFill="1" applyBorder="1" applyAlignment="1">
      <alignment vertical="center" wrapText="1"/>
    </xf>
    <xf numFmtId="0" fontId="113" fillId="9" borderId="1" xfId="0" applyFont="1" applyFill="1" applyBorder="1" applyAlignment="1">
      <alignment horizontal="center" vertical="center" wrapText="1"/>
    </xf>
    <xf numFmtId="0" fontId="112" fillId="9" borderId="1" xfId="0" applyFont="1" applyFill="1" applyBorder="1" applyAlignment="1">
      <alignment horizontal="left" vertical="center" wrapText="1"/>
    </xf>
    <xf numFmtId="0" fontId="112" fillId="0" borderId="1" xfId="0" applyFont="1" applyBorder="1" applyAlignment="1">
      <alignment horizontal="left" vertical="center" wrapText="1"/>
    </xf>
    <xf numFmtId="0" fontId="113" fillId="0" borderId="1" xfId="0" applyFont="1" applyBorder="1" applyAlignment="1">
      <alignment vertical="center" wrapText="1"/>
    </xf>
    <xf numFmtId="0" fontId="113" fillId="0" borderId="1" xfId="0" applyFont="1" applyBorder="1" applyAlignment="1">
      <alignment horizontal="center" vertical="center" wrapText="1"/>
    </xf>
    <xf numFmtId="0" fontId="22" fillId="9" borderId="1" xfId="0" applyFont="1" applyFill="1" applyBorder="1"/>
    <xf numFmtId="0" fontId="22" fillId="9" borderId="1" xfId="0" applyFont="1" applyFill="1" applyBorder="1" applyAlignment="1">
      <alignment horizontal="center" vertical="center"/>
    </xf>
    <xf numFmtId="0" fontId="22" fillId="9" borderId="0" xfId="0" applyFont="1" applyFill="1" applyAlignment="1">
      <alignment horizontal="center" vertical="center"/>
    </xf>
    <xf numFmtId="0" fontId="22" fillId="9" borderId="0" xfId="0" applyFont="1" applyFill="1"/>
    <xf numFmtId="0" fontId="0" fillId="0" borderId="7" xfId="0" applyBorder="1" applyAlignment="1">
      <alignment vertical="center" wrapText="1"/>
    </xf>
    <xf numFmtId="0" fontId="22" fillId="9" borderId="1" xfId="0" applyFont="1" applyFill="1" applyBorder="1" applyAlignment="1">
      <alignment wrapText="1"/>
    </xf>
    <xf numFmtId="0" fontId="0" fillId="9" borderId="1" xfId="0" applyFill="1" applyBorder="1" applyAlignment="1">
      <alignment horizontal="center"/>
    </xf>
    <xf numFmtId="0" fontId="9" fillId="9" borderId="7"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9" borderId="6" xfId="0" applyFont="1" applyFill="1" applyBorder="1" applyAlignment="1">
      <alignment horizontal="center" vertical="center" wrapText="1"/>
    </xf>
    <xf numFmtId="0" fontId="104" fillId="9" borderId="0" xfId="0" applyFont="1" applyFill="1"/>
    <xf numFmtId="0" fontId="4" fillId="9" borderId="1" xfId="0" applyFont="1" applyFill="1" applyBorder="1"/>
    <xf numFmtId="0" fontId="0" fillId="9" borderId="8"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6" xfId="0" applyFill="1" applyBorder="1" applyAlignment="1">
      <alignment vertical="center" wrapText="1"/>
    </xf>
    <xf numFmtId="0" fontId="0" fillId="9" borderId="5" xfId="0" applyFill="1" applyBorder="1" applyAlignment="1">
      <alignment vertical="center" wrapText="1"/>
    </xf>
    <xf numFmtId="0" fontId="0" fillId="4" borderId="2" xfId="0" applyFill="1" applyBorder="1" applyAlignment="1">
      <alignment horizontal="center" vertical="center" wrapText="1"/>
    </xf>
    <xf numFmtId="0" fontId="4" fillId="4" borderId="3"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0" fillId="9" borderId="7" xfId="0" applyFill="1" applyBorder="1" applyAlignment="1">
      <alignment horizontal="left" vertical="center" wrapText="1" indent="1"/>
    </xf>
    <xf numFmtId="0" fontId="4" fillId="9" borderId="1" xfId="0" applyFont="1" applyFill="1" applyBorder="1" applyAlignment="1">
      <alignment horizontal="left" vertical="center" wrapText="1" indent="3"/>
    </xf>
    <xf numFmtId="0" fontId="0" fillId="9" borderId="1" xfId="0" applyFill="1" applyBorder="1" applyAlignment="1">
      <alignment vertical="center" wrapText="1"/>
    </xf>
    <xf numFmtId="0" fontId="0" fillId="9" borderId="1" xfId="0" applyFill="1" applyBorder="1" applyAlignment="1">
      <alignment horizontal="left" vertical="center" wrapText="1" indent="4"/>
    </xf>
    <xf numFmtId="0" fontId="0" fillId="9" borderId="1" xfId="0" applyFill="1" applyBorder="1" applyAlignment="1">
      <alignment horizontal="left" vertical="center" wrapText="1" indent="5"/>
    </xf>
    <xf numFmtId="0" fontId="0" fillId="20" borderId="1" xfId="0" applyFill="1" applyBorder="1" applyAlignment="1">
      <alignment vertical="center" wrapText="1"/>
    </xf>
    <xf numFmtId="0" fontId="0" fillId="9" borderId="1" xfId="0" applyFill="1" applyBorder="1" applyAlignment="1">
      <alignment horizontal="left" vertical="center" wrapText="1" indent="6"/>
    </xf>
    <xf numFmtId="0" fontId="0" fillId="0" borderId="1" xfId="0" applyBorder="1" applyAlignment="1">
      <alignment horizontal="left" vertical="center" wrapText="1" indent="5"/>
    </xf>
    <xf numFmtId="0" fontId="0" fillId="0" borderId="1" xfId="0" applyBorder="1" applyAlignment="1">
      <alignment horizontal="left" vertical="center" wrapText="1" indent="6"/>
    </xf>
    <xf numFmtId="0" fontId="4" fillId="0" borderId="1" xfId="0" applyFont="1" applyBorder="1" applyAlignment="1">
      <alignment horizontal="left" vertical="center" wrapText="1" indent="3"/>
    </xf>
    <xf numFmtId="0" fontId="0" fillId="9" borderId="1" xfId="0" applyFill="1" applyBorder="1" applyAlignment="1">
      <alignment horizontal="left" vertical="center" wrapText="1" indent="1"/>
    </xf>
    <xf numFmtId="0" fontId="0" fillId="4" borderId="13" xfId="0" applyFill="1" applyBorder="1" applyAlignment="1">
      <alignment vertical="center" wrapText="1"/>
    </xf>
    <xf numFmtId="0" fontId="0" fillId="4" borderId="14" xfId="0" applyFill="1" applyBorder="1" applyAlignment="1">
      <alignment vertical="center" wrapText="1"/>
    </xf>
    <xf numFmtId="0" fontId="0" fillId="9" borderId="1" xfId="0" applyFill="1" applyBorder="1" applyAlignment="1">
      <alignment horizontal="center" vertical="center" wrapText="1"/>
    </xf>
    <xf numFmtId="0" fontId="4" fillId="0" borderId="1" xfId="0" applyFont="1" applyBorder="1" applyAlignment="1">
      <alignment horizontal="left" vertical="center" wrapText="1" indent="2"/>
    </xf>
    <xf numFmtId="0" fontId="0" fillId="9" borderId="2" xfId="0" applyFill="1" applyBorder="1" applyAlignment="1">
      <alignment horizontal="left" vertical="center" wrapText="1" indent="1"/>
    </xf>
    <xf numFmtId="0" fontId="3" fillId="4" borderId="2" xfId="0" applyFont="1" applyFill="1" applyBorder="1" applyAlignment="1">
      <alignment horizontal="center" vertical="center" wrapText="1"/>
    </xf>
    <xf numFmtId="0" fontId="0" fillId="9" borderId="1" xfId="0" applyFill="1" applyBorder="1" applyAlignment="1">
      <alignment horizontal="left" vertical="center" wrapText="1"/>
    </xf>
    <xf numFmtId="0" fontId="4" fillId="9" borderId="1" xfId="0" applyFont="1" applyFill="1" applyBorder="1" applyAlignment="1">
      <alignment horizontal="left" vertical="center" wrapText="1"/>
    </xf>
    <xf numFmtId="0" fontId="7" fillId="9" borderId="0" xfId="0" applyFont="1" applyFill="1" applyAlignment="1">
      <alignment vertical="center" wrapText="1"/>
    </xf>
    <xf numFmtId="0" fontId="7" fillId="9" borderId="0" xfId="0" applyFont="1" applyFill="1" applyAlignment="1">
      <alignment horizontal="center" vertical="center" wrapText="1"/>
    </xf>
    <xf numFmtId="0" fontId="7" fillId="0" borderId="0" xfId="0" applyFont="1" applyAlignment="1">
      <alignment vertical="center" wrapText="1"/>
    </xf>
    <xf numFmtId="0" fontId="7" fillId="9" borderId="24" xfId="0" applyFont="1" applyFill="1" applyBorder="1" applyAlignment="1">
      <alignment horizontal="center" vertical="center" wrapText="1"/>
    </xf>
    <xf numFmtId="0" fontId="7" fillId="9" borderId="67" xfId="0" applyFont="1" applyFill="1" applyBorder="1" applyAlignment="1">
      <alignment vertical="center" wrapText="1"/>
    </xf>
    <xf numFmtId="0" fontId="7" fillId="9" borderId="28" xfId="0" applyFont="1" applyFill="1" applyBorder="1" applyAlignment="1">
      <alignment horizontal="center" vertical="center" wrapText="1"/>
    </xf>
    <xf numFmtId="0" fontId="7" fillId="9" borderId="8" xfId="0" applyFont="1" applyFill="1" applyBorder="1" applyAlignment="1">
      <alignment vertical="center" wrapText="1"/>
    </xf>
    <xf numFmtId="0" fontId="7" fillId="14" borderId="0" xfId="0" applyFont="1" applyFill="1" applyAlignment="1">
      <alignment vertical="center" wrapText="1"/>
    </xf>
    <xf numFmtId="0" fontId="7" fillId="9" borderId="11" xfId="0" applyFont="1" applyFill="1" applyBorder="1" applyAlignment="1">
      <alignment horizontal="center" vertical="center" wrapText="1"/>
    </xf>
    <xf numFmtId="0" fontId="7" fillId="9" borderId="10" xfId="0" applyFont="1" applyFill="1" applyBorder="1" applyAlignment="1">
      <alignment vertical="center" wrapText="1"/>
    </xf>
    <xf numFmtId="0" fontId="7" fillId="9" borderId="7" xfId="0" applyFont="1" applyFill="1" applyBorder="1" applyAlignment="1">
      <alignment vertical="center" wrapText="1"/>
    </xf>
    <xf numFmtId="0" fontId="7" fillId="9" borderId="1" xfId="0" applyFont="1" applyFill="1" applyBorder="1" applyAlignment="1">
      <alignment vertical="center" wrapText="1"/>
    </xf>
    <xf numFmtId="0" fontId="104" fillId="9" borderId="1" xfId="0" applyFont="1" applyFill="1" applyBorder="1" applyAlignment="1">
      <alignment horizontal="left" vertical="center" wrapText="1"/>
    </xf>
    <xf numFmtId="0" fontId="7" fillId="9" borderId="1" xfId="0" applyFont="1" applyFill="1" applyBorder="1" applyAlignment="1">
      <alignment horizontal="left" vertical="center" wrapText="1" indent="1"/>
    </xf>
    <xf numFmtId="0" fontId="7" fillId="9" borderId="1" xfId="0" applyFont="1" applyFill="1" applyBorder="1" applyAlignment="1">
      <alignment horizontal="left" vertical="center" wrapText="1" indent="3"/>
    </xf>
    <xf numFmtId="0" fontId="7" fillId="9" borderId="1" xfId="0" applyFont="1" applyFill="1" applyBorder="1" applyAlignment="1">
      <alignment horizontal="left" vertical="center" wrapText="1" indent="4"/>
    </xf>
    <xf numFmtId="0" fontId="7" fillId="9" borderId="1" xfId="0" applyFont="1" applyFill="1" applyBorder="1" applyAlignment="1">
      <alignment horizontal="left" vertical="center" wrapText="1" indent="5"/>
    </xf>
    <xf numFmtId="0" fontId="7" fillId="20" borderId="1" xfId="0" applyFont="1" applyFill="1" applyBorder="1" applyAlignment="1">
      <alignment vertical="center" wrapText="1"/>
    </xf>
    <xf numFmtId="0" fontId="7" fillId="9" borderId="1" xfId="0" applyFont="1" applyFill="1" applyBorder="1" applyAlignment="1">
      <alignment horizontal="left" vertical="center" wrapText="1" indent="2"/>
    </xf>
    <xf numFmtId="3" fontId="0" fillId="0" borderId="1" xfId="0" applyNumberFormat="1" applyBorder="1" applyAlignment="1">
      <alignment horizontal="left" vertical="center" wrapText="1" indent="1"/>
    </xf>
    <xf numFmtId="3" fontId="0" fillId="9" borderId="2" xfId="0" applyNumberFormat="1" applyFill="1" applyBorder="1" applyAlignment="1">
      <alignment horizontal="left" vertical="center" wrapText="1" indent="1"/>
    </xf>
    <xf numFmtId="3" fontId="0" fillId="9" borderId="1" xfId="0" applyNumberFormat="1" applyFill="1" applyBorder="1" applyAlignment="1">
      <alignment horizontal="left" vertical="center" wrapText="1" indent="1"/>
    </xf>
    <xf numFmtId="3" fontId="116" fillId="0" borderId="1" xfId="0" applyNumberFormat="1" applyFont="1" applyBorder="1" applyAlignment="1">
      <alignment wrapText="1"/>
    </xf>
    <xf numFmtId="3" fontId="116" fillId="0" borderId="4" xfId="0" applyNumberFormat="1" applyFont="1" applyBorder="1" applyAlignment="1">
      <alignment wrapText="1"/>
    </xf>
    <xf numFmtId="3" fontId="116" fillId="0" borderId="7" xfId="0" applyNumberFormat="1" applyFont="1" applyBorder="1" applyAlignment="1">
      <alignment wrapText="1"/>
    </xf>
    <xf numFmtId="3" fontId="116" fillId="0" borderId="10" xfId="0" applyNumberFormat="1" applyFont="1" applyBorder="1" applyAlignment="1">
      <alignment wrapText="1"/>
    </xf>
    <xf numFmtId="0" fontId="116" fillId="40" borderId="1" xfId="0" applyFont="1" applyFill="1" applyBorder="1" applyAlignment="1">
      <alignment wrapText="1"/>
    </xf>
    <xf numFmtId="0" fontId="116" fillId="40" borderId="7" xfId="0" applyFont="1" applyFill="1" applyBorder="1" applyAlignment="1">
      <alignment wrapText="1"/>
    </xf>
    <xf numFmtId="0" fontId="117" fillId="40" borderId="7" xfId="0" applyFont="1" applyFill="1" applyBorder="1" applyAlignment="1">
      <alignment wrapText="1"/>
    </xf>
    <xf numFmtId="0" fontId="116" fillId="0" borderId="1" xfId="0" applyFont="1" applyBorder="1"/>
    <xf numFmtId="0" fontId="116" fillId="40" borderId="4" xfId="0" applyFont="1" applyFill="1" applyBorder="1" applyAlignment="1">
      <alignment wrapText="1"/>
    </xf>
    <xf numFmtId="0" fontId="116" fillId="0" borderId="7" xfId="0" applyFont="1" applyBorder="1"/>
    <xf numFmtId="0" fontId="116" fillId="40" borderId="10" xfId="0" applyFont="1" applyFill="1" applyBorder="1" applyAlignment="1">
      <alignment wrapText="1"/>
    </xf>
    <xf numFmtId="0" fontId="117" fillId="0" borderId="10" xfId="0" applyFont="1" applyBorder="1" applyAlignment="1">
      <alignment wrapText="1"/>
    </xf>
    <xf numFmtId="0" fontId="117" fillId="0" borderId="7" xfId="0" applyFont="1" applyBorder="1" applyAlignment="1">
      <alignment wrapText="1"/>
    </xf>
    <xf numFmtId="3" fontId="117" fillId="0" borderId="7" xfId="0" applyNumberFormat="1" applyFont="1" applyBorder="1" applyAlignment="1">
      <alignment wrapText="1"/>
    </xf>
    <xf numFmtId="3" fontId="117" fillId="0" borderId="10" xfId="0" applyNumberFormat="1" applyFont="1" applyBorder="1" applyAlignment="1">
      <alignment wrapText="1"/>
    </xf>
    <xf numFmtId="3" fontId="11" fillId="0" borderId="33" xfId="0" applyNumberFormat="1" applyFont="1" applyBorder="1" applyAlignment="1">
      <alignment vertical="center" wrapText="1"/>
    </xf>
    <xf numFmtId="3" fontId="0" fillId="9" borderId="1" xfId="0" applyNumberFormat="1" applyFill="1" applyBorder="1" applyAlignment="1">
      <alignment wrapText="1"/>
    </xf>
    <xf numFmtId="3" fontId="118" fillId="0" borderId="68" xfId="0" applyNumberFormat="1" applyFont="1" applyBorder="1" applyAlignment="1">
      <alignment horizontal="right" vertical="center"/>
    </xf>
    <xf numFmtId="3" fontId="69" fillId="9" borderId="0" xfId="0" applyNumberFormat="1" applyFont="1" applyFill="1"/>
    <xf numFmtId="0" fontId="28" fillId="0" borderId="1" xfId="0" applyFont="1" applyBorder="1" applyAlignment="1">
      <alignment horizontal="center"/>
    </xf>
    <xf numFmtId="167" fontId="0" fillId="9" borderId="1" xfId="0" applyNumberFormat="1" applyFill="1" applyBorder="1"/>
    <xf numFmtId="0" fontId="119" fillId="40" borderId="1" xfId="0" applyFont="1" applyFill="1" applyBorder="1"/>
    <xf numFmtId="0" fontId="119" fillId="40" borderId="4" xfId="0" applyFont="1" applyFill="1" applyBorder="1"/>
    <xf numFmtId="0" fontId="119" fillId="0" borderId="4" xfId="0" applyFont="1" applyBorder="1"/>
    <xf numFmtId="0" fontId="119" fillId="40" borderId="7" xfId="0" applyFont="1" applyFill="1" applyBorder="1"/>
    <xf numFmtId="0" fontId="119" fillId="40" borderId="10" xfId="0" applyFont="1" applyFill="1" applyBorder="1"/>
    <xf numFmtId="0" fontId="119" fillId="0" borderId="10" xfId="0" applyFont="1" applyBorder="1"/>
    <xf numFmtId="0" fontId="4" fillId="9" borderId="2"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0" fillId="20" borderId="2" xfId="0" applyFill="1" applyBorder="1" applyAlignment="1">
      <alignment horizontal="left" vertical="center" wrapText="1" indent="1"/>
    </xf>
    <xf numFmtId="3" fontId="0" fillId="0" borderId="2" xfId="0" applyNumberFormat="1" applyBorder="1" applyAlignment="1">
      <alignment horizontal="left" vertical="center" wrapText="1" indent="1"/>
    </xf>
    <xf numFmtId="0" fontId="0" fillId="4" borderId="9" xfId="0" applyFill="1" applyBorder="1" applyAlignment="1">
      <alignment vertical="center" wrapText="1"/>
    </xf>
    <xf numFmtId="0" fontId="0" fillId="4" borderId="10" xfId="0" applyFill="1" applyBorder="1" applyAlignment="1">
      <alignment vertical="center" wrapText="1"/>
    </xf>
    <xf numFmtId="0" fontId="0" fillId="0" borderId="0" xfId="0" applyAlignment="1">
      <alignment horizontal="left" vertical="center" wrapText="1" indent="1"/>
    </xf>
    <xf numFmtId="0" fontId="0" fillId="9" borderId="0" xfId="0" applyFill="1" applyAlignment="1">
      <alignment horizontal="left" vertical="center" wrapText="1" indent="1"/>
    </xf>
    <xf numFmtId="169" fontId="7" fillId="9" borderId="1" xfId="0" applyNumberFormat="1" applyFont="1" applyFill="1" applyBorder="1" applyAlignment="1">
      <alignment vertical="center" wrapText="1"/>
    </xf>
    <xf numFmtId="0" fontId="4" fillId="9" borderId="1" xfId="0" applyFont="1" applyFill="1" applyBorder="1" applyAlignment="1">
      <alignment wrapText="1"/>
    </xf>
    <xf numFmtId="170" fontId="4" fillId="9" borderId="1" xfId="0" applyNumberFormat="1" applyFont="1" applyFill="1" applyBorder="1"/>
    <xf numFmtId="169" fontId="4" fillId="9" borderId="1" xfId="0" applyNumberFormat="1" applyFont="1" applyFill="1" applyBorder="1"/>
    <xf numFmtId="0" fontId="25" fillId="0" borderId="0" xfId="7"/>
    <xf numFmtId="170" fontId="4" fillId="9" borderId="1" xfId="15" applyNumberFormat="1" applyFont="1" applyFill="1" applyBorder="1"/>
    <xf numFmtId="170" fontId="7" fillId="9" borderId="8" xfId="0" applyNumberFormat="1" applyFont="1" applyFill="1" applyBorder="1" applyAlignment="1">
      <alignment vertical="center" wrapText="1"/>
    </xf>
    <xf numFmtId="169" fontId="7" fillId="9" borderId="7" xfId="0" applyNumberFormat="1" applyFont="1" applyFill="1" applyBorder="1" applyAlignment="1">
      <alignment vertical="center" wrapText="1"/>
    </xf>
    <xf numFmtId="169" fontId="0" fillId="0" borderId="1" xfId="0" applyNumberFormat="1" applyBorder="1" applyAlignment="1">
      <alignment vertical="center" wrapText="1"/>
    </xf>
    <xf numFmtId="169" fontId="7" fillId="0" borderId="1" xfId="0" applyNumberFormat="1" applyFont="1" applyBorder="1" applyAlignment="1">
      <alignment vertical="center" wrapText="1"/>
    </xf>
    <xf numFmtId="169" fontId="7" fillId="20" borderId="1" xfId="0" applyNumberFormat="1" applyFont="1" applyFill="1" applyBorder="1" applyAlignment="1">
      <alignment vertical="center" wrapText="1"/>
    </xf>
    <xf numFmtId="0" fontId="0" fillId="9" borderId="2" xfId="0" applyFill="1" applyBorder="1" applyAlignment="1">
      <alignment horizontal="center" vertical="center" wrapText="1"/>
    </xf>
    <xf numFmtId="3" fontId="0" fillId="4" borderId="1" xfId="0" applyNumberFormat="1" applyFill="1" applyBorder="1" applyAlignment="1">
      <alignment wrapText="1"/>
    </xf>
    <xf numFmtId="3" fontId="7" fillId="0" borderId="1" xfId="0" applyNumberFormat="1" applyFont="1" applyBorder="1" applyAlignment="1">
      <alignment wrapText="1"/>
    </xf>
    <xf numFmtId="3" fontId="7" fillId="0" borderId="1" xfId="0" applyNumberFormat="1" applyFont="1" applyBorder="1" applyAlignment="1">
      <alignment horizontal="right" wrapText="1"/>
    </xf>
    <xf numFmtId="167" fontId="7" fillId="0" borderId="1" xfId="1" applyNumberFormat="1" applyFont="1" applyBorder="1" applyAlignment="1">
      <alignment wrapText="1"/>
    </xf>
    <xf numFmtId="167" fontId="7" fillId="0" borderId="1" xfId="1" applyNumberFormat="1" applyFont="1" applyBorder="1"/>
    <xf numFmtId="3" fontId="22" fillId="7" borderId="33" xfId="0" applyNumberFormat="1" applyFont="1" applyFill="1" applyBorder="1" applyAlignment="1">
      <alignment vertical="center" wrapText="1" indent="1"/>
    </xf>
    <xf numFmtId="3" fontId="0" fillId="7" borderId="33" xfId="0" applyNumberFormat="1" applyFill="1" applyBorder="1" applyAlignment="1">
      <alignment vertical="center" wrapText="1"/>
    </xf>
    <xf numFmtId="3" fontId="0" fillId="7" borderId="33" xfId="0" applyNumberFormat="1" applyFill="1" applyBorder="1" applyAlignment="1">
      <alignment horizontal="right" vertical="center" wrapText="1"/>
    </xf>
    <xf numFmtId="3" fontId="0" fillId="0" borderId="33" xfId="0" applyNumberFormat="1" applyBorder="1" applyAlignment="1">
      <alignment vertical="center" wrapText="1" indent="1"/>
    </xf>
    <xf numFmtId="3" fontId="0" fillId="18" borderId="33" xfId="0" applyNumberFormat="1" applyFill="1" applyBorder="1" applyAlignment="1">
      <alignment vertical="center" wrapText="1"/>
    </xf>
    <xf numFmtId="3" fontId="4" fillId="0" borderId="33" xfId="0" applyNumberFormat="1" applyFont="1" applyBorder="1" applyAlignment="1">
      <alignment horizontal="right" vertical="center" wrapText="1"/>
    </xf>
    <xf numFmtId="3" fontId="4" fillId="0" borderId="22" xfId="0" applyNumberFormat="1" applyFont="1" applyBorder="1" applyAlignment="1">
      <alignment horizontal="right" vertical="center" wrapText="1"/>
    </xf>
    <xf numFmtId="0" fontId="4" fillId="0" borderId="33" xfId="0" applyFont="1" applyBorder="1" applyAlignment="1">
      <alignment horizontal="right" vertical="center" wrapText="1"/>
    </xf>
    <xf numFmtId="0" fontId="0" fillId="0" borderId="33" xfId="0" applyBorder="1" applyAlignment="1">
      <alignment horizontal="right" vertical="center" wrapText="1"/>
    </xf>
    <xf numFmtId="0" fontId="4" fillId="18" borderId="33" xfId="0" applyFont="1" applyFill="1" applyBorder="1" applyAlignment="1">
      <alignment horizontal="center" vertical="center" wrapText="1"/>
    </xf>
    <xf numFmtId="167" fontId="7" fillId="0" borderId="1" xfId="1" applyNumberFormat="1" applyFont="1" applyFill="1" applyBorder="1" applyAlignment="1">
      <alignment vertical="center"/>
    </xf>
    <xf numFmtId="167" fontId="7" fillId="0" borderId="1" xfId="0" applyNumberFormat="1" applyFont="1" applyBorder="1" applyAlignment="1">
      <alignment vertical="center"/>
    </xf>
    <xf numFmtId="3" fontId="69" fillId="9" borderId="1" xfId="0" applyNumberFormat="1" applyFont="1" applyFill="1" applyBorder="1" applyAlignment="1">
      <alignment horizontal="center" vertical="center"/>
    </xf>
    <xf numFmtId="0" fontId="69" fillId="9" borderId="1" xfId="0" applyFont="1" applyFill="1" applyBorder="1" applyAlignment="1">
      <alignment horizontal="center" vertical="center"/>
    </xf>
    <xf numFmtId="3" fontId="69" fillId="9" borderId="1" xfId="0" applyNumberFormat="1" applyFont="1" applyFill="1" applyBorder="1" applyAlignment="1">
      <alignment horizontal="center"/>
    </xf>
    <xf numFmtId="3" fontId="28" fillId="9" borderId="1" xfId="0" applyNumberFormat="1" applyFont="1" applyFill="1" applyBorder="1" applyAlignment="1">
      <alignment horizontal="center" vertical="center" wrapText="1"/>
    </xf>
    <xf numFmtId="0" fontId="28" fillId="9" borderId="1" xfId="0" applyFont="1" applyFill="1" applyBorder="1" applyAlignment="1">
      <alignment horizontal="center" vertical="center" wrapText="1"/>
    </xf>
    <xf numFmtId="0" fontId="28" fillId="20" borderId="1" xfId="0" applyFont="1" applyFill="1" applyBorder="1" applyAlignment="1">
      <alignment horizontal="center"/>
    </xf>
    <xf numFmtId="3" fontId="28" fillId="9" borderId="1" xfId="0" applyNumberFormat="1" applyFont="1" applyFill="1" applyBorder="1" applyAlignment="1">
      <alignment horizontal="center"/>
    </xf>
    <xf numFmtId="3" fontId="45" fillId="0" borderId="68" xfId="0" applyNumberFormat="1" applyFont="1" applyBorder="1" applyAlignment="1">
      <alignment horizontal="center" vertical="center"/>
    </xf>
    <xf numFmtId="168" fontId="0" fillId="9" borderId="7" xfId="15" applyNumberFormat="1" applyFont="1" applyFill="1" applyBorder="1" applyAlignment="1">
      <alignment horizontal="center" vertical="center" wrapText="1"/>
    </xf>
    <xf numFmtId="0" fontId="0" fillId="20" borderId="1" xfId="0" applyFill="1" applyBorder="1" applyAlignment="1">
      <alignment horizontal="center" vertical="center" wrapText="1"/>
    </xf>
    <xf numFmtId="3" fontId="0" fillId="9" borderId="1" xfId="0" applyNumberFormat="1" applyFill="1" applyBorder="1" applyAlignment="1">
      <alignment horizontal="center" vertical="center" wrapText="1"/>
    </xf>
    <xf numFmtId="168" fontId="0" fillId="0" borderId="1" xfId="15" applyNumberFormat="1" applyFont="1" applyBorder="1" applyAlignment="1">
      <alignment horizontal="center" vertical="center" wrapText="1"/>
    </xf>
    <xf numFmtId="0" fontId="0" fillId="4" borderId="3"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3" fontId="0" fillId="9" borderId="2" xfId="0" applyNumberFormat="1" applyFill="1" applyBorder="1" applyAlignment="1">
      <alignment horizontal="center" vertical="center" wrapText="1"/>
    </xf>
    <xf numFmtId="0" fontId="0" fillId="4" borderId="4" xfId="0" applyFill="1" applyBorder="1" applyAlignment="1">
      <alignment horizontal="center" vertical="center" wrapText="1"/>
    </xf>
    <xf numFmtId="0" fontId="101" fillId="23" borderId="0" xfId="14" applyFont="1" applyFill="1" applyAlignment="1">
      <alignment horizontal="left"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47" fillId="0" borderId="0" xfId="0" applyFont="1" applyAlignment="1">
      <alignment horizontal="justify" vertical="center" wrapText="1"/>
    </xf>
    <xf numFmtId="0" fontId="0" fillId="7" borderId="1" xfId="0" applyFill="1" applyBorder="1" applyAlignment="1">
      <alignment horizontal="center" vertical="center" wrapText="1"/>
    </xf>
    <xf numFmtId="0" fontId="0" fillId="0" borderId="1" xfId="0" applyBorder="1" applyAlignment="1">
      <alignment horizontal="center" vertical="center" wrapText="1"/>
    </xf>
    <xf numFmtId="0" fontId="4" fillId="0" borderId="0" xfId="0" applyFont="1" applyAlignment="1">
      <alignment horizontal="justify" vertical="center" wrapText="1"/>
    </xf>
    <xf numFmtId="0" fontId="2" fillId="0" borderId="0" xfId="0" applyFont="1" applyAlignment="1">
      <alignment horizontal="justify" vertical="center" wrapText="1"/>
    </xf>
    <xf numFmtId="0" fontId="91" fillId="0" borderId="0" xfId="0" applyFont="1" applyAlignment="1">
      <alignment horizontal="justify" vertical="center" wrapText="1"/>
    </xf>
    <xf numFmtId="0" fontId="89" fillId="0" borderId="0" xfId="0" applyFont="1" applyAlignment="1">
      <alignment horizontal="justify"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7" fillId="9" borderId="2"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8"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10" fillId="0" borderId="0" xfId="0" applyFont="1" applyAlignment="1">
      <alignment vertical="center" wrapText="1"/>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5" xfId="0" applyFont="1" applyBorder="1" applyAlignment="1">
      <alignment vertical="center"/>
    </xf>
    <xf numFmtId="0" fontId="10" fillId="0" borderId="7" xfId="0" applyFont="1" applyBorder="1" applyAlignment="1">
      <alignment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xf>
    <xf numFmtId="0" fontId="9" fillId="7" borderId="5"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4" fillId="14" borderId="2" xfId="0" applyFont="1" applyFill="1" applyBorder="1" applyAlignment="1">
      <alignment horizontal="center"/>
    </xf>
    <xf numFmtId="0" fontId="4" fillId="14" borderId="3" xfId="0" applyFont="1" applyFill="1" applyBorder="1" applyAlignment="1">
      <alignment horizontal="center"/>
    </xf>
    <xf numFmtId="0" fontId="4" fillId="14" borderId="4" xfId="0" applyFont="1" applyFill="1" applyBorder="1" applyAlignment="1">
      <alignment horizontal="center"/>
    </xf>
    <xf numFmtId="0" fontId="4" fillId="0" borderId="1" xfId="0" applyFont="1" applyBorder="1" applyAlignment="1">
      <alignment horizontal="center" wrapText="1"/>
    </xf>
    <xf numFmtId="0" fontId="0" fillId="0" borderId="12"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8" fillId="14" borderId="2" xfId="0" applyFont="1" applyFill="1" applyBorder="1" applyAlignment="1">
      <alignment horizontal="center"/>
    </xf>
    <xf numFmtId="0" fontId="8" fillId="14" borderId="3" xfId="0" applyFont="1" applyFill="1" applyBorder="1" applyAlignment="1">
      <alignment horizontal="center"/>
    </xf>
    <xf numFmtId="0" fontId="8" fillId="14" borderId="4" xfId="0" applyFont="1" applyFill="1" applyBorder="1" applyAlignment="1">
      <alignment horizontal="center"/>
    </xf>
    <xf numFmtId="0" fontId="8" fillId="14" borderId="2"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 fillId="14" borderId="4" xfId="0" applyFont="1" applyFill="1" applyBorder="1" applyAlignment="1">
      <alignment horizontal="center" vertical="center" wrapText="1"/>
    </xf>
    <xf numFmtId="0" fontId="29" fillId="26" borderId="0" xfId="0" applyFont="1" applyFill="1" applyAlignment="1">
      <alignment horizontal="center" vertical="center" wrapText="1"/>
    </xf>
    <xf numFmtId="0" fontId="36" fillId="4" borderId="17" xfId="0" applyFont="1" applyFill="1" applyBorder="1" applyAlignment="1">
      <alignment vertical="center" wrapText="1"/>
    </xf>
    <xf numFmtId="0" fontId="10" fillId="7" borderId="1"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15" borderId="2" xfId="0" applyFont="1" applyFill="1" applyBorder="1" applyAlignment="1">
      <alignment horizontal="left" vertical="center" wrapText="1"/>
    </xf>
    <xf numFmtId="0" fontId="10" fillId="15" borderId="3" xfId="0" applyFont="1" applyFill="1" applyBorder="1" applyAlignment="1">
      <alignment horizontal="left" vertical="center" wrapText="1"/>
    </xf>
    <xf numFmtId="0" fontId="10" fillId="15" borderId="4" xfId="0" applyFont="1" applyFill="1" applyBorder="1" applyAlignment="1">
      <alignment horizontal="left" vertical="center" wrapText="1"/>
    </xf>
    <xf numFmtId="0" fontId="116" fillId="42" borderId="69" xfId="0" applyFont="1" applyFill="1" applyBorder="1" applyAlignment="1">
      <alignment wrapText="1"/>
    </xf>
    <xf numFmtId="0" fontId="116" fillId="42" borderId="70" xfId="0" applyFont="1" applyFill="1" applyBorder="1" applyAlignment="1">
      <alignment wrapText="1"/>
    </xf>
    <xf numFmtId="0" fontId="116" fillId="42" borderId="71" xfId="0" applyFont="1" applyFill="1" applyBorder="1" applyAlignment="1">
      <alignment wrapText="1"/>
    </xf>
    <xf numFmtId="0" fontId="2" fillId="4" borderId="17" xfId="0" applyFont="1" applyFill="1" applyBorder="1" applyAlignment="1">
      <alignment vertical="center" wrapText="1"/>
    </xf>
    <xf numFmtId="0" fontId="10" fillId="15" borderId="1" xfId="0" applyFont="1" applyFill="1" applyBorder="1" applyAlignment="1">
      <alignment vertical="center" wrapText="1"/>
    </xf>
    <xf numFmtId="0" fontId="10" fillId="7" borderId="1" xfId="0" applyFont="1" applyFill="1" applyBorder="1" applyAlignment="1">
      <alignment vertical="center" wrapText="1"/>
    </xf>
    <xf numFmtId="0" fontId="2" fillId="7" borderId="1" xfId="0" applyFont="1" applyFill="1" applyBorder="1" applyAlignment="1">
      <alignment vertical="center" wrapText="1"/>
    </xf>
    <xf numFmtId="0" fontId="30" fillId="7" borderId="1" xfId="0" applyFont="1" applyFill="1" applyBorder="1" applyAlignment="1">
      <alignment vertical="center" wrapText="1"/>
    </xf>
    <xf numFmtId="0" fontId="2" fillId="4" borderId="2" xfId="0" applyFont="1" applyFill="1" applyBorder="1" applyAlignment="1">
      <alignment horizontal="left"/>
    </xf>
    <xf numFmtId="0" fontId="2" fillId="4" borderId="3" xfId="0" applyFont="1" applyFill="1" applyBorder="1" applyAlignment="1">
      <alignment horizontal="left"/>
    </xf>
    <xf numFmtId="0" fontId="2" fillId="4" borderId="4" xfId="0" applyFont="1" applyFill="1" applyBorder="1" applyAlignment="1">
      <alignment horizontal="left"/>
    </xf>
    <xf numFmtId="0" fontId="10" fillId="4" borderId="17" xfId="0" applyFont="1" applyFill="1" applyBorder="1" applyAlignment="1">
      <alignment horizontal="center" vertical="center"/>
    </xf>
    <xf numFmtId="3" fontId="2" fillId="9" borderId="5" xfId="0" applyNumberFormat="1" applyFont="1" applyFill="1" applyBorder="1" applyAlignment="1">
      <alignment horizontal="right" vertical="center" wrapText="1"/>
    </xf>
    <xf numFmtId="3" fontId="2" fillId="9" borderId="7" xfId="0" applyNumberFormat="1" applyFont="1" applyFill="1" applyBorder="1" applyAlignment="1">
      <alignment horizontal="right" vertical="center" wrapText="1"/>
    </xf>
    <xf numFmtId="0" fontId="0" fillId="0" borderId="20"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22" fillId="0" borderId="18" xfId="0" applyFont="1" applyBorder="1" applyAlignment="1">
      <alignment vertical="center"/>
    </xf>
    <xf numFmtId="0" fontId="22" fillId="0" borderId="19" xfId="0" applyFont="1" applyBorder="1" applyAlignment="1">
      <alignment vertical="center"/>
    </xf>
    <xf numFmtId="0" fontId="22" fillId="0" borderId="24" xfId="0" applyFont="1" applyBorder="1" applyAlignment="1">
      <alignment vertical="center"/>
    </xf>
    <xf numFmtId="0" fontId="22" fillId="0" borderId="25" xfId="0" applyFont="1" applyBorder="1" applyAlignment="1">
      <alignment vertical="center"/>
    </xf>
    <xf numFmtId="0" fontId="22" fillId="0" borderId="28" xfId="0" applyFont="1" applyBorder="1" applyAlignment="1">
      <alignment vertical="center"/>
    </xf>
    <xf numFmtId="0" fontId="22" fillId="0" borderId="16" xfId="0" applyFont="1" applyBorder="1" applyAlignment="1">
      <alignment vertical="center"/>
    </xf>
    <xf numFmtId="0" fontId="0" fillId="0" borderId="27" xfId="0" applyBorder="1" applyAlignment="1">
      <alignment horizontal="center" vertical="center" wrapText="1"/>
    </xf>
    <xf numFmtId="0" fontId="0" fillId="0" borderId="30" xfId="0" applyBorder="1" applyAlignment="1">
      <alignment horizontal="center" vertical="center" wrapText="1"/>
    </xf>
    <xf numFmtId="0" fontId="4" fillId="14" borderId="20" xfId="0" applyFont="1" applyFill="1" applyBorder="1" applyAlignment="1">
      <alignment horizontal="left" vertical="center"/>
    </xf>
    <xf numFmtId="0" fontId="4" fillId="14" borderId="26" xfId="0" applyFont="1" applyFill="1" applyBorder="1" applyAlignment="1">
      <alignment horizontal="left" vertical="center"/>
    </xf>
    <xf numFmtId="0" fontId="4" fillId="14" borderId="31" xfId="0" applyFont="1" applyFill="1" applyBorder="1" applyAlignment="1">
      <alignment horizontal="left" vertical="center"/>
    </xf>
    <xf numFmtId="0" fontId="0" fillId="0" borderId="31"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41" xfId="0" applyBorder="1" applyAlignment="1">
      <alignment horizontal="center" vertical="center" wrapText="1"/>
    </xf>
    <xf numFmtId="0" fontId="0" fillId="0" borderId="24"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29" xfId="0" applyBorder="1" applyAlignment="1">
      <alignment horizontal="center" vertical="center" wrapText="1"/>
    </xf>
    <xf numFmtId="0" fontId="0" fillId="0" borderId="42" xfId="0" applyBorder="1" applyAlignment="1">
      <alignment horizontal="center" vertical="center" wrapText="1"/>
    </xf>
    <xf numFmtId="0" fontId="0" fillId="0" borderId="1" xfId="0" applyBorder="1" applyAlignment="1">
      <alignment horizontal="center"/>
    </xf>
    <xf numFmtId="0" fontId="10" fillId="0" borderId="2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42" xfId="0" applyFont="1" applyBorder="1" applyAlignment="1">
      <alignment horizontal="center" vertical="center" wrapText="1"/>
    </xf>
    <xf numFmtId="0" fontId="0" fillId="0" borderId="25" xfId="0" applyBorder="1" applyAlignment="1">
      <alignment horizontal="center" vertical="center" wrapText="1"/>
    </xf>
    <xf numFmtId="0" fontId="0" fillId="0" borderId="32" xfId="0" applyBorder="1" applyAlignment="1">
      <alignment horizontal="center" vertical="center" wrapText="1"/>
    </xf>
    <xf numFmtId="0" fontId="85" fillId="0" borderId="0" xfId="0" applyFont="1" applyAlignment="1">
      <alignment horizontal="justify" vertical="center" wrapText="1"/>
    </xf>
    <xf numFmtId="0" fontId="0" fillId="0" borderId="43" xfId="0" applyBorder="1" applyAlignment="1">
      <alignment horizontal="center" vertical="center" wrapText="1"/>
    </xf>
    <xf numFmtId="0" fontId="10" fillId="0" borderId="26" xfId="0" applyFont="1" applyBorder="1" applyAlignment="1">
      <alignment horizontal="center" vertical="center" wrapText="1"/>
    </xf>
    <xf numFmtId="0" fontId="10" fillId="0" borderId="22" xfId="0" applyFont="1" applyBorder="1" applyAlignment="1">
      <alignment horizontal="center" vertical="center" wrapText="1"/>
    </xf>
    <xf numFmtId="0" fontId="0" fillId="9" borderId="43" xfId="0" applyFill="1" applyBorder="1" applyAlignment="1">
      <alignment horizontal="center" vertical="center" wrapText="1"/>
    </xf>
    <xf numFmtId="0" fontId="0" fillId="9" borderId="42" xfId="0" applyFill="1" applyBorder="1" applyAlignment="1">
      <alignment horizontal="center" vertical="center" wrapText="1"/>
    </xf>
    <xf numFmtId="0" fontId="0" fillId="0" borderId="0" xfId="0" applyAlignment="1">
      <alignment vertical="center" wrapText="1"/>
    </xf>
    <xf numFmtId="0" fontId="0" fillId="0" borderId="16" xfId="0" applyBorder="1" applyAlignment="1">
      <alignment vertical="center" wrapText="1"/>
    </xf>
    <xf numFmtId="0" fontId="34" fillId="0" borderId="35" xfId="0" applyFont="1" applyBorder="1"/>
    <xf numFmtId="0" fontId="0" fillId="0" borderId="16" xfId="0" applyBorder="1" applyAlignment="1">
      <alignment horizontal="center" vertical="center" wrapText="1"/>
    </xf>
    <xf numFmtId="0" fontId="0" fillId="0" borderId="28" xfId="0" applyBorder="1" applyAlignment="1">
      <alignment horizontal="center" vertical="center" wrapText="1"/>
    </xf>
    <xf numFmtId="0" fontId="0" fillId="0" borderId="44" xfId="0" applyBorder="1" applyAlignment="1">
      <alignment horizontal="center" vertical="center" wrapText="1"/>
    </xf>
    <xf numFmtId="0" fontId="0" fillId="0" borderId="33" xfId="0" applyBorder="1" applyAlignment="1">
      <alignment horizontal="center" vertical="center" wrapText="1"/>
    </xf>
    <xf numFmtId="0" fontId="0" fillId="0" borderId="29" xfId="0" applyBorder="1" applyAlignment="1">
      <alignment horizontal="center" vertical="top" wrapText="1"/>
    </xf>
    <xf numFmtId="0" fontId="0" fillId="0" borderId="43" xfId="0" applyBorder="1" applyAlignment="1">
      <alignment horizontal="center" vertical="top" wrapText="1"/>
    </xf>
    <xf numFmtId="0" fontId="0" fillId="0" borderId="32" xfId="0" applyBorder="1" applyAlignment="1">
      <alignment horizontal="center" vertical="top" wrapText="1"/>
    </xf>
    <xf numFmtId="0" fontId="0" fillId="0" borderId="43" xfId="0" applyBorder="1" applyAlignment="1">
      <alignment vertical="center" wrapText="1"/>
    </xf>
    <xf numFmtId="0" fontId="0" fillId="0" borderId="32" xfId="0" applyBorder="1" applyAlignment="1">
      <alignment vertical="center" wrapText="1"/>
    </xf>
    <xf numFmtId="0" fontId="97" fillId="9" borderId="20" xfId="0" applyFont="1" applyFill="1" applyBorder="1" applyAlignment="1">
      <alignment horizontal="center" vertical="center" wrapText="1"/>
    </xf>
    <xf numFmtId="0" fontId="97" fillId="9" borderId="22" xfId="0" applyFont="1" applyFill="1" applyBorder="1" applyAlignment="1">
      <alignment horizontal="center" vertical="center" wrapText="1"/>
    </xf>
    <xf numFmtId="0" fontId="41" fillId="9" borderId="20" xfId="0" applyFont="1" applyFill="1" applyBorder="1" applyAlignment="1">
      <alignment horizontal="center" vertical="center"/>
    </xf>
    <xf numFmtId="0" fontId="41" fillId="9" borderId="22" xfId="0" applyFont="1" applyFill="1" applyBorder="1" applyAlignment="1">
      <alignment horizontal="center" vertical="center"/>
    </xf>
    <xf numFmtId="0" fontId="41" fillId="0" borderId="20" xfId="0" applyFont="1" applyBorder="1" applyAlignment="1">
      <alignment horizontal="center" vertical="center"/>
    </xf>
    <xf numFmtId="0" fontId="41" fillId="0" borderId="22" xfId="0" applyFont="1" applyBorder="1" applyAlignment="1">
      <alignment horizontal="center" vertical="center"/>
    </xf>
    <xf numFmtId="0" fontId="53" fillId="18" borderId="20" xfId="0" applyFont="1" applyFill="1" applyBorder="1" applyAlignment="1">
      <alignment horizontal="center" vertical="center" wrapText="1"/>
    </xf>
    <xf numFmtId="0" fontId="53" fillId="18" borderId="22" xfId="0" applyFont="1" applyFill="1" applyBorder="1" applyAlignment="1">
      <alignment horizontal="center" vertical="center" wrapText="1"/>
    </xf>
    <xf numFmtId="0" fontId="0" fillId="0" borderId="45" xfId="0" applyBorder="1" applyAlignment="1">
      <alignment horizontal="center" vertical="center" wrapText="1"/>
    </xf>
    <xf numFmtId="0" fontId="0" fillId="9" borderId="43" xfId="0" applyFill="1" applyBorder="1" applyAlignment="1">
      <alignment vertical="center" wrapText="1"/>
    </xf>
    <xf numFmtId="0" fontId="0" fillId="9" borderId="32" xfId="0" applyFill="1" applyBorder="1" applyAlignment="1">
      <alignment vertical="center" wrapText="1"/>
    </xf>
    <xf numFmtId="0" fontId="0" fillId="9" borderId="42" xfId="0" applyFill="1" applyBorder="1" applyAlignment="1">
      <alignment vertical="center" wrapText="1"/>
    </xf>
    <xf numFmtId="0" fontId="0" fillId="0" borderId="24" xfId="0" applyBorder="1" applyAlignment="1">
      <alignment vertical="top" wrapText="1"/>
    </xf>
    <xf numFmtId="0" fontId="0" fillId="0" borderId="38" xfId="0" applyBorder="1" applyAlignment="1">
      <alignment vertical="top" wrapText="1"/>
    </xf>
    <xf numFmtId="0" fontId="0" fillId="0" borderId="39" xfId="0" applyBorder="1" applyAlignment="1">
      <alignment vertical="top" wrapText="1"/>
    </xf>
    <xf numFmtId="0" fontId="0" fillId="0" borderId="35" xfId="0" applyBorder="1"/>
    <xf numFmtId="0" fontId="34" fillId="0" borderId="0" xfId="0" applyFont="1"/>
    <xf numFmtId="0" fontId="0" fillId="0" borderId="0" xfId="0"/>
    <xf numFmtId="0" fontId="22" fillId="7" borderId="20" xfId="0" applyFont="1" applyFill="1" applyBorder="1" applyAlignment="1">
      <alignment horizontal="left" vertical="center" wrapText="1" indent="2"/>
    </xf>
    <xf numFmtId="0" fontId="22" fillId="7" borderId="22" xfId="0" applyFont="1" applyFill="1" applyBorder="1" applyAlignment="1">
      <alignment horizontal="left" vertical="center" wrapText="1" indent="2"/>
    </xf>
    <xf numFmtId="0" fontId="53" fillId="0" borderId="20" xfId="0" applyFont="1" applyBorder="1" applyAlignment="1">
      <alignment vertical="center" wrapText="1"/>
    </xf>
    <xf numFmtId="0" fontId="53" fillId="0" borderId="22" xfId="0" applyFont="1"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44" xfId="0" applyBorder="1" applyAlignment="1">
      <alignment horizontal="center" vertical="center"/>
    </xf>
    <xf numFmtId="0" fontId="0" fillId="0" borderId="35" xfId="0"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left" vertical="center"/>
    </xf>
    <xf numFmtId="0" fontId="0" fillId="0" borderId="38" xfId="0" applyBorder="1" applyAlignment="1">
      <alignment horizontal="left" vertical="center"/>
    </xf>
    <xf numFmtId="0" fontId="0" fillId="9" borderId="26" xfId="0" applyFill="1" applyBorder="1" applyAlignment="1">
      <alignment vertical="center"/>
    </xf>
    <xf numFmtId="0" fontId="0" fillId="9" borderId="22" xfId="0" applyFill="1" applyBorder="1" applyAlignment="1">
      <alignment vertical="center"/>
    </xf>
    <xf numFmtId="0" fontId="0" fillId="9" borderId="44" xfId="0" applyFill="1" applyBorder="1"/>
    <xf numFmtId="0" fontId="0" fillId="9" borderId="35" xfId="0" applyFill="1" applyBorder="1"/>
    <xf numFmtId="0" fontId="0" fillId="9" borderId="33" xfId="0" applyFill="1" applyBorder="1"/>
    <xf numFmtId="0" fontId="0" fillId="19" borderId="20" xfId="0" applyFill="1" applyBorder="1" applyAlignment="1">
      <alignment vertical="center" wrapText="1"/>
    </xf>
    <xf numFmtId="0" fontId="0" fillId="19" borderId="22" xfId="0" applyFill="1" applyBorder="1" applyAlignment="1">
      <alignment vertical="center" wrapText="1"/>
    </xf>
    <xf numFmtId="0" fontId="0" fillId="19" borderId="26" xfId="0" applyFill="1" applyBorder="1" applyAlignment="1">
      <alignment vertical="center" wrapText="1"/>
    </xf>
    <xf numFmtId="0" fontId="0" fillId="0" borderId="26" xfId="0" applyBorder="1" applyAlignment="1">
      <alignment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4" fillId="0" borderId="3"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4" fillId="9" borderId="2"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2" fillId="0" borderId="0" xfId="0" applyFont="1" applyAlignment="1">
      <alignment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0" fillId="9" borderId="5" xfId="0" applyFill="1" applyBorder="1" applyAlignment="1">
      <alignment horizontal="center" vertical="center" wrapText="1"/>
    </xf>
    <xf numFmtId="0" fontId="0" fillId="9" borderId="6" xfId="0" applyFill="1" applyBorder="1" applyAlignment="1">
      <alignment horizontal="center" vertical="center" wrapText="1"/>
    </xf>
    <xf numFmtId="0" fontId="4" fillId="9" borderId="3" xfId="0" applyFont="1" applyFill="1" applyBorder="1" applyAlignment="1">
      <alignment horizontal="center" vertical="center" wrapText="1"/>
    </xf>
    <xf numFmtId="0" fontId="0" fillId="9" borderId="2" xfId="0" applyFill="1" applyBorder="1" applyAlignment="1">
      <alignment horizontal="center" vertical="center" wrapText="1"/>
    </xf>
    <xf numFmtId="0" fontId="0" fillId="9" borderId="3" xfId="0" applyFill="1" applyBorder="1" applyAlignment="1">
      <alignment horizontal="center" vertical="center" wrapText="1"/>
    </xf>
    <xf numFmtId="0" fontId="0" fillId="9" borderId="4" xfId="0" applyFill="1" applyBorder="1" applyAlignment="1">
      <alignment horizontal="center" vertical="center" wrapText="1"/>
    </xf>
    <xf numFmtId="0" fontId="0" fillId="9" borderId="7" xfId="0"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0" fillId="9" borderId="12" xfId="0" applyFill="1" applyBorder="1" applyAlignment="1">
      <alignment horizontal="center" vertical="center" wrapText="1"/>
    </xf>
    <xf numFmtId="0" fontId="4"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4" fillId="0" borderId="12" xfId="0" applyFont="1" applyBorder="1" applyAlignment="1">
      <alignment horizontal="center" vertical="center" wrapText="1"/>
    </xf>
    <xf numFmtId="0" fontId="8" fillId="0" borderId="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4" xfId="0" applyFont="1" applyBorder="1" applyAlignment="1">
      <alignment horizontal="center" vertical="center" wrapText="1"/>
    </xf>
    <xf numFmtId="0" fontId="4" fillId="0" borderId="5" xfId="0" applyFont="1" applyBorder="1" applyAlignment="1">
      <alignment horizontal="center" wrapText="1"/>
    </xf>
    <xf numFmtId="0" fontId="4" fillId="0" borderId="7" xfId="0" applyFont="1" applyBorder="1" applyAlignment="1">
      <alignment horizontal="center" wrapText="1"/>
    </xf>
    <xf numFmtId="0" fontId="20" fillId="0" borderId="0" xfId="0" applyFont="1" applyAlignment="1">
      <alignment vertical="center" wrapText="1"/>
    </xf>
    <xf numFmtId="0" fontId="14"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4" fillId="0" borderId="1" xfId="0" applyFont="1" applyBorder="1" applyAlignment="1">
      <alignment vertical="center" wrapText="1"/>
    </xf>
    <xf numFmtId="0" fontId="23" fillId="0" borderId="2" xfId="0" applyFont="1" applyBorder="1" applyAlignment="1">
      <alignment horizontal="left" vertical="center" wrapText="1" indent="7"/>
    </xf>
    <xf numFmtId="0" fontId="23" fillId="0" borderId="4" xfId="0" applyFont="1" applyBorder="1" applyAlignment="1">
      <alignment horizontal="left" vertical="center" wrapText="1" indent="7"/>
    </xf>
    <xf numFmtId="0" fontId="19" fillId="33" borderId="0" xfId="0" applyFont="1" applyFill="1" applyAlignment="1">
      <alignment horizontal="left"/>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12" xfId="0" applyFont="1" applyBorder="1" applyAlignment="1">
      <alignment horizontal="center"/>
    </xf>
    <xf numFmtId="0" fontId="7" fillId="0" borderId="1" xfId="0" applyFont="1" applyBorder="1" applyAlignment="1">
      <alignment horizontal="left"/>
    </xf>
    <xf numFmtId="0" fontId="7" fillId="0" borderId="1" xfId="0" applyFont="1" applyBorder="1" applyAlignment="1">
      <alignment horizontal="center" wrapText="1"/>
    </xf>
    <xf numFmtId="0" fontId="8" fillId="0" borderId="1" xfId="0" applyFont="1" applyBorder="1" applyAlignment="1">
      <alignment horizontal="left"/>
    </xf>
    <xf numFmtId="0" fontId="7" fillId="0" borderId="1" xfId="0" applyFont="1" applyBorder="1" applyAlignment="1">
      <alignment horizontal="left" indent="1"/>
    </xf>
    <xf numFmtId="0" fontId="4" fillId="0" borderId="6"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7" fillId="0" borderId="1" xfId="9" applyFont="1" applyBorder="1" applyAlignment="1">
      <alignment horizontal="center" vertical="center" wrapText="1"/>
    </xf>
    <xf numFmtId="0" fontId="2"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 xfId="0" applyFont="1" applyBorder="1" applyAlignment="1">
      <alignment horizontal="left" vertical="center"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0" borderId="2" xfId="0" applyFont="1" applyBorder="1" applyAlignment="1">
      <alignment horizontal="left"/>
    </xf>
    <xf numFmtId="0" fontId="7" fillId="0" borderId="3" xfId="0" applyFont="1" applyBorder="1" applyAlignment="1">
      <alignment horizontal="left"/>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indent="2"/>
    </xf>
    <xf numFmtId="0" fontId="7" fillId="0" borderId="4" xfId="0" applyFont="1" applyBorder="1" applyAlignment="1">
      <alignment horizontal="left" vertical="center" wrapText="1" indent="2"/>
    </xf>
    <xf numFmtId="0" fontId="7" fillId="0" borderId="0" xfId="0" applyFont="1" applyAlignment="1">
      <alignment horizontal="left"/>
    </xf>
    <xf numFmtId="0" fontId="8" fillId="4" borderId="46" xfId="10" applyFont="1" applyFill="1" applyBorder="1" applyAlignment="1">
      <alignment horizontal="center" vertical="center"/>
    </xf>
    <xf numFmtId="0" fontId="8" fillId="4" borderId="47" xfId="10" applyFont="1" applyFill="1" applyBorder="1" applyAlignment="1">
      <alignment horizontal="center" vertical="center"/>
    </xf>
    <xf numFmtId="0" fontId="8" fillId="4" borderId="48" xfId="10" applyFont="1" applyFill="1" applyBorder="1" applyAlignment="1">
      <alignment horizontal="center" vertical="center"/>
    </xf>
    <xf numFmtId="0" fontId="8" fillId="4" borderId="49" xfId="10" applyFont="1" applyFill="1" applyBorder="1" applyAlignment="1">
      <alignment horizontal="center" vertical="center"/>
    </xf>
    <xf numFmtId="0" fontId="8" fillId="4" borderId="50" xfId="10" applyFont="1" applyFill="1" applyBorder="1" applyAlignment="1">
      <alignment horizontal="center" vertical="center"/>
    </xf>
    <xf numFmtId="0" fontId="8" fillId="4" borderId="51" xfId="10" applyFont="1" applyFill="1" applyBorder="1" applyAlignment="1">
      <alignment horizontal="center" vertical="center"/>
    </xf>
    <xf numFmtId="0" fontId="8" fillId="0" borderId="12" xfId="3" applyFont="1" applyBorder="1" applyAlignment="1">
      <alignment horizontal="center" vertical="center" wrapText="1"/>
    </xf>
    <xf numFmtId="0" fontId="8" fillId="0" borderId="14" xfId="3" applyFont="1" applyBorder="1" applyAlignment="1">
      <alignment horizontal="center" vertical="center" wrapText="1"/>
    </xf>
    <xf numFmtId="0" fontId="4" fillId="0" borderId="12" xfId="3" applyFont="1" applyBorder="1" applyAlignment="1">
      <alignment horizontal="center" vertical="center" wrapText="1"/>
    </xf>
    <xf numFmtId="0" fontId="4" fillId="0" borderId="14"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8" xfId="3" applyFont="1" applyBorder="1" applyAlignment="1">
      <alignment horizontal="center" vertical="center" wrapText="1"/>
    </xf>
    <xf numFmtId="0" fontId="8" fillId="0" borderId="2" xfId="3"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9" applyFont="1" applyBorder="1" applyAlignment="1">
      <alignment horizontal="center" vertical="center" wrapText="1"/>
    </xf>
    <xf numFmtId="0" fontId="7" fillId="0" borderId="14" xfId="9" applyFont="1" applyBorder="1" applyAlignment="1">
      <alignment horizontal="center" vertical="center" wrapText="1"/>
    </xf>
    <xf numFmtId="0" fontId="7" fillId="0" borderId="11" xfId="9" applyFont="1" applyBorder="1" applyAlignment="1">
      <alignment horizontal="center" vertical="center" wrapText="1"/>
    </xf>
    <xf numFmtId="0" fontId="7" fillId="0" borderId="8" xfId="9" applyFont="1" applyBorder="1" applyAlignment="1">
      <alignment horizontal="center" vertical="center" wrapText="1"/>
    </xf>
    <xf numFmtId="0" fontId="7" fillId="0" borderId="15" xfId="9" applyFont="1" applyBorder="1" applyAlignment="1">
      <alignment horizontal="center" vertical="center" wrapText="1"/>
    </xf>
    <xf numFmtId="0" fontId="7" fillId="0" borderId="10" xfId="9" applyFont="1" applyBorder="1" applyAlignment="1">
      <alignment horizontal="center" vertical="center" wrapText="1"/>
    </xf>
    <xf numFmtId="0" fontId="7" fillId="0" borderId="2" xfId="9" applyFont="1" applyBorder="1" applyAlignment="1">
      <alignment horizontal="center" vertical="center" wrapText="1"/>
    </xf>
    <xf numFmtId="0" fontId="7" fillId="0" borderId="3" xfId="9" applyFont="1" applyBorder="1" applyAlignment="1">
      <alignment horizontal="center" vertical="center" wrapText="1"/>
    </xf>
    <xf numFmtId="0" fontId="7" fillId="0" borderId="4" xfId="9" applyFont="1" applyBorder="1" applyAlignment="1">
      <alignment horizontal="center"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69" fillId="9" borderId="5" xfId="0" applyFont="1" applyFill="1" applyBorder="1" applyAlignment="1">
      <alignment horizontal="center" vertical="center" wrapText="1"/>
    </xf>
    <xf numFmtId="0" fontId="69" fillId="9" borderId="7" xfId="0" applyFont="1" applyFill="1" applyBorder="1" applyAlignment="1">
      <alignment horizontal="center" vertical="center" wrapText="1"/>
    </xf>
    <xf numFmtId="0" fontId="38" fillId="9" borderId="12" xfId="0" applyFont="1" applyFill="1" applyBorder="1" applyAlignment="1">
      <alignment horizontal="center" vertical="center" wrapText="1"/>
    </xf>
    <xf numFmtId="0" fontId="38" fillId="9" borderId="13" xfId="0" applyFont="1" applyFill="1" applyBorder="1" applyAlignment="1">
      <alignment horizontal="center" vertical="center" wrapText="1"/>
    </xf>
    <xf numFmtId="0" fontId="38" fillId="9" borderId="14" xfId="0" applyFont="1" applyFill="1" applyBorder="1" applyAlignment="1">
      <alignment horizontal="center" vertical="center" wrapText="1"/>
    </xf>
    <xf numFmtId="0" fontId="110" fillId="9" borderId="12" xfId="0" applyFont="1" applyFill="1" applyBorder="1" applyAlignment="1">
      <alignment horizontal="center" vertical="center" wrapText="1"/>
    </xf>
    <xf numFmtId="0" fontId="110" fillId="9" borderId="13" xfId="0" applyFont="1" applyFill="1" applyBorder="1" applyAlignment="1">
      <alignment horizontal="center" vertical="center" wrapText="1"/>
    </xf>
    <xf numFmtId="0" fontId="110" fillId="9" borderId="14" xfId="0" applyFont="1" applyFill="1" applyBorder="1" applyAlignment="1">
      <alignment horizontal="center" vertical="center" wrapText="1"/>
    </xf>
    <xf numFmtId="0" fontId="110" fillId="9" borderId="2" xfId="0" applyFont="1" applyFill="1" applyBorder="1" applyAlignment="1">
      <alignment horizontal="center" vertical="center" wrapText="1"/>
    </xf>
    <xf numFmtId="0" fontId="110" fillId="9" borderId="3" xfId="0" applyFont="1" applyFill="1" applyBorder="1" applyAlignment="1">
      <alignment horizontal="center" vertical="center" wrapText="1"/>
    </xf>
    <xf numFmtId="0" fontId="110" fillId="9" borderId="4" xfId="0" applyFont="1" applyFill="1" applyBorder="1" applyAlignment="1">
      <alignment horizontal="center" vertical="center" wrapText="1"/>
    </xf>
    <xf numFmtId="0" fontId="0" fillId="0" borderId="6" xfId="0" applyBorder="1" applyAlignment="1">
      <alignment horizontal="center" vertical="center" wrapText="1"/>
    </xf>
    <xf numFmtId="0" fontId="112" fillId="9" borderId="5" xfId="0" applyFont="1" applyFill="1" applyBorder="1" applyAlignment="1">
      <alignment horizontal="center" vertical="center" wrapText="1"/>
    </xf>
    <xf numFmtId="0" fontId="112" fillId="9" borderId="6" xfId="0" applyFont="1" applyFill="1" applyBorder="1" applyAlignment="1">
      <alignment horizontal="center" vertical="center" wrapText="1"/>
    </xf>
    <xf numFmtId="0" fontId="112" fillId="9" borderId="7" xfId="0" applyFont="1" applyFill="1" applyBorder="1" applyAlignment="1">
      <alignment horizontal="center" vertical="center" wrapText="1"/>
    </xf>
    <xf numFmtId="0" fontId="0" fillId="9" borderId="2" xfId="0" applyFill="1" applyBorder="1" applyAlignment="1">
      <alignment horizontal="center"/>
    </xf>
    <xf numFmtId="0" fontId="0" fillId="9" borderId="4" xfId="0" applyFill="1" applyBorder="1" applyAlignment="1">
      <alignment horizontal="center"/>
    </xf>
    <xf numFmtId="0" fontId="28" fillId="9" borderId="5" xfId="0" applyFont="1" applyFill="1" applyBorder="1" applyAlignment="1">
      <alignment horizontal="center" vertical="center" wrapText="1"/>
    </xf>
    <xf numFmtId="0" fontId="28" fillId="9" borderId="6" xfId="0" applyFont="1" applyFill="1" applyBorder="1" applyAlignment="1">
      <alignment horizontal="center" vertical="center" wrapText="1"/>
    </xf>
    <xf numFmtId="0" fontId="28" fillId="9" borderId="7" xfId="0" applyFont="1" applyFill="1" applyBorder="1" applyAlignment="1">
      <alignment horizontal="center" vertical="center" wrapText="1"/>
    </xf>
    <xf numFmtId="0" fontId="28" fillId="9" borderId="12" xfId="0" applyFont="1" applyFill="1" applyBorder="1" applyAlignment="1">
      <alignment horizontal="center" vertical="center"/>
    </xf>
    <xf numFmtId="0" fontId="28" fillId="9" borderId="13" xfId="0" applyFont="1" applyFill="1" applyBorder="1" applyAlignment="1">
      <alignment horizontal="center" vertical="center"/>
    </xf>
    <xf numFmtId="0" fontId="28" fillId="9" borderId="14" xfId="0" applyFont="1" applyFill="1" applyBorder="1" applyAlignment="1">
      <alignment horizontal="center" vertical="center"/>
    </xf>
    <xf numFmtId="0" fontId="28" fillId="9" borderId="2" xfId="0" applyFont="1" applyFill="1" applyBorder="1" applyAlignment="1">
      <alignment horizontal="center" vertical="center" wrapText="1"/>
    </xf>
    <xf numFmtId="0" fontId="28" fillId="9" borderId="3" xfId="0" applyFont="1" applyFill="1" applyBorder="1" applyAlignment="1">
      <alignment horizontal="center" vertical="center" wrapText="1"/>
    </xf>
    <xf numFmtId="0" fontId="28" fillId="9" borderId="4" xfId="0" applyFont="1" applyFill="1" applyBorder="1" applyAlignment="1">
      <alignment horizontal="center" vertical="center" wrapText="1"/>
    </xf>
    <xf numFmtId="0" fontId="28" fillId="0" borderId="5" xfId="0" applyFont="1" applyBorder="1" applyAlignment="1">
      <alignment horizontal="center" vertical="center" wrapText="1"/>
    </xf>
    <xf numFmtId="0" fontId="28" fillId="0" borderId="7" xfId="0" applyFont="1" applyBorder="1" applyAlignment="1">
      <alignment horizontal="center" vertical="center" wrapText="1"/>
    </xf>
    <xf numFmtId="0" fontId="69" fillId="0" borderId="5" xfId="0" applyFont="1" applyBorder="1" applyAlignment="1">
      <alignment horizontal="center" vertical="center" wrapText="1"/>
    </xf>
    <xf numFmtId="0" fontId="69" fillId="0" borderId="7" xfId="0" applyFont="1" applyBorder="1" applyAlignment="1">
      <alignment horizontal="center" vertical="center" wrapText="1"/>
    </xf>
    <xf numFmtId="0" fontId="69" fillId="0" borderId="12" xfId="0" applyFont="1" applyBorder="1" applyAlignment="1">
      <alignment horizontal="center" wrapText="1"/>
    </xf>
    <xf numFmtId="0" fontId="69" fillId="0" borderId="13" xfId="0" applyFont="1" applyBorder="1" applyAlignment="1">
      <alignment horizontal="center" wrapText="1"/>
    </xf>
    <xf numFmtId="0" fontId="69" fillId="0" borderId="14" xfId="0" applyFont="1" applyBorder="1" applyAlignment="1">
      <alignment horizontal="center" wrapText="1"/>
    </xf>
    <xf numFmtId="0" fontId="4" fillId="9" borderId="2" xfId="0" applyFont="1" applyFill="1" applyBorder="1" applyAlignment="1">
      <alignment horizontal="center" vertical="center"/>
    </xf>
    <xf numFmtId="0" fontId="4" fillId="9" borderId="3"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5" xfId="0" applyFont="1" applyFill="1" applyBorder="1" applyAlignment="1">
      <alignment horizontal="center" vertical="center"/>
    </xf>
    <xf numFmtId="0" fontId="4" fillId="9" borderId="7" xfId="0" applyFont="1" applyFill="1" applyBorder="1" applyAlignment="1">
      <alignment horizontal="center" vertical="center"/>
    </xf>
    <xf numFmtId="0" fontId="0" fillId="9" borderId="13" xfId="0" applyFill="1" applyBorder="1" applyAlignment="1">
      <alignment horizontal="center" vertical="center" wrapText="1"/>
    </xf>
    <xf numFmtId="0" fontId="0" fillId="9" borderId="14"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8" xfId="0" applyFill="1" applyBorder="1" applyAlignment="1">
      <alignment horizontal="center" vertical="center" wrapText="1"/>
    </xf>
    <xf numFmtId="0" fontId="0" fillId="9" borderId="0" xfId="0" applyFill="1" applyAlignment="1">
      <alignment horizontal="center" vertical="center" wrapText="1"/>
    </xf>
    <xf numFmtId="0" fontId="7" fillId="9" borderId="12"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170" fontId="7" fillId="9" borderId="12" xfId="0" applyNumberFormat="1" applyFont="1" applyFill="1" applyBorder="1" applyAlignment="1">
      <alignment horizontal="center" vertical="center" wrapText="1"/>
    </xf>
    <xf numFmtId="170" fontId="7" fillId="9" borderId="13" xfId="0" applyNumberFormat="1" applyFont="1" applyFill="1" applyBorder="1" applyAlignment="1">
      <alignment horizontal="center" vertical="center" wrapText="1"/>
    </xf>
    <xf numFmtId="170" fontId="7" fillId="9" borderId="14" xfId="0" applyNumberFormat="1" applyFont="1" applyFill="1" applyBorder="1" applyAlignment="1">
      <alignment horizontal="center" vertical="center" wrapText="1"/>
    </xf>
    <xf numFmtId="0" fontId="7" fillId="9" borderId="20" xfId="0" applyFont="1" applyFill="1" applyBorder="1" applyAlignment="1">
      <alignment horizontal="center" vertical="center" wrapText="1"/>
    </xf>
    <xf numFmtId="0" fontId="7" fillId="9" borderId="66"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14" borderId="4" xfId="0" applyFont="1" applyFill="1" applyBorder="1" applyAlignment="1">
      <alignment horizontal="center" vertical="center" wrapText="1"/>
    </xf>
    <xf numFmtId="170" fontId="8" fillId="14" borderId="2" xfId="0" applyNumberFormat="1" applyFont="1" applyFill="1" applyBorder="1" applyAlignment="1">
      <alignment horizontal="center" vertical="center" wrapText="1"/>
    </xf>
    <xf numFmtId="170" fontId="8" fillId="14" borderId="3" xfId="0" applyNumberFormat="1" applyFont="1" applyFill="1" applyBorder="1" applyAlignment="1">
      <alignment horizontal="center" vertical="center" wrapText="1"/>
    </xf>
    <xf numFmtId="170" fontId="8" fillId="14" borderId="4" xfId="0" applyNumberFormat="1" applyFont="1" applyFill="1" applyBorder="1" applyAlignment="1">
      <alignment horizontal="center" vertical="center" wrapText="1"/>
    </xf>
    <xf numFmtId="0" fontId="7" fillId="9" borderId="5" xfId="0" applyFont="1" applyFill="1" applyBorder="1" applyAlignment="1">
      <alignment horizontal="center" vertical="center"/>
    </xf>
    <xf numFmtId="0" fontId="7" fillId="9" borderId="7" xfId="0" applyFont="1" applyFill="1" applyBorder="1" applyAlignment="1">
      <alignment horizontal="center" vertical="center"/>
    </xf>
  </cellXfs>
  <cellStyles count="16">
    <cellStyle name="=C:\WINNT35\SYSTEM32\COMMAND.COM" xfId="3" xr:uid="{B7F75109-EC58-4BBD-8AB9-C705EAB60845}"/>
    <cellStyle name="Heading 1 2" xfId="6" xr:uid="{6B7117E3-0CC9-4BD6-86A0-FEBD933BFCD3}"/>
    <cellStyle name="Heading 2 2" xfId="5" xr:uid="{9FE5C20E-F7D9-4067-97F2-4966D4A6C36D}"/>
    <cellStyle name="HeadingTable" xfId="12" xr:uid="{7957BCCC-28C3-4A99-ACF5-D129EAD421BC}"/>
    <cellStyle name="Komma" xfId="15" builtinId="3"/>
    <cellStyle name="Link" xfId="7" builtinId="8"/>
    <cellStyle name="Normal" xfId="0" builtinId="0"/>
    <cellStyle name="Normal 2" xfId="4" xr:uid="{4C44CDE8-A5CD-4AEC-9574-383D39FC4AAA}"/>
    <cellStyle name="Normal 2 2" xfId="8" xr:uid="{F01DB21C-1EFA-486D-8A24-C3E6816F50EF}"/>
    <cellStyle name="Normal 3" xfId="13" xr:uid="{55EBE3FF-5F7B-4B09-B26B-DDD4854CA599}"/>
    <cellStyle name="Normal 4" xfId="10" xr:uid="{A874AFD2-4067-4E25-82DB-09C833B8D74A}"/>
    <cellStyle name="Normal_20 OPR" xfId="9" xr:uid="{42702CC4-ACAC-4A53-A334-4500CCAFCEDC}"/>
    <cellStyle name="optionalExposure" xfId="2" xr:uid="{137B6073-E951-438B-AF64-5DE6E967F39E}"/>
    <cellStyle name="Procent" xfId="1" builtinId="5"/>
    <cellStyle name="Standard 3" xfId="11" xr:uid="{C1F9AB89-D1ED-4C35-9B73-F1F1A95DCFFF}"/>
    <cellStyle name="Tabel - Overskrift 2" xfId="14" xr:uid="{23A1C0D8-1319-4BD9-8F90-9D97008F1665}"/>
  </cellStyles>
  <dxfs count="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1" defaultTableStyle="TableStyleMedium2" defaultPivotStyle="PivotStyleLight16">
    <tableStyle name="Invisible" pivot="0" table="0" count="0" xr9:uid="{B0F94AD5-2840-4277-B803-986AB73A5189}"/>
  </tableStyles>
  <colors>
    <mruColors>
      <color rgb="FF57A8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microsoft.com/office/2017/10/relationships/person" Target="persons/perso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86"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180975</xdr:colOff>
      <xdr:row>75</xdr:row>
      <xdr:rowOff>0</xdr:rowOff>
    </xdr:from>
    <xdr:ext cx="184731" cy="264560"/>
    <xdr:sp macro="" textlink="">
      <xdr:nvSpPr>
        <xdr:cNvPr id="2" name="TextBox 1">
          <a:extLst>
            <a:ext uri="{FF2B5EF4-FFF2-40B4-BE49-F238E27FC236}">
              <a16:creationId xmlns:a16="http://schemas.microsoft.com/office/drawing/2014/main" id="{62D0B6A7-6423-49A0-9060-964599CB1D8A}"/>
            </a:ext>
          </a:extLst>
        </xdr:cNvPr>
        <xdr:cNvSpPr txBox="1"/>
      </xdr:nvSpPr>
      <xdr:spPr>
        <a:xfrm>
          <a:off x="5283200" y="84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1</xdr:col>
      <xdr:colOff>10215971</xdr:colOff>
      <xdr:row>1</xdr:row>
      <xdr:rowOff>49283</xdr:rowOff>
    </xdr:from>
    <xdr:to>
      <xdr:col>2</xdr:col>
      <xdr:colOff>324722</xdr:colOff>
      <xdr:row>2</xdr:row>
      <xdr:rowOff>24009</xdr:rowOff>
    </xdr:to>
    <xdr:pic>
      <xdr:nvPicPr>
        <xdr:cNvPr id="4" name="Billede 3">
          <a:extLst>
            <a:ext uri="{FF2B5EF4-FFF2-40B4-BE49-F238E27FC236}">
              <a16:creationId xmlns:a16="http://schemas.microsoft.com/office/drawing/2014/main" id="{E9755B56-CFE1-449A-A4D7-2F531BA616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832828" y="230712"/>
          <a:ext cx="2315300" cy="3586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1412082</xdr:colOff>
      <xdr:row>26</xdr:row>
      <xdr:rowOff>57150</xdr:rowOff>
    </xdr:to>
    <xdr:sp macro="" textlink="">
      <xdr:nvSpPr>
        <xdr:cNvPr id="2" name="AutoShape 1">
          <a:extLst>
            <a:ext uri="{FF2B5EF4-FFF2-40B4-BE49-F238E27FC236}">
              <a16:creationId xmlns:a16="http://schemas.microsoft.com/office/drawing/2014/main" id="{F3E4F5C5-B615-4229-81A6-4294A4756C25}"/>
            </a:ext>
          </a:extLst>
        </xdr:cNvPr>
        <xdr:cNvSpPr>
          <a:spLocks noChangeAspect="1" noChangeArrowheads="1"/>
        </xdr:cNvSpPr>
      </xdr:nvSpPr>
      <xdr:spPr bwMode="auto">
        <a:xfrm>
          <a:off x="3909060" y="3505200"/>
          <a:ext cx="9199722" cy="19164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1323975</xdr:colOff>
      <xdr:row>11</xdr:row>
      <xdr:rowOff>161925</xdr:rowOff>
    </xdr:from>
    <xdr:ext cx="184731" cy="264560"/>
    <xdr:sp macro="" textlink="">
      <xdr:nvSpPr>
        <xdr:cNvPr id="2" name="TextBox 1">
          <a:extLst>
            <a:ext uri="{FF2B5EF4-FFF2-40B4-BE49-F238E27FC236}">
              <a16:creationId xmlns:a16="http://schemas.microsoft.com/office/drawing/2014/main" id="{CCAADB27-5F4F-485D-B77E-3D989136888F}"/>
            </a:ext>
          </a:extLst>
        </xdr:cNvPr>
        <xdr:cNvSpPr txBox="1"/>
      </xdr:nvSpPr>
      <xdr:spPr>
        <a:xfrm>
          <a:off x="2154555" y="532828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 1" id="{D3D576E3-0009-4CB3-97F4-96CC7F00FDCD}"/>
</namedSheetView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DLR Kredit">
      <a:dk1>
        <a:sysClr val="windowText" lastClr="000000"/>
      </a:dk1>
      <a:lt1>
        <a:sysClr val="window" lastClr="FFFFFF"/>
      </a:lt1>
      <a:dk2>
        <a:srgbClr val="73757E"/>
      </a:dk2>
      <a:lt2>
        <a:srgbClr val="AEB0B8"/>
      </a:lt2>
      <a:accent1>
        <a:srgbClr val="387D6B"/>
      </a:accent1>
      <a:accent2>
        <a:srgbClr val="296053"/>
      </a:accent2>
      <a:accent3>
        <a:srgbClr val="57A8A3"/>
      </a:accent3>
      <a:accent4>
        <a:srgbClr val="7BC7C1"/>
      </a:accent4>
      <a:accent5>
        <a:srgbClr val="ABDBDF"/>
      </a:accent5>
      <a:accent6>
        <a:srgbClr val="BA574B"/>
      </a:accent6>
      <a:hlink>
        <a:srgbClr val="57A8A3"/>
      </a:hlink>
      <a:folHlink>
        <a:srgbClr val="296053"/>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441F1-6CF5-48CD-9CC0-FDA303B4E7D2}">
  <dimension ref="B1:T110"/>
  <sheetViews>
    <sheetView showGridLines="0" tabSelected="1" zoomScaleNormal="100" workbookViewId="0"/>
  </sheetViews>
  <sheetFormatPr defaultColWidth="8.85546875" defaultRowHeight="15" x14ac:dyDescent="0.25"/>
  <cols>
    <col min="1" max="1" width="8.85546875" style="454"/>
    <col min="2" max="2" width="175.140625" style="454" customWidth="1"/>
    <col min="3" max="3" width="11.28515625" style="454" customWidth="1"/>
    <col min="4" max="4" width="11.42578125" style="454" customWidth="1"/>
    <col min="5" max="16384" width="8.85546875" style="454"/>
  </cols>
  <sheetData>
    <row r="1" spans="2:20" x14ac:dyDescent="0.25">
      <c r="C1" s="325"/>
    </row>
    <row r="2" spans="2:20" ht="30" x14ac:dyDescent="0.4">
      <c r="B2" s="779" t="s">
        <v>0</v>
      </c>
    </row>
    <row r="3" spans="2:20" ht="31.5" x14ac:dyDescent="0.5">
      <c r="B3" s="514"/>
    </row>
    <row r="4" spans="2:20" x14ac:dyDescent="0.25">
      <c r="C4" s="23" t="s">
        <v>1</v>
      </c>
      <c r="D4" s="23" t="s">
        <v>2</v>
      </c>
    </row>
    <row r="5" spans="2:20" x14ac:dyDescent="0.25">
      <c r="B5" s="1055" t="s">
        <v>3</v>
      </c>
      <c r="C5" s="1055"/>
      <c r="D5" s="1055"/>
      <c r="E5" s="1055"/>
      <c r="F5" s="1055"/>
    </row>
    <row r="6" spans="2:20" x14ac:dyDescent="0.25">
      <c r="B6" s="515" t="s">
        <v>4</v>
      </c>
      <c r="C6" s="515" t="s">
        <v>5</v>
      </c>
      <c r="D6" s="515" t="s">
        <v>6</v>
      </c>
      <c r="E6" s="515"/>
      <c r="F6" s="515"/>
      <c r="G6" s="515"/>
      <c r="H6" s="515"/>
      <c r="I6" s="515"/>
      <c r="J6" s="515"/>
      <c r="K6" s="515"/>
      <c r="L6" s="515"/>
    </row>
    <row r="7" spans="2:20" x14ac:dyDescent="0.25">
      <c r="B7" s="516" t="s">
        <v>7</v>
      </c>
      <c r="C7" s="516" t="s">
        <v>8</v>
      </c>
      <c r="D7" s="515" t="s">
        <v>6</v>
      </c>
      <c r="E7" s="516"/>
      <c r="F7" s="516"/>
      <c r="G7" s="516"/>
      <c r="H7" s="516"/>
      <c r="I7" s="516"/>
      <c r="J7" s="516"/>
      <c r="K7" s="516"/>
      <c r="L7" s="516"/>
      <c r="P7" s="319"/>
      <c r="Q7" s="319"/>
      <c r="R7" s="319"/>
      <c r="S7" s="319"/>
      <c r="T7" s="319"/>
    </row>
    <row r="8" spans="2:20" ht="14.45" customHeight="1" x14ac:dyDescent="0.25">
      <c r="D8" s="515"/>
      <c r="Q8" s="320"/>
      <c r="R8" s="320"/>
      <c r="S8" s="320"/>
      <c r="T8" s="320"/>
    </row>
    <row r="9" spans="2:20" ht="12.95" customHeight="1" x14ac:dyDescent="0.25">
      <c r="D9" s="515"/>
      <c r="Q9" s="321"/>
      <c r="R9" s="321"/>
      <c r="S9" s="321"/>
      <c r="T9" s="321"/>
    </row>
    <row r="10" spans="2:20" ht="15" customHeight="1" x14ac:dyDescent="0.25">
      <c r="B10" s="783" t="s">
        <v>9</v>
      </c>
      <c r="C10" s="327"/>
      <c r="D10" s="327"/>
      <c r="E10" s="327"/>
      <c r="F10" s="327"/>
      <c r="Q10" s="321"/>
      <c r="R10" s="321"/>
      <c r="S10" s="321"/>
      <c r="T10" s="321"/>
    </row>
    <row r="11" spans="2:20" x14ac:dyDescent="0.25">
      <c r="B11" s="515" t="s">
        <v>10</v>
      </c>
      <c r="C11" s="515" t="s">
        <v>5</v>
      </c>
      <c r="D11" s="515" t="s">
        <v>6</v>
      </c>
      <c r="E11" s="515"/>
      <c r="F11" s="515"/>
      <c r="G11" s="515"/>
      <c r="H11" s="515"/>
      <c r="I11" s="515"/>
      <c r="J11" s="515"/>
      <c r="K11" s="515"/>
      <c r="L11" s="515"/>
      <c r="Q11" s="321"/>
      <c r="R11" s="321"/>
      <c r="S11" s="321"/>
      <c r="T11" s="321"/>
    </row>
    <row r="12" spans="2:20" x14ac:dyDescent="0.25">
      <c r="B12" s="516" t="s">
        <v>11</v>
      </c>
      <c r="C12" s="516" t="s">
        <v>5</v>
      </c>
      <c r="D12" s="515" t="s">
        <v>6</v>
      </c>
      <c r="E12" s="516"/>
      <c r="F12" s="516"/>
      <c r="G12" s="516"/>
      <c r="H12" s="516"/>
      <c r="I12" s="516"/>
      <c r="J12" s="516"/>
      <c r="K12" s="516"/>
      <c r="L12" s="516"/>
    </row>
    <row r="13" spans="2:20" x14ac:dyDescent="0.25">
      <c r="B13" s="516" t="s">
        <v>12</v>
      </c>
      <c r="C13" s="516" t="s">
        <v>5</v>
      </c>
      <c r="D13" s="515" t="s">
        <v>6</v>
      </c>
      <c r="E13" s="516"/>
      <c r="F13" s="516"/>
      <c r="G13" s="516"/>
      <c r="H13" s="516"/>
      <c r="I13" s="516"/>
      <c r="J13" s="516"/>
      <c r="K13" s="516"/>
      <c r="L13" s="516"/>
    </row>
    <row r="14" spans="2:20" x14ac:dyDescent="0.25">
      <c r="D14" s="515"/>
    </row>
    <row r="15" spans="2:20" x14ac:dyDescent="0.25">
      <c r="D15" s="515"/>
    </row>
    <row r="16" spans="2:20" x14ac:dyDescent="0.25">
      <c r="B16" s="784" t="s">
        <v>13</v>
      </c>
      <c r="C16" s="781"/>
      <c r="D16" s="781"/>
      <c r="E16" s="781"/>
      <c r="F16" s="781"/>
    </row>
    <row r="17" spans="2:12" x14ac:dyDescent="0.25">
      <c r="B17" s="515" t="s">
        <v>14</v>
      </c>
      <c r="C17" s="515" t="s">
        <v>5</v>
      </c>
      <c r="D17" s="515" t="s">
        <v>6</v>
      </c>
      <c r="E17" s="515"/>
      <c r="F17" s="515"/>
      <c r="G17" s="515"/>
      <c r="H17" s="515"/>
      <c r="I17" s="515"/>
      <c r="J17" s="515"/>
      <c r="K17" s="515"/>
      <c r="L17" s="515"/>
    </row>
    <row r="18" spans="2:12" x14ac:dyDescent="0.25">
      <c r="B18" s="516" t="s">
        <v>15</v>
      </c>
      <c r="C18" s="516" t="s">
        <v>5</v>
      </c>
      <c r="D18" s="515" t="s">
        <v>6</v>
      </c>
      <c r="E18" s="516"/>
      <c r="F18" s="516"/>
      <c r="G18" s="516"/>
      <c r="H18" s="516"/>
      <c r="I18" s="516"/>
      <c r="J18" s="516"/>
      <c r="K18" s="516"/>
      <c r="L18" s="516"/>
    </row>
    <row r="19" spans="2:12" x14ac:dyDescent="0.25">
      <c r="B19" s="516" t="s">
        <v>16</v>
      </c>
      <c r="C19" s="516" t="s">
        <v>5</v>
      </c>
      <c r="D19" s="515" t="s">
        <v>6</v>
      </c>
      <c r="E19" s="516"/>
      <c r="F19" s="516"/>
      <c r="G19" s="516"/>
      <c r="H19" s="516"/>
      <c r="I19" s="516"/>
      <c r="J19" s="516"/>
      <c r="K19" s="516"/>
      <c r="L19" s="516"/>
    </row>
    <row r="20" spans="2:12" x14ac:dyDescent="0.25">
      <c r="C20" s="322"/>
      <c r="D20" s="515"/>
      <c r="E20" s="322"/>
      <c r="F20" s="322"/>
    </row>
    <row r="21" spans="2:12" x14ac:dyDescent="0.25">
      <c r="D21" s="515"/>
    </row>
    <row r="22" spans="2:12" x14ac:dyDescent="0.25">
      <c r="B22" s="785" t="s">
        <v>17</v>
      </c>
      <c r="C22" s="328"/>
      <c r="D22" s="328"/>
      <c r="E22" s="328"/>
      <c r="F22" s="328"/>
    </row>
    <row r="23" spans="2:12" x14ac:dyDescent="0.25">
      <c r="B23" s="516" t="s">
        <v>18</v>
      </c>
      <c r="C23" s="516" t="s">
        <v>5</v>
      </c>
      <c r="D23" s="515" t="s">
        <v>6</v>
      </c>
      <c r="E23" s="322"/>
      <c r="F23" s="322"/>
    </row>
    <row r="24" spans="2:12" x14ac:dyDescent="0.25">
      <c r="C24" s="322"/>
      <c r="D24" s="515"/>
      <c r="E24" s="322"/>
      <c r="F24" s="322"/>
    </row>
    <row r="25" spans="2:12" ht="14.45" customHeight="1" x14ac:dyDescent="0.25">
      <c r="B25" s="323"/>
      <c r="C25" s="323"/>
      <c r="D25" s="515"/>
      <c r="E25" s="323"/>
      <c r="F25" s="323"/>
    </row>
    <row r="26" spans="2:12" ht="14.45" customHeight="1" x14ac:dyDescent="0.25">
      <c r="B26" s="786" t="s">
        <v>19</v>
      </c>
      <c r="C26" s="329"/>
      <c r="D26" s="329"/>
      <c r="E26" s="329"/>
      <c r="F26" s="329"/>
    </row>
    <row r="27" spans="2:12" ht="14.45" customHeight="1" x14ac:dyDescent="0.25">
      <c r="B27" s="515" t="s">
        <v>20</v>
      </c>
      <c r="C27" s="515" t="s">
        <v>5</v>
      </c>
      <c r="D27" s="515" t="s">
        <v>6</v>
      </c>
      <c r="E27" s="515"/>
      <c r="F27" s="515"/>
      <c r="G27" s="515"/>
      <c r="H27" s="515"/>
      <c r="I27" s="515"/>
      <c r="J27" s="515"/>
      <c r="K27" s="515"/>
      <c r="L27" s="515"/>
    </row>
    <row r="28" spans="2:12" ht="14.45" customHeight="1" x14ac:dyDescent="0.25">
      <c r="B28" s="516" t="s">
        <v>21</v>
      </c>
      <c r="C28" s="516" t="s">
        <v>5</v>
      </c>
      <c r="D28" s="515" t="s">
        <v>6</v>
      </c>
      <c r="E28" s="516"/>
      <c r="F28" s="516"/>
      <c r="G28" s="516"/>
      <c r="H28" s="516"/>
      <c r="I28" s="516"/>
      <c r="J28" s="516"/>
      <c r="K28" s="516"/>
      <c r="L28" s="516"/>
    </row>
    <row r="29" spans="2:12" ht="14.45" customHeight="1" x14ac:dyDescent="0.25">
      <c r="B29" s="516" t="s">
        <v>22</v>
      </c>
      <c r="C29" s="516" t="s">
        <v>5</v>
      </c>
      <c r="D29" s="515" t="s">
        <v>6</v>
      </c>
      <c r="E29" s="516"/>
      <c r="F29" s="516"/>
      <c r="G29" s="516"/>
      <c r="H29" s="516"/>
      <c r="I29" s="516"/>
      <c r="J29" s="516"/>
      <c r="K29" s="516"/>
      <c r="L29" s="516"/>
    </row>
    <row r="30" spans="2:12" x14ac:dyDescent="0.25">
      <c r="D30" s="515"/>
    </row>
    <row r="31" spans="2:12" x14ac:dyDescent="0.25">
      <c r="D31" s="515"/>
    </row>
    <row r="32" spans="2:12" x14ac:dyDescent="0.25">
      <c r="B32" s="787" t="s">
        <v>23</v>
      </c>
      <c r="C32" s="330"/>
      <c r="D32" s="330"/>
      <c r="E32" s="330"/>
      <c r="F32" s="330"/>
    </row>
    <row r="33" spans="2:12" x14ac:dyDescent="0.25">
      <c r="B33" s="516" t="s">
        <v>24</v>
      </c>
      <c r="C33" s="516" t="s">
        <v>5</v>
      </c>
      <c r="D33" s="515" t="s">
        <v>6</v>
      </c>
      <c r="E33" s="516"/>
      <c r="F33" s="516"/>
      <c r="G33" s="516"/>
      <c r="H33" s="516"/>
      <c r="I33" s="516"/>
      <c r="J33" s="516"/>
      <c r="K33" s="516"/>
      <c r="L33" s="516"/>
    </row>
    <row r="34" spans="2:12" x14ac:dyDescent="0.25">
      <c r="B34" s="516" t="s">
        <v>25</v>
      </c>
      <c r="C34" s="516" t="s">
        <v>5</v>
      </c>
      <c r="D34" s="515" t="s">
        <v>6</v>
      </c>
      <c r="E34" s="516"/>
      <c r="F34" s="516"/>
      <c r="G34" s="516"/>
      <c r="H34" s="516"/>
      <c r="I34" s="516"/>
      <c r="J34" s="516"/>
      <c r="K34" s="516"/>
      <c r="L34" s="516"/>
    </row>
    <row r="35" spans="2:12" x14ac:dyDescent="0.25">
      <c r="D35" s="515"/>
    </row>
    <row r="36" spans="2:12" x14ac:dyDescent="0.25">
      <c r="D36" s="515"/>
    </row>
    <row r="37" spans="2:12" x14ac:dyDescent="0.25">
      <c r="B37" s="788" t="s">
        <v>26</v>
      </c>
      <c r="C37" s="326"/>
      <c r="D37" s="326"/>
      <c r="E37" s="326"/>
      <c r="F37" s="326"/>
    </row>
    <row r="38" spans="2:12" x14ac:dyDescent="0.25">
      <c r="B38" s="516" t="s">
        <v>27</v>
      </c>
      <c r="C38" s="515" t="s">
        <v>5</v>
      </c>
      <c r="D38" s="515" t="s">
        <v>6</v>
      </c>
      <c r="E38" s="516"/>
      <c r="F38" s="516"/>
      <c r="G38" s="516"/>
      <c r="H38" s="516"/>
      <c r="I38" s="516"/>
      <c r="J38" s="516"/>
      <c r="K38" s="516"/>
      <c r="L38" s="516"/>
    </row>
    <row r="39" spans="2:12" x14ac:dyDescent="0.25">
      <c r="B39" s="516" t="s">
        <v>28</v>
      </c>
      <c r="C39" s="515" t="s">
        <v>5</v>
      </c>
      <c r="D39" s="515" t="s">
        <v>6</v>
      </c>
      <c r="E39" s="516"/>
      <c r="F39" s="516"/>
      <c r="G39" s="516"/>
      <c r="H39" s="516"/>
      <c r="I39" s="516"/>
      <c r="J39" s="516"/>
      <c r="K39" s="516"/>
      <c r="L39" s="516"/>
    </row>
    <row r="40" spans="2:12" x14ac:dyDescent="0.25">
      <c r="B40" s="419" t="s">
        <v>29</v>
      </c>
      <c r="C40" s="420" t="s">
        <v>5</v>
      </c>
      <c r="D40" s="420" t="s">
        <v>6</v>
      </c>
      <c r="E40" s="516"/>
      <c r="F40" s="516"/>
      <c r="G40" s="516"/>
      <c r="H40" s="516"/>
      <c r="I40" s="516"/>
      <c r="J40" s="516"/>
      <c r="K40" s="516"/>
      <c r="L40" s="516"/>
    </row>
    <row r="41" spans="2:12" x14ac:dyDescent="0.25">
      <c r="B41" s="516" t="s">
        <v>30</v>
      </c>
      <c r="C41" s="515" t="s">
        <v>5</v>
      </c>
      <c r="D41" s="515" t="s">
        <v>6</v>
      </c>
      <c r="E41" s="516"/>
      <c r="F41" s="516"/>
      <c r="G41" s="516"/>
      <c r="H41" s="516"/>
      <c r="I41" s="516"/>
      <c r="J41" s="516"/>
      <c r="K41" s="516"/>
      <c r="L41" s="516"/>
    </row>
    <row r="42" spans="2:12" x14ac:dyDescent="0.25">
      <c r="B42" s="516" t="s">
        <v>31</v>
      </c>
      <c r="C42" s="515" t="s">
        <v>5</v>
      </c>
      <c r="D42" s="515" t="s">
        <v>6</v>
      </c>
      <c r="E42" s="516"/>
      <c r="F42" s="516"/>
      <c r="G42" s="516"/>
      <c r="H42" s="516"/>
      <c r="I42" s="516"/>
      <c r="J42" s="516"/>
      <c r="K42" s="516"/>
      <c r="L42" s="516"/>
    </row>
    <row r="43" spans="2:12" x14ac:dyDescent="0.25">
      <c r="B43" s="516" t="s">
        <v>32</v>
      </c>
      <c r="C43" s="515" t="s">
        <v>5</v>
      </c>
      <c r="D43" s="515" t="s">
        <v>6</v>
      </c>
      <c r="E43" s="516"/>
      <c r="F43" s="516"/>
      <c r="G43" s="516"/>
      <c r="H43" s="516"/>
      <c r="I43" s="516"/>
      <c r="J43" s="516"/>
      <c r="K43" s="516"/>
      <c r="L43" s="516"/>
    </row>
    <row r="44" spans="2:12" x14ac:dyDescent="0.25">
      <c r="B44" s="516" t="s">
        <v>33</v>
      </c>
      <c r="C44" s="515" t="s">
        <v>5</v>
      </c>
      <c r="D44" s="515" t="s">
        <v>6</v>
      </c>
      <c r="E44" s="516"/>
      <c r="F44" s="516"/>
      <c r="G44" s="516"/>
      <c r="H44" s="516"/>
      <c r="I44" s="516"/>
      <c r="J44" s="516"/>
      <c r="K44" s="516"/>
      <c r="L44" s="516"/>
    </row>
    <row r="45" spans="2:12" x14ac:dyDescent="0.25">
      <c r="B45" s="516" t="s">
        <v>34</v>
      </c>
      <c r="C45" s="515" t="s">
        <v>5</v>
      </c>
      <c r="D45" s="515" t="s">
        <v>6</v>
      </c>
      <c r="E45" s="516"/>
      <c r="F45" s="516"/>
      <c r="G45" s="516"/>
      <c r="H45" s="516"/>
      <c r="I45" s="516"/>
      <c r="J45" s="516"/>
      <c r="K45" s="516"/>
      <c r="L45" s="516"/>
    </row>
    <row r="46" spans="2:12" x14ac:dyDescent="0.25">
      <c r="B46" s="516" t="s">
        <v>35</v>
      </c>
      <c r="C46" s="515" t="s">
        <v>5</v>
      </c>
      <c r="D46" s="515" t="s">
        <v>6</v>
      </c>
      <c r="E46" s="516"/>
      <c r="F46" s="516"/>
      <c r="G46" s="516"/>
      <c r="H46" s="516"/>
      <c r="I46" s="516"/>
      <c r="J46" s="516"/>
      <c r="K46" s="516"/>
      <c r="L46" s="516"/>
    </row>
    <row r="47" spans="2:12" x14ac:dyDescent="0.25">
      <c r="B47" s="516" t="s">
        <v>36</v>
      </c>
      <c r="C47" s="515" t="s">
        <v>5</v>
      </c>
      <c r="D47" s="515" t="s">
        <v>6</v>
      </c>
      <c r="E47" s="516"/>
      <c r="F47" s="516"/>
      <c r="G47" s="516"/>
      <c r="H47" s="516"/>
      <c r="I47" s="516"/>
      <c r="J47" s="516"/>
      <c r="K47" s="516"/>
      <c r="L47" s="516"/>
    </row>
    <row r="48" spans="2:12" x14ac:dyDescent="0.25">
      <c r="B48" s="516" t="s">
        <v>37</v>
      </c>
      <c r="C48" s="515" t="s">
        <v>5</v>
      </c>
      <c r="D48" s="515" t="s">
        <v>6</v>
      </c>
      <c r="E48" s="516"/>
      <c r="F48" s="516"/>
      <c r="G48" s="516"/>
      <c r="H48" s="516"/>
      <c r="I48" s="516"/>
      <c r="J48" s="516"/>
      <c r="K48" s="516"/>
      <c r="L48" s="516"/>
    </row>
    <row r="49" spans="2:12" x14ac:dyDescent="0.25">
      <c r="B49" s="419" t="s">
        <v>38</v>
      </c>
      <c r="C49" s="420" t="s">
        <v>5</v>
      </c>
      <c r="D49" s="420" t="s">
        <v>6</v>
      </c>
      <c r="E49" s="516"/>
      <c r="F49" s="516"/>
      <c r="G49" s="516"/>
      <c r="H49" s="516"/>
      <c r="I49" s="516"/>
      <c r="J49" s="516"/>
      <c r="K49" s="516"/>
      <c r="L49" s="516"/>
    </row>
    <row r="50" spans="2:12" x14ac:dyDescent="0.25">
      <c r="C50" s="515"/>
      <c r="D50" s="515"/>
    </row>
    <row r="51" spans="2:12" x14ac:dyDescent="0.25">
      <c r="C51" s="515"/>
      <c r="D51" s="515"/>
    </row>
    <row r="52" spans="2:12" x14ac:dyDescent="0.25">
      <c r="B52" s="789" t="s">
        <v>39</v>
      </c>
      <c r="C52" s="331"/>
      <c r="D52" s="331"/>
      <c r="E52" s="331"/>
      <c r="F52" s="331"/>
    </row>
    <row r="53" spans="2:12" x14ac:dyDescent="0.25">
      <c r="B53" s="516" t="s">
        <v>40</v>
      </c>
      <c r="C53" s="515" t="s">
        <v>5</v>
      </c>
      <c r="D53" s="515" t="s">
        <v>6</v>
      </c>
      <c r="E53" s="516"/>
      <c r="F53" s="516"/>
      <c r="G53" s="516"/>
      <c r="H53" s="516"/>
      <c r="I53" s="516"/>
      <c r="J53" s="516"/>
      <c r="K53" s="516"/>
      <c r="L53" s="516"/>
    </row>
    <row r="54" spans="2:12" x14ac:dyDescent="0.25">
      <c r="C54" s="515"/>
      <c r="D54" s="515"/>
    </row>
    <row r="55" spans="2:12" x14ac:dyDescent="0.25">
      <c r="D55" s="515"/>
    </row>
    <row r="56" spans="2:12" x14ac:dyDescent="0.25">
      <c r="B56" s="785" t="s">
        <v>41</v>
      </c>
      <c r="C56" s="328"/>
      <c r="D56" s="328"/>
      <c r="E56" s="328"/>
      <c r="F56" s="328"/>
    </row>
    <row r="57" spans="2:12" x14ac:dyDescent="0.25">
      <c r="B57" s="516" t="s">
        <v>42</v>
      </c>
      <c r="C57" s="515" t="s">
        <v>5</v>
      </c>
      <c r="D57" s="515" t="s">
        <v>6</v>
      </c>
      <c r="E57" s="516"/>
      <c r="F57" s="516"/>
      <c r="G57" s="516"/>
      <c r="H57" s="516"/>
      <c r="I57" s="516"/>
      <c r="J57" s="516"/>
      <c r="K57" s="516"/>
      <c r="L57" s="516"/>
    </row>
    <row r="58" spans="2:12" x14ac:dyDescent="0.25">
      <c r="B58" s="516" t="s">
        <v>43</v>
      </c>
      <c r="C58" s="515" t="s">
        <v>5</v>
      </c>
      <c r="D58" s="515" t="s">
        <v>6</v>
      </c>
      <c r="E58" s="516"/>
      <c r="F58" s="516"/>
      <c r="G58" s="516"/>
      <c r="H58" s="516"/>
      <c r="I58" s="516"/>
      <c r="J58" s="516"/>
      <c r="K58" s="516"/>
      <c r="L58" s="516"/>
    </row>
    <row r="59" spans="2:12" x14ac:dyDescent="0.25">
      <c r="C59" s="515"/>
      <c r="D59" s="515"/>
    </row>
    <row r="60" spans="2:12" x14ac:dyDescent="0.25">
      <c r="D60" s="515"/>
    </row>
    <row r="61" spans="2:12" x14ac:dyDescent="0.25">
      <c r="B61" s="790" t="s">
        <v>44</v>
      </c>
      <c r="C61" s="332"/>
      <c r="D61" s="332"/>
      <c r="E61" s="332"/>
      <c r="F61" s="332"/>
    </row>
    <row r="62" spans="2:12" x14ac:dyDescent="0.25">
      <c r="B62" s="516" t="s">
        <v>45</v>
      </c>
      <c r="C62" s="515" t="s">
        <v>5</v>
      </c>
      <c r="D62" s="515" t="s">
        <v>6</v>
      </c>
      <c r="E62" s="516"/>
      <c r="F62" s="516"/>
      <c r="G62" s="516"/>
      <c r="H62" s="516"/>
      <c r="I62" s="516"/>
      <c r="J62" s="516"/>
      <c r="K62" s="516"/>
      <c r="L62" s="516"/>
    </row>
    <row r="63" spans="2:12" x14ac:dyDescent="0.25">
      <c r="B63" s="516" t="s">
        <v>46</v>
      </c>
      <c r="C63" s="515" t="s">
        <v>5</v>
      </c>
      <c r="D63" s="515" t="s">
        <v>6</v>
      </c>
      <c r="E63" s="516"/>
      <c r="F63" s="516"/>
      <c r="G63" s="516"/>
      <c r="H63" s="516"/>
      <c r="I63" s="516"/>
      <c r="J63" s="516"/>
      <c r="K63" s="516"/>
      <c r="L63" s="516"/>
    </row>
    <row r="64" spans="2:12" x14ac:dyDescent="0.25">
      <c r="B64" s="516" t="s">
        <v>47</v>
      </c>
      <c r="C64" s="515" t="s">
        <v>5</v>
      </c>
      <c r="D64" s="515" t="s">
        <v>6</v>
      </c>
      <c r="E64" s="516"/>
      <c r="F64" s="516"/>
      <c r="G64" s="516"/>
      <c r="H64" s="516"/>
      <c r="I64" s="516"/>
      <c r="J64" s="516"/>
      <c r="K64" s="516"/>
      <c r="L64" s="516"/>
    </row>
    <row r="65" spans="2:15" x14ac:dyDescent="0.25">
      <c r="B65" s="516" t="s">
        <v>48</v>
      </c>
      <c r="C65" s="515" t="s">
        <v>5</v>
      </c>
      <c r="D65" s="515" t="s">
        <v>6</v>
      </c>
      <c r="E65" s="516"/>
      <c r="F65" s="516"/>
      <c r="G65" s="516"/>
      <c r="H65" s="516"/>
      <c r="I65" s="516"/>
      <c r="J65" s="516"/>
      <c r="K65" s="516"/>
      <c r="L65" s="516"/>
    </row>
    <row r="66" spans="2:15" x14ac:dyDescent="0.25">
      <c r="B66" s="516" t="s">
        <v>49</v>
      </c>
      <c r="C66" s="515" t="s">
        <v>5</v>
      </c>
      <c r="D66" s="515" t="s">
        <v>6</v>
      </c>
      <c r="E66" s="516"/>
      <c r="F66" s="516"/>
      <c r="G66" s="516"/>
      <c r="H66" s="516"/>
      <c r="I66" s="516"/>
      <c r="J66" s="516"/>
      <c r="K66" s="516"/>
      <c r="L66" s="516"/>
    </row>
    <row r="67" spans="2:15" x14ac:dyDescent="0.25">
      <c r="B67" s="516" t="s">
        <v>50</v>
      </c>
      <c r="C67" s="515" t="s">
        <v>5</v>
      </c>
      <c r="D67" s="515" t="s">
        <v>6</v>
      </c>
      <c r="E67" s="516"/>
      <c r="F67" s="516"/>
      <c r="G67" s="516"/>
      <c r="H67" s="516"/>
      <c r="I67" s="516"/>
      <c r="J67" s="516"/>
      <c r="K67" s="516"/>
      <c r="L67" s="516"/>
    </row>
    <row r="68" spans="2:15" x14ac:dyDescent="0.25">
      <c r="B68" s="517"/>
      <c r="C68" s="515"/>
      <c r="D68" s="515"/>
      <c r="E68" s="517"/>
      <c r="F68" s="517"/>
      <c r="G68" s="517"/>
      <c r="H68" s="517"/>
      <c r="I68" s="517"/>
      <c r="J68" s="517"/>
      <c r="K68" s="517"/>
      <c r="L68" s="517"/>
    </row>
    <row r="69" spans="2:15" x14ac:dyDescent="0.25">
      <c r="D69" s="515"/>
      <c r="O69" s="324"/>
    </row>
    <row r="70" spans="2:15" x14ac:dyDescent="0.25">
      <c r="B70" s="793" t="s">
        <v>51</v>
      </c>
      <c r="C70" s="374"/>
      <c r="D70" s="374"/>
      <c r="E70" s="374"/>
      <c r="F70" s="374"/>
    </row>
    <row r="71" spans="2:15" x14ac:dyDescent="0.25">
      <c r="B71" s="515" t="s">
        <v>52</v>
      </c>
      <c r="C71" s="515" t="s">
        <v>5</v>
      </c>
      <c r="D71" s="515" t="s">
        <v>6</v>
      </c>
      <c r="E71" s="515"/>
      <c r="F71" s="515"/>
      <c r="G71" s="515"/>
      <c r="H71" s="515"/>
      <c r="I71" s="515"/>
      <c r="J71" s="515"/>
      <c r="K71" s="515"/>
      <c r="L71" s="515"/>
    </row>
    <row r="72" spans="2:15" x14ac:dyDescent="0.25">
      <c r="D72" s="515"/>
    </row>
    <row r="73" spans="2:15" x14ac:dyDescent="0.25">
      <c r="D73" s="515"/>
    </row>
    <row r="74" spans="2:15" x14ac:dyDescent="0.25">
      <c r="B74" s="791" t="s">
        <v>53</v>
      </c>
      <c r="C74" s="333"/>
      <c r="D74" s="333"/>
      <c r="E74" s="333"/>
      <c r="F74" s="333"/>
    </row>
    <row r="75" spans="2:15" x14ac:dyDescent="0.25">
      <c r="B75" s="516" t="s">
        <v>54</v>
      </c>
      <c r="C75" s="515" t="s">
        <v>5</v>
      </c>
      <c r="D75" s="515" t="s">
        <v>6</v>
      </c>
      <c r="E75" s="516"/>
      <c r="F75" s="516"/>
      <c r="G75" s="516"/>
      <c r="H75" s="516"/>
      <c r="I75" s="516"/>
      <c r="J75" s="516"/>
      <c r="K75" s="516"/>
      <c r="L75" s="516"/>
    </row>
    <row r="76" spans="2:15" x14ac:dyDescent="0.25">
      <c r="C76" s="515"/>
      <c r="D76" s="515"/>
    </row>
    <row r="77" spans="2:15" x14ac:dyDescent="0.25">
      <c r="D77" s="515"/>
    </row>
    <row r="78" spans="2:15" x14ac:dyDescent="0.25">
      <c r="B78" s="792" t="s">
        <v>55</v>
      </c>
      <c r="C78" s="334"/>
      <c r="D78" s="334"/>
      <c r="E78" s="334"/>
      <c r="F78" s="334"/>
    </row>
    <row r="79" spans="2:15" x14ac:dyDescent="0.25">
      <c r="B79" s="516" t="s">
        <v>56</v>
      </c>
      <c r="C79" s="515" t="s">
        <v>5</v>
      </c>
      <c r="D79" s="515" t="s">
        <v>6</v>
      </c>
      <c r="E79" s="516"/>
      <c r="F79" s="516"/>
      <c r="G79" s="516"/>
      <c r="H79" s="516"/>
      <c r="I79" s="516"/>
      <c r="J79" s="516"/>
      <c r="K79" s="516"/>
      <c r="L79" s="516"/>
    </row>
    <row r="80" spans="2:15" x14ac:dyDescent="0.25">
      <c r="C80" s="515"/>
      <c r="D80" s="515"/>
    </row>
    <row r="81" spans="2:12" x14ac:dyDescent="0.25">
      <c r="C81" s="515"/>
      <c r="D81" s="515"/>
    </row>
    <row r="82" spans="2:12" x14ac:dyDescent="0.25">
      <c r="B82" s="793" t="s">
        <v>57</v>
      </c>
      <c r="C82" s="374"/>
      <c r="D82" s="374"/>
      <c r="E82" s="374"/>
      <c r="F82" s="374"/>
    </row>
    <row r="83" spans="2:12" x14ac:dyDescent="0.25">
      <c r="B83" s="516" t="s">
        <v>58</v>
      </c>
      <c r="C83" s="515" t="s">
        <v>5</v>
      </c>
      <c r="D83" s="515" t="s">
        <v>6</v>
      </c>
      <c r="E83" s="516"/>
      <c r="F83" s="516"/>
      <c r="G83" s="516"/>
      <c r="H83" s="516"/>
      <c r="I83" s="516"/>
      <c r="J83" s="516"/>
      <c r="K83" s="516"/>
      <c r="L83" s="516"/>
    </row>
    <row r="84" spans="2:12" x14ac:dyDescent="0.25">
      <c r="B84" s="516" t="s">
        <v>59</v>
      </c>
      <c r="C84" s="515" t="s">
        <v>5</v>
      </c>
      <c r="D84" s="515" t="s">
        <v>6</v>
      </c>
      <c r="E84" s="516"/>
      <c r="F84" s="516"/>
      <c r="G84" s="516"/>
      <c r="H84" s="516"/>
      <c r="I84" s="516"/>
      <c r="J84" s="516"/>
      <c r="K84" s="516"/>
      <c r="L84" s="516"/>
    </row>
    <row r="85" spans="2:12" x14ac:dyDescent="0.25">
      <c r="B85" s="516" t="s">
        <v>60</v>
      </c>
      <c r="C85" s="515" t="s">
        <v>5</v>
      </c>
      <c r="D85" s="515" t="s">
        <v>6</v>
      </c>
      <c r="E85" s="516"/>
      <c r="F85" s="516"/>
      <c r="G85" s="516"/>
      <c r="H85" s="516"/>
      <c r="I85" s="516"/>
      <c r="J85" s="516"/>
      <c r="K85" s="516"/>
      <c r="L85" s="516"/>
    </row>
    <row r="86" spans="2:12" x14ac:dyDescent="0.25">
      <c r="C86" s="515"/>
      <c r="D86" s="515"/>
    </row>
    <row r="87" spans="2:12" x14ac:dyDescent="0.25">
      <c r="D87" s="515"/>
    </row>
    <row r="88" spans="2:12" x14ac:dyDescent="0.25">
      <c r="B88" s="793" t="s">
        <v>61</v>
      </c>
      <c r="C88" s="374"/>
      <c r="D88" s="374"/>
      <c r="E88" s="374"/>
      <c r="F88" s="374"/>
    </row>
    <row r="89" spans="2:12" x14ac:dyDescent="0.25">
      <c r="B89" s="515" t="s">
        <v>62</v>
      </c>
      <c r="C89" s="515" t="s">
        <v>5</v>
      </c>
      <c r="D89" s="515" t="s">
        <v>6</v>
      </c>
      <c r="E89" s="515"/>
      <c r="F89" s="515"/>
      <c r="G89" s="515"/>
      <c r="H89" s="515"/>
      <c r="I89" s="515"/>
      <c r="J89" s="515"/>
      <c r="K89" s="515"/>
      <c r="L89" s="515"/>
    </row>
    <row r="90" spans="2:12" x14ac:dyDescent="0.25">
      <c r="B90" s="516" t="s">
        <v>63</v>
      </c>
      <c r="C90" s="515" t="s">
        <v>5</v>
      </c>
      <c r="D90" s="515" t="s">
        <v>6</v>
      </c>
      <c r="E90" s="516"/>
      <c r="F90" s="516"/>
      <c r="G90" s="516"/>
      <c r="H90" s="516"/>
      <c r="I90" s="516"/>
      <c r="J90" s="516"/>
      <c r="K90" s="516"/>
      <c r="L90" s="516"/>
    </row>
    <row r="91" spans="2:12" x14ac:dyDescent="0.25">
      <c r="C91" s="515"/>
      <c r="D91" s="515"/>
    </row>
    <row r="92" spans="2:12" x14ac:dyDescent="0.25">
      <c r="C92" s="515"/>
      <c r="D92" s="515"/>
    </row>
    <row r="93" spans="2:12" x14ac:dyDescent="0.25">
      <c r="B93" s="794" t="s">
        <v>64</v>
      </c>
      <c r="C93" s="795"/>
      <c r="D93" s="795"/>
      <c r="E93" s="795"/>
      <c r="F93" s="795"/>
    </row>
    <row r="94" spans="2:12" x14ac:dyDescent="0.25">
      <c r="B94" s="516" t="s">
        <v>65</v>
      </c>
      <c r="C94" s="515" t="s">
        <v>5</v>
      </c>
      <c r="D94" s="515" t="s">
        <v>6</v>
      </c>
      <c r="E94" s="516"/>
      <c r="F94" s="516"/>
    </row>
    <row r="97" spans="2:6" x14ac:dyDescent="0.25">
      <c r="B97" s="898" t="s">
        <v>66</v>
      </c>
      <c r="C97" s="899"/>
      <c r="D97" s="899"/>
      <c r="E97" s="899"/>
      <c r="F97" s="899"/>
    </row>
    <row r="98" spans="2:6" x14ac:dyDescent="0.25">
      <c r="B98" s="896" t="s">
        <v>67</v>
      </c>
      <c r="C98" s="515" t="s">
        <v>5</v>
      </c>
      <c r="D98" s="515" t="s">
        <v>6</v>
      </c>
    </row>
    <row r="99" spans="2:6" x14ac:dyDescent="0.25">
      <c r="B99" s="896" t="s">
        <v>68</v>
      </c>
      <c r="C99" s="515" t="s">
        <v>5</v>
      </c>
      <c r="D99" s="515" t="s">
        <v>6</v>
      </c>
    </row>
    <row r="100" spans="2:6" x14ac:dyDescent="0.25">
      <c r="B100" s="896" t="s">
        <v>69</v>
      </c>
      <c r="C100" s="515" t="s">
        <v>5</v>
      </c>
      <c r="D100" s="515" t="s">
        <v>6</v>
      </c>
    </row>
    <row r="101" spans="2:6" x14ac:dyDescent="0.25">
      <c r="B101" s="896" t="s">
        <v>70</v>
      </c>
      <c r="C101" s="515" t="s">
        <v>5</v>
      </c>
      <c r="D101" s="515" t="s">
        <v>6</v>
      </c>
    </row>
    <row r="102" spans="2:6" x14ac:dyDescent="0.25">
      <c r="B102" s="896" t="s">
        <v>71</v>
      </c>
      <c r="C102" s="515" t="s">
        <v>5</v>
      </c>
      <c r="D102" s="515" t="s">
        <v>6</v>
      </c>
    </row>
    <row r="103" spans="2:6" x14ac:dyDescent="0.25">
      <c r="B103" s="896" t="s">
        <v>72</v>
      </c>
      <c r="C103" s="515" t="s">
        <v>5</v>
      </c>
      <c r="D103" s="515" t="s">
        <v>6</v>
      </c>
    </row>
    <row r="104" spans="2:6" x14ac:dyDescent="0.25">
      <c r="B104" s="896" t="s">
        <v>73</v>
      </c>
      <c r="C104" s="515" t="s">
        <v>5</v>
      </c>
      <c r="D104" s="515" t="s">
        <v>6</v>
      </c>
    </row>
    <row r="105" spans="2:6" x14ac:dyDescent="0.25">
      <c r="B105" s="897" t="s">
        <v>74</v>
      </c>
      <c r="C105" s="515" t="s">
        <v>5</v>
      </c>
      <c r="D105" s="515" t="s">
        <v>6</v>
      </c>
    </row>
    <row r="106" spans="2:6" x14ac:dyDescent="0.25">
      <c r="B106" s="897" t="s">
        <v>75</v>
      </c>
      <c r="C106" s="515" t="s">
        <v>5</v>
      </c>
      <c r="D106" s="515" t="s">
        <v>6</v>
      </c>
    </row>
    <row r="107" spans="2:6" x14ac:dyDescent="0.25">
      <c r="B107" s="897" t="s">
        <v>76</v>
      </c>
      <c r="C107" s="515" t="s">
        <v>5</v>
      </c>
      <c r="D107" s="515" t="s">
        <v>6</v>
      </c>
    </row>
    <row r="108" spans="2:6" x14ac:dyDescent="0.25">
      <c r="B108" s="897" t="s">
        <v>77</v>
      </c>
      <c r="C108" s="515" t="s">
        <v>5</v>
      </c>
      <c r="D108" s="515" t="s">
        <v>6</v>
      </c>
    </row>
    <row r="109" spans="2:6" x14ac:dyDescent="0.25">
      <c r="B109" s="1013" t="s">
        <v>78</v>
      </c>
      <c r="C109" s="1013" t="s">
        <v>5</v>
      </c>
      <c r="D109" s="1013" t="s">
        <v>6</v>
      </c>
    </row>
    <row r="110" spans="2:6" x14ac:dyDescent="0.25">
      <c r="B110" s="896" t="s">
        <v>79</v>
      </c>
      <c r="C110" s="1013" t="s">
        <v>5</v>
      </c>
      <c r="D110" s="1013" t="s">
        <v>6</v>
      </c>
    </row>
  </sheetData>
  <mergeCells count="1">
    <mergeCell ref="B5:F5"/>
  </mergeCells>
  <hyperlinks>
    <hyperlink ref="B7:L7" location="'EU KM1'!A1" display="Template EU KM1 - Key metrics template" xr:uid="{C870CFC0-5655-4657-97D6-0593E7C01195}"/>
    <hyperlink ref="B11:L11" location="'Skema EU LI1 '!A1" display="Template EU LI1 - Differences between the accounting scope and the scope of prudential consolidation and mapping of financial statement categories with regulatory risk categories" xr:uid="{9FA18AA5-E9BE-4395-9182-23AC960E5A07}"/>
    <hyperlink ref="B12:L12" location="'Skema EU LI2'!A1" display="Template EU LI2 - Main sources of differences between regulatory exposure amounts and carrying values in financial statements " xr:uid="{B6F9F69A-BCE4-45F6-B15B-AA320EC24D00}"/>
    <hyperlink ref="B13:L13" location="'Skema EU PV1'!A1" display="Template EU PV1 - Prudent valuation adjustments (PVA)" xr:uid="{A9C334C2-1DB6-4CF0-B622-E133B3818D97}"/>
    <hyperlink ref="B17:L17" location="'Skema EU CC1'!A1" display="Template EU CC1 - Composition of regulatory own funds" xr:uid="{67553323-6B00-4BF1-9B11-58A4DE65EC45}"/>
    <hyperlink ref="B19:L19" location="'Tabel EU CCA  '!A1" display="Template EU CCA: Main features of regulatory own funds instruments and eligible liabilities instruments" xr:uid="{BE74EE87-91DE-4BCA-94AC-C09DC17D9330}"/>
    <hyperlink ref="B27:L27" location="'EU LR1 - LRSum'!A1" display="Template EU LR1 - LRSum: Summary reconciliation of accounting assets and leverage ratio exposures" xr:uid="{27D780AB-2768-493E-9781-832452367AD8}"/>
    <hyperlink ref="B28:L28" location="'EU LR2 - LRCom'!A1" display="Template EU LR2 - LRCom: Leverage ratio common disclosure" xr:uid="{4E8A719A-3C52-4CA7-8AFF-C662D2EE44E7}"/>
    <hyperlink ref="B29:L29" location="'EU LR3 - LRSpl'!A1" display="Template EU LR3 - LRSpl: Split-up of on balance sheet exposures (excluding derivatives, SFTs and exempted exposures)" xr:uid="{5956E749-B0B3-4D21-AFCB-A13FA5E09F98}"/>
    <hyperlink ref="B33:L33" location="'EU LIQ1'!A1" display="Templates EU LIQ1 - Quantitative information of LCR" xr:uid="{B0984F5E-0E1A-45AE-B1C9-3854C549F210}"/>
    <hyperlink ref="B34:L34" location="'EU LIQ2'!A1" display="Template EU LIQ2: Net Stable Funding Ratio " xr:uid="{96B25CB7-A5A1-4F45-9832-96529A745C8C}"/>
    <hyperlink ref="B43:L43" location="'Skema EU CQ2'!A1" display="Template EU CQ2: Quality of forbearance" xr:uid="{2A0D3FF2-3C48-4E69-80D1-DEE04250F380}"/>
    <hyperlink ref="B45:L45" location="'Skema EU CQ4'!A1" display="Template EU CQ4: Quality of non-performing exposures by geography " xr:uid="{9489B0A1-20B8-4638-989E-F335EB48CE4B}"/>
    <hyperlink ref="B46:L46" location="'Skema EU CQ5'!A1" display="Template EU CQ5: Credit quality of loans and advances by industry" xr:uid="{387C7BE8-07D3-424C-94FA-558198A60C0C}"/>
    <hyperlink ref="B47:L47" location="'Skema EU CQ6'!A1" display="Template EU CQ6: Collateral valuation - loans and advances " xr:uid="{580750DF-F7CA-4532-93CE-C1C21466DF3D}"/>
    <hyperlink ref="B48:L48" location="'Skema EU CQ7'!A1" display="Template EU CQ7: Collateral obtained by taking possession and execution processes " xr:uid="{FA7A3419-C1E3-455A-A8A4-79060BAF29EB}"/>
    <hyperlink ref="B49:L49" location="'Skema EU CQ8'!A1" display="Template EU CQ8: Collateral obtained by taking possession and execution processes – vintage breakdown" xr:uid="{52C9CA73-19C8-48AE-990C-C64EA5022A67}"/>
    <hyperlink ref="B42:L42" location="'Skema EU CQ1'!A1" display="Template EU CQ1: Credit quality of forborne exposures" xr:uid="{BAABBC22-A7DE-461E-BBD8-46EBB486106C}"/>
    <hyperlink ref="B39:L39" location="'Skema EU CR1-A'!A1" display="Template EU CR1-A: Maturity of exposures" xr:uid="{A7E068C5-4C1D-495C-8A10-5F872D0B69E4}"/>
    <hyperlink ref="B40:L40" location="'Skema EU CR2'!A1" display="Template EU CR2: Changes in the stock of non-performing loans and advances" xr:uid="{C00D57D9-7AA2-4B38-9E12-8216107CF2C4}"/>
    <hyperlink ref="B44" location="'Template CQ2'!A1" display="Template CQ2: Credit quality of performing and non-performing exposures by past due days" xr:uid="{C39D09B2-CE16-4330-898F-961340F31D80}"/>
    <hyperlink ref="B44:L44" location="'Skema EU CQ3'!A1" display="Template EU CQ3: Credit quality of performing and non-performing exposures by past due days" xr:uid="{51EB8B46-C709-45C8-AE7B-AB5D70C4069E}"/>
    <hyperlink ref="B38:L38" location="'Skema EU CR1'!A1" display="Template EU CR1: Performing and non-performing exposures and related provisions" xr:uid="{160068D3-B048-453D-8D9C-11E8F736BAF8}"/>
    <hyperlink ref="B41:L41" location="'Skema EU CR2a'!A1" display="Template EU CR2a: Changes in the stock of non-performing loans and advances and related net accumulated recoveries" xr:uid="{A2BA9CD9-0D60-4E8C-ABCE-ACA18DACD860}"/>
    <hyperlink ref="B53:L53" location="'EU CR3'!A1" display="Template EU CR3 –  CRM techniques overview:  Disclosure of the use of credit risk mitigation techniques" xr:uid="{975ED09E-E0C7-4FD8-8AC8-5D1896601D4D}"/>
    <hyperlink ref="B62:L62" location="'EU CR6'!A1" display="Template EU CR6 – IRB approach – Credit risk exposures by exposure class and PD range" xr:uid="{41F72DC7-6BC4-46AB-88D2-EA6F16443357}"/>
    <hyperlink ref="B63:L63" location="'EU CR6-A'!A1" display="Template EU CR6-A – Scope of the use of IRB and SA approaches" xr:uid="{A077AA42-0143-4745-A17A-CA9A9D5A0CC7}"/>
    <hyperlink ref="B64:L64" location="'EU CR7'!A1" display="Template EU CR7 – IRB approach – Effect on the RWEAs of credit derivatives used as CRM techniques" xr:uid="{5845CA6A-1250-4922-B220-9390A8C0DA5A}"/>
    <hyperlink ref="B65:L65" location="'EU CR7-A'!A1" display="Template EU CR7-A – IRB approach – Disclosure of the extent of the use of CRM techniques" xr:uid="{DF16BAB5-1E1E-41F0-BFC2-2A86549F4726}"/>
    <hyperlink ref="B66:L66" location="'EU CR8'!A1" display="Template EU CR8 –  RWEA flow statements of credit risk exposures under the IRB approach " xr:uid="{931D59D9-A797-4841-9784-BE144B20B441}"/>
    <hyperlink ref="B67:L67" location="'EU CR9'!A1" display="Template CR9 –IRB approach – Back-testing of PD per exposure class (fixed PD scale)" xr:uid="{0F9F1545-5E64-4195-8C22-164F82249DDD}"/>
    <hyperlink ref="B57:L57" location="'EU CR4'!A1" display="Template EU CR4 – standardised approach – Credit risk exposure and CRM effects" xr:uid="{CDEE931B-2414-4CE7-AD05-040F4A2CE864}"/>
    <hyperlink ref="B58:L58" location="'EU CR5'!A1" display="Template EU CR5 – standardised approach" xr:uid="{91B504A9-9F25-4AC1-B82A-0D73E56B035D}"/>
    <hyperlink ref="B75:L75" location="'EU MR1'!A1" display="Template EU MR1 - Market risk under the standardised approach" xr:uid="{DBEB12FD-8362-4E82-A1A3-226717A32181}"/>
    <hyperlink ref="B79:L79" location="'Skema EU OR1'!A1" display="Template EU OR1 - Operational risk own funds requirements and risk-weighted exposure amounts" xr:uid="{F21986D7-BB85-4BCD-A1A4-9ABC2C3D2839}"/>
    <hyperlink ref="B83:L83" location="'REM1'!A1" display="Template EU REM1 - Remuneration awarded for the financial year " xr:uid="{8B2C62E5-065B-4D49-8751-5228C8F0EA73}"/>
    <hyperlink ref="B84:L84" location="'REM2'!A1" display="Template EU REM2 - Special payments  to staff whose professional activities have a material impact on institutions’ risk profile (identified staff)" xr:uid="{E1AC6AA7-0B2C-4E9B-B834-117FD2DEAF72}"/>
    <hyperlink ref="B85:L85" location="'REM5'!A1" display="Template EU REM5 - Information on remuneration of staff whose professional activities have a material impact on institutions’ risk profile (identified staff)" xr:uid="{91D59B08-A6CD-4E8A-B349-4965DC591BFA}"/>
    <hyperlink ref="B89:L89" location="'Skema EU AE1'!A1" display="Template EU AE1 - Encumbered and unencumbered assets" xr:uid="{BD57F2B2-859B-4ACC-BD0E-E0391F04DADE}"/>
    <hyperlink ref="B90:L90" location="'Skema EU AE3'!A1" display="Template EU AE3 - Sources of encumbrance" xr:uid="{B71F2688-F2AF-4608-B6F7-12C426B31052}"/>
    <hyperlink ref="C71" location="'EU CR9.1'!A1" display="Template CR9.1 –IRB approach – Back-testing of PD per exposure class (only for  PD estimates according to point (f) of Article 180(1) CRR)" xr:uid="{2AF25D1A-2CA6-481E-9106-53D2E3532DFD}"/>
    <hyperlink ref="B18" location="'Skema EU CC2 '!A1" display="Skema CC2 – Afstemning mellem lovbestemt kapitalgrundlag og balancen i de reviderede regnskaber" xr:uid="{152184B3-9D9D-4D75-90CD-7FE1091CC5DC}"/>
    <hyperlink ref="C18" location="'Skema EU CC2 '!A1" display="Årligt" xr:uid="{6F0BC8AF-DA2C-47C7-A658-00A84BCD2AEC}"/>
    <hyperlink ref="D18" location="'Skema EU CC2 '!A1" display="31.12.2022" xr:uid="{5E0349C4-43B1-4E04-B071-5B30D47875FA}"/>
    <hyperlink ref="D23" location="'EU CCyB2'!A1" display="31.12.2022" xr:uid="{E3FD16FB-5AC8-470C-89E4-3B38F83E9471}"/>
    <hyperlink ref="C23" location="'EU CCyB2'!A1" display="Årligt" xr:uid="{13EFF303-5742-455D-B035-F47964A2BD38}"/>
    <hyperlink ref="B23" location="'EU CCyB2'!A1" display="Skema EU CCyB2 - Størrelsen af den institutspecifikke kontracykliske kapitalbuffer" xr:uid="{72CC1A82-8A56-4FC3-BBCC-DA0E32BDB825}"/>
    <hyperlink ref="D94" location="'Skema EU IRRBB1'!A1" display="31.12.2022" xr:uid="{ACF3A846-847E-4597-8837-6A2CEE7F1DDA}"/>
    <hyperlink ref="C94" location="'Skema EU IRRBB1'!A1" display="Årligt" xr:uid="{99410CE3-40FE-4A23-814F-8CAE43C50A7D}"/>
    <hyperlink ref="B94" location="'Skema EU IRRBB1'!A1" display="Skema EU IRRBB1 — Renterisici for aktiviteter, der ikke indgår i handelsbeholdningen" xr:uid="{EB481A12-96A9-452E-AD4D-BD80DA70370B}"/>
    <hyperlink ref="B98" location="'Qualitative-Environmental risk'!A1" display="'Qualitative-Environmental risk'!A1" xr:uid="{26C22659-A1C6-4ADD-833D-333F9DE1B391}"/>
    <hyperlink ref="B99" location="'Qualitative-Social risk'!A1" display="'Qualitative-Social risk'!A1" xr:uid="{146E1E93-93BB-467E-8B6A-970303BF0E72}"/>
    <hyperlink ref="B100" location="'Qualitative-Governance risk'!A1" display="'Qualitative-Governance risk'!A1" xr:uid="{1943D3E3-FE81-4B91-BB50-D511A391DCA5}"/>
    <hyperlink ref="B101" location="'1.CC Transition risk-Banking b.'!A1" display="'1.CC Transition risk-Banking b.'!A1" xr:uid="{B0C1704D-A210-42C3-9690-634220708CC6}"/>
    <hyperlink ref="B102" location="'2.CC Trans-BB.RE collateral'!A1" display="'2.CC Trans-BB.RE collateral'!A1" xr:uid="{7A6D8C6E-03CB-4C40-90B1-CBFC586DBBDF}"/>
    <hyperlink ref="B105" location="'5.CC Physical risk'!A1" display="'5.CC Physical risk'!A1" xr:uid="{4FE3C994-F251-4207-B934-FA0D1B7EBC07}"/>
    <hyperlink ref="B110" location="'9.Other mitigating actions'!A1" display="'9.Other mitigating actions'!A1" xr:uid="{9DE944AC-9A3E-4AEE-9E69-056B3E7975E0}"/>
    <hyperlink ref="B103" location="'3.CC Trans-BB.alignment metrics'!A1" display="Skema 3: Anlægsbeholdning — indikatorer for potentiel omstillingsrisiko forbundet med klimaændringer: Tilpasningsparametre" xr:uid="{EE9980C0-BA29-4D74-85A0-0F4B90CCB2E0}"/>
    <hyperlink ref="B104" location="'4.CC Transition-toppollutcomp'!A1" display="Skema 4: Anlægsbeholdning — indikatorer for potentiel omstillingsrisiko forbundet med klimaændringer: Eksponeringer mod de 20 største kulstofintensive virksomheder" xr:uid="{F462ECFF-B4F8-49C4-9FDF-290B2F049902}"/>
    <hyperlink ref="B106" location="'6. Summary GAR '!A1" display="Skema 6. Oversigt over centrale resultatindikatorer (KPI'er) for eksponeringer, der er i overensstemmelse med klassificeringssystemet" xr:uid="{196FC0FF-BEEE-449A-8CDD-9EDC081D41D1}"/>
    <hyperlink ref="B107" location="'7.Mitigating actions-GAR assets'!A1" display="Skema 7 — Afbødende foranstaltninger: Aktiver, der indgår i beregningen af GAR" xr:uid="{F410162E-497D-42F0-ADD3-2791ABCF9B87}"/>
    <hyperlink ref="B108" location="'8. Mitigating actions - GAR %'!A1" display="Skema 8 — GAR (%)" xr:uid="{1B07088C-814B-4E25-BA39-C7F310829126}"/>
    <hyperlink ref="D106" location="'Skema EU IRRBB1'!A1" display="31.12.2022" xr:uid="{C7893D92-C552-4C19-81EF-436020979834}"/>
    <hyperlink ref="B6" location="'EU OV1'!A1" display="Skema EU OV1 – Oversigt over samlede risikoeksponeringer" xr:uid="{8CF9C07A-B7DC-45A4-A388-EA03F3628ECF}"/>
    <hyperlink ref="B109" location="'9.Mitigating actions-BTAR'!A1" display="Skema 9 - Mitigerende foranstaltninger - BTAR" xr:uid="{2471253F-7B61-46E0-8829-EEF11B08FB6A}"/>
    <hyperlink ref="C109" location="'9.Mitigating actions-BTAR'!A1" display="Årligt" xr:uid="{79CB84BE-AC58-40EF-BCDA-1DC27D29CBA4}"/>
    <hyperlink ref="D109" location="'9.Mitigating actions-BTAR'!A1" display="31.12.2024" xr:uid="{D78D3C88-02E2-413D-BA14-F1D2104086C1}"/>
    <hyperlink ref="C110" location="'10.Other mitigating actions'!A1" display="Årligt" xr:uid="{8DA27EAD-B49C-49F3-99F6-8A9E1BFB60CB}"/>
    <hyperlink ref="D110" location="'10.Other mitigating actions'!A1" display="31.12.2025" xr:uid="{F0D266B1-4150-4D44-BDD7-2EC985CC673E}"/>
  </hyperlinks>
  <pageMargins left="0.7" right="0.7" top="0.75" bottom="0.75" header="0.3" footer="0.3"/>
  <pageSetup paperSize="9" scale="46" orientation="portrait" r:id="rId1"/>
  <colBreaks count="2" manualBreakCount="2">
    <brk id="4" max="143" man="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B128B-4B2B-41DA-89D7-21CF15B7030F}">
  <sheetPr>
    <tabColor theme="9"/>
  </sheetPr>
  <dimension ref="A1:J62"/>
  <sheetViews>
    <sheetView zoomScale="115" zoomScaleNormal="115" workbookViewId="0">
      <selection activeCell="A63" sqref="A63"/>
    </sheetView>
  </sheetViews>
  <sheetFormatPr defaultColWidth="9.140625" defaultRowHeight="15" x14ac:dyDescent="0.25"/>
  <cols>
    <col min="1" max="16384" width="9.140625" style="454"/>
  </cols>
  <sheetData>
    <row r="1" spans="1:10" ht="18.75" x14ac:dyDescent="0.3">
      <c r="A1" s="421" t="s">
        <v>80</v>
      </c>
      <c r="B1" s="422"/>
      <c r="C1" s="422"/>
      <c r="D1" s="422"/>
      <c r="E1" s="422"/>
      <c r="F1" s="513"/>
      <c r="G1" s="513"/>
      <c r="H1" s="513"/>
      <c r="I1" s="513"/>
      <c r="J1" s="513"/>
    </row>
    <row r="3" spans="1:10" x14ac:dyDescent="0.25">
      <c r="A3" s="454" t="s">
        <v>81</v>
      </c>
    </row>
    <row r="4" spans="1:10" x14ac:dyDescent="0.25">
      <c r="A4" s="454" t="s">
        <v>82</v>
      </c>
    </row>
    <row r="5" spans="1:10" x14ac:dyDescent="0.25">
      <c r="A5" s="454" t="s">
        <v>83</v>
      </c>
    </row>
    <row r="6" spans="1:10" x14ac:dyDescent="0.25">
      <c r="A6" s="454" t="s">
        <v>84</v>
      </c>
    </row>
    <row r="7" spans="1:10" x14ac:dyDescent="0.25">
      <c r="A7" t="s">
        <v>85</v>
      </c>
    </row>
    <row r="8" spans="1:10" x14ac:dyDescent="0.25">
      <c r="A8" s="454" t="s">
        <v>86</v>
      </c>
    </row>
    <row r="10" spans="1:10" x14ac:dyDescent="0.25">
      <c r="A10" s="454" t="s">
        <v>87</v>
      </c>
    </row>
    <row r="11" spans="1:10" x14ac:dyDescent="0.25">
      <c r="A11" s="454" t="s">
        <v>88</v>
      </c>
      <c r="C11" s="454" t="s">
        <v>89</v>
      </c>
    </row>
    <row r="12" spans="1:10" x14ac:dyDescent="0.25">
      <c r="A12" s="454" t="s">
        <v>90</v>
      </c>
      <c r="C12" s="454" t="s">
        <v>89</v>
      </c>
    </row>
    <row r="13" spans="1:10" x14ac:dyDescent="0.25">
      <c r="A13" s="454" t="s">
        <v>91</v>
      </c>
      <c r="C13" t="s">
        <v>92</v>
      </c>
    </row>
    <row r="14" spans="1:10" x14ac:dyDescent="0.25">
      <c r="A14" s="454" t="s">
        <v>93</v>
      </c>
      <c r="C14" s="454" t="s">
        <v>89</v>
      </c>
    </row>
    <row r="15" spans="1:10" x14ac:dyDescent="0.25">
      <c r="A15" s="454" t="s">
        <v>94</v>
      </c>
      <c r="C15" s="454" t="s">
        <v>89</v>
      </c>
    </row>
    <row r="16" spans="1:10" x14ac:dyDescent="0.25">
      <c r="A16" s="454" t="s">
        <v>95</v>
      </c>
      <c r="C16" s="454" t="s">
        <v>89</v>
      </c>
    </row>
    <row r="17" spans="1:3" x14ac:dyDescent="0.25">
      <c r="A17" s="454" t="s">
        <v>96</v>
      </c>
      <c r="C17" s="454" t="s">
        <v>89</v>
      </c>
    </row>
    <row r="18" spans="1:3" x14ac:dyDescent="0.25">
      <c r="A18" s="454" t="s">
        <v>97</v>
      </c>
      <c r="C18" s="454" t="s">
        <v>89</v>
      </c>
    </row>
    <row r="19" spans="1:3" x14ac:dyDescent="0.25">
      <c r="A19" s="454" t="s">
        <v>98</v>
      </c>
      <c r="C19" s="454" t="s">
        <v>89</v>
      </c>
    </row>
    <row r="20" spans="1:3" x14ac:dyDescent="0.25">
      <c r="A20" s="454" t="s">
        <v>99</v>
      </c>
      <c r="C20" s="454" t="s">
        <v>89</v>
      </c>
    </row>
    <row r="21" spans="1:3" x14ac:dyDescent="0.25">
      <c r="A21" s="454" t="s">
        <v>100</v>
      </c>
      <c r="C21" s="454" t="s">
        <v>89</v>
      </c>
    </row>
    <row r="22" spans="1:3" x14ac:dyDescent="0.25">
      <c r="A22" s="454" t="s">
        <v>101</v>
      </c>
      <c r="C22" s="454" t="s">
        <v>89</v>
      </c>
    </row>
    <row r="23" spans="1:3" x14ac:dyDescent="0.25">
      <c r="A23" s="454" t="s">
        <v>102</v>
      </c>
      <c r="C23" s="454" t="s">
        <v>89</v>
      </c>
    </row>
    <row r="24" spans="1:3" x14ac:dyDescent="0.25">
      <c r="A24" s="454" t="s">
        <v>103</v>
      </c>
      <c r="C24" s="454" t="s">
        <v>104</v>
      </c>
    </row>
    <row r="25" spans="1:3" x14ac:dyDescent="0.25">
      <c r="A25" s="454" t="s">
        <v>105</v>
      </c>
      <c r="C25" s="454" t="s">
        <v>89</v>
      </c>
    </row>
    <row r="26" spans="1:3" x14ac:dyDescent="0.25">
      <c r="A26" t="s">
        <v>106</v>
      </c>
      <c r="C26" t="s">
        <v>107</v>
      </c>
    </row>
    <row r="27" spans="1:3" x14ac:dyDescent="0.25">
      <c r="A27"/>
      <c r="C27"/>
    </row>
    <row r="28" spans="1:3" x14ac:dyDescent="0.25">
      <c r="A28" s="454" t="s">
        <v>108</v>
      </c>
    </row>
    <row r="29" spans="1:3" x14ac:dyDescent="0.25">
      <c r="A29" s="454" t="s">
        <v>109</v>
      </c>
    </row>
    <row r="30" spans="1:3" x14ac:dyDescent="0.25">
      <c r="A30" s="454" t="s">
        <v>110</v>
      </c>
    </row>
    <row r="31" spans="1:3" x14ac:dyDescent="0.25">
      <c r="A31" s="454" t="s">
        <v>111</v>
      </c>
    </row>
    <row r="32" spans="1:3" x14ac:dyDescent="0.25">
      <c r="A32" s="454" t="s">
        <v>112</v>
      </c>
    </row>
    <row r="33" spans="1:1" x14ac:dyDescent="0.25">
      <c r="A33" s="454" t="s">
        <v>113</v>
      </c>
    </row>
    <row r="34" spans="1:1" x14ac:dyDescent="0.25">
      <c r="A34" s="454" t="s">
        <v>114</v>
      </c>
    </row>
    <row r="35" spans="1:1" x14ac:dyDescent="0.25">
      <c r="A35" s="454" t="s">
        <v>115</v>
      </c>
    </row>
    <row r="36" spans="1:1" x14ac:dyDescent="0.25">
      <c r="A36" s="454" t="s">
        <v>116</v>
      </c>
    </row>
    <row r="37" spans="1:1" x14ac:dyDescent="0.25">
      <c r="A37" s="454" t="s">
        <v>117</v>
      </c>
    </row>
    <row r="38" spans="1:1" x14ac:dyDescent="0.25">
      <c r="A38" s="454" t="s">
        <v>118</v>
      </c>
    </row>
    <row r="39" spans="1:1" x14ac:dyDescent="0.25">
      <c r="A39" s="454" t="s">
        <v>119</v>
      </c>
    </row>
    <row r="40" spans="1:1" x14ac:dyDescent="0.25">
      <c r="A40" s="454" t="s">
        <v>120</v>
      </c>
    </row>
    <row r="41" spans="1:1" x14ac:dyDescent="0.25">
      <c r="A41" s="454" t="s">
        <v>121</v>
      </c>
    </row>
    <row r="42" spans="1:1" x14ac:dyDescent="0.25">
      <c r="A42" s="454" t="s">
        <v>122</v>
      </c>
    </row>
    <row r="43" spans="1:1" x14ac:dyDescent="0.25">
      <c r="A43" s="454" t="s">
        <v>123</v>
      </c>
    </row>
    <row r="44" spans="1:1" x14ac:dyDescent="0.25">
      <c r="A44" s="454" t="s">
        <v>124</v>
      </c>
    </row>
    <row r="45" spans="1:1" x14ac:dyDescent="0.25">
      <c r="A45" s="454" t="s">
        <v>125</v>
      </c>
    </row>
    <row r="46" spans="1:1" x14ac:dyDescent="0.25">
      <c r="A46" s="454" t="s">
        <v>126</v>
      </c>
    </row>
    <row r="47" spans="1:1" x14ac:dyDescent="0.25">
      <c r="A47" s="454" t="s">
        <v>127</v>
      </c>
    </row>
    <row r="48" spans="1:1" x14ac:dyDescent="0.25">
      <c r="A48" s="454" t="s">
        <v>128</v>
      </c>
    </row>
    <row r="49" spans="1:1" x14ac:dyDescent="0.25">
      <c r="A49" s="454" t="s">
        <v>129</v>
      </c>
    </row>
    <row r="50" spans="1:1" x14ac:dyDescent="0.25">
      <c r="A50" s="454" t="s">
        <v>130</v>
      </c>
    </row>
    <row r="51" spans="1:1" x14ac:dyDescent="0.25">
      <c r="A51" s="454" t="s">
        <v>131</v>
      </c>
    </row>
    <row r="52" spans="1:1" x14ac:dyDescent="0.25">
      <c r="A52" s="454" t="s">
        <v>132</v>
      </c>
    </row>
    <row r="53" spans="1:1" x14ac:dyDescent="0.25">
      <c r="A53" s="454" t="s">
        <v>133</v>
      </c>
    </row>
    <row r="54" spans="1:1" x14ac:dyDescent="0.25">
      <c r="A54" s="454" t="s">
        <v>134</v>
      </c>
    </row>
    <row r="55" spans="1:1" x14ac:dyDescent="0.25">
      <c r="A55" s="454" t="s">
        <v>135</v>
      </c>
    </row>
    <row r="56" spans="1:1" x14ac:dyDescent="0.25">
      <c r="A56" s="454" t="s">
        <v>136</v>
      </c>
    </row>
    <row r="57" spans="1:1" x14ac:dyDescent="0.25">
      <c r="A57" s="454" t="s">
        <v>137</v>
      </c>
    </row>
    <row r="58" spans="1:1" x14ac:dyDescent="0.25">
      <c r="A58" s="454" t="s">
        <v>138</v>
      </c>
    </row>
    <row r="59" spans="1:1" x14ac:dyDescent="0.25">
      <c r="A59" s="454" t="s">
        <v>139</v>
      </c>
    </row>
    <row r="60" spans="1:1" x14ac:dyDescent="0.25">
      <c r="A60" s="454" t="s">
        <v>140</v>
      </c>
    </row>
    <row r="61" spans="1:1" x14ac:dyDescent="0.25">
      <c r="A61" s="454" t="s">
        <v>141</v>
      </c>
    </row>
    <row r="62" spans="1:1" x14ac:dyDescent="0.25">
      <c r="A62" s="454" t="s">
        <v>142</v>
      </c>
    </row>
  </sheetData>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60432-E139-4F09-84EF-8654F4E630EB}">
  <sheetPr>
    <tabColor theme="4" tint="0.79998168889431442"/>
  </sheetPr>
  <dimension ref="A1:G134"/>
  <sheetViews>
    <sheetView showGridLines="0" zoomScaleNormal="100" workbookViewId="0">
      <selection activeCell="B5" sqref="B5:C7"/>
    </sheetView>
  </sheetViews>
  <sheetFormatPr defaultColWidth="9.140625" defaultRowHeight="15" x14ac:dyDescent="0.25"/>
  <cols>
    <col min="1" max="1" width="9.140625" style="454" customWidth="1"/>
    <col min="2" max="2" width="9.7109375" style="3" customWidth="1"/>
    <col min="3" max="3" width="69" style="3" customWidth="1"/>
    <col min="4" max="4" width="13.85546875" style="3" customWidth="1"/>
    <col min="5" max="5" width="14.140625" style="3" customWidth="1"/>
    <col min="6" max="6" width="20.85546875" style="3" customWidth="1"/>
    <col min="7" max="7" width="9.140625" style="3" customWidth="1"/>
    <col min="8" max="16384" width="9.140625" style="3"/>
  </cols>
  <sheetData>
    <row r="1" spans="1:6" x14ac:dyDescent="0.25">
      <c r="A1" s="10"/>
      <c r="B1" s="3" t="s">
        <v>143</v>
      </c>
      <c r="C1" s="3" t="s">
        <v>6</v>
      </c>
      <c r="D1" s="2"/>
      <c r="E1" s="2"/>
      <c r="F1" s="2"/>
    </row>
    <row r="2" spans="1:6" ht="18.75" x14ac:dyDescent="0.3">
      <c r="A2" s="10"/>
      <c r="B2" s="750" t="s">
        <v>4</v>
      </c>
      <c r="C2" s="335"/>
      <c r="D2" s="335"/>
      <c r="E2" s="335"/>
      <c r="F2" s="335"/>
    </row>
    <row r="3" spans="1:6" x14ac:dyDescent="0.25">
      <c r="A3" s="10"/>
    </row>
    <row r="4" spans="1:6" x14ac:dyDescent="0.25">
      <c r="A4" s="10"/>
    </row>
    <row r="5" spans="1:6" ht="30" x14ac:dyDescent="0.25">
      <c r="A5" s="10"/>
      <c r="B5" s="1057"/>
      <c r="C5" s="1058"/>
      <c r="D5" s="1056" t="s">
        <v>144</v>
      </c>
      <c r="E5" s="1056"/>
      <c r="F5" s="5" t="s">
        <v>145</v>
      </c>
    </row>
    <row r="6" spans="1:6" x14ac:dyDescent="0.25">
      <c r="A6" s="10"/>
      <c r="B6" s="1057"/>
      <c r="C6" s="1058"/>
      <c r="D6" s="5" t="s">
        <v>146</v>
      </c>
      <c r="E6" s="5" t="s">
        <v>147</v>
      </c>
      <c r="F6" s="5" t="s">
        <v>148</v>
      </c>
    </row>
    <row r="7" spans="1:6" x14ac:dyDescent="0.25">
      <c r="A7" s="10"/>
      <c r="B7" s="1059"/>
      <c r="C7" s="1060"/>
      <c r="D7" s="5" t="s">
        <v>149</v>
      </c>
      <c r="E7" s="5" t="s">
        <v>150</v>
      </c>
      <c r="F7" s="5" t="s">
        <v>149</v>
      </c>
    </row>
    <row r="8" spans="1:6" x14ac:dyDescent="0.25">
      <c r="A8" s="10"/>
      <c r="B8" s="5">
        <v>1</v>
      </c>
      <c r="C8" s="6" t="s">
        <v>151</v>
      </c>
      <c r="D8" s="375">
        <v>70210.351678000006</v>
      </c>
      <c r="E8" s="375">
        <v>69445.012759789999</v>
      </c>
      <c r="F8" s="375">
        <v>5616.8281342400005</v>
      </c>
    </row>
    <row r="9" spans="1:6" x14ac:dyDescent="0.25">
      <c r="A9" s="10"/>
      <c r="B9" s="5">
        <v>2</v>
      </c>
      <c r="C9" s="7" t="s">
        <v>152</v>
      </c>
      <c r="D9" s="375">
        <v>54471.359664000003</v>
      </c>
      <c r="E9" s="375">
        <v>53705.461483790001</v>
      </c>
      <c r="F9" s="375">
        <v>4357.7087731199999</v>
      </c>
    </row>
    <row r="10" spans="1:6" ht="15.75" customHeight="1" x14ac:dyDescent="0.25">
      <c r="A10" s="10"/>
      <c r="B10" s="5">
        <v>3</v>
      </c>
      <c r="C10" s="7" t="s">
        <v>153</v>
      </c>
      <c r="D10" s="6"/>
      <c r="E10" s="6"/>
      <c r="F10" s="6"/>
    </row>
    <row r="11" spans="1:6" x14ac:dyDescent="0.25">
      <c r="A11" s="10"/>
      <c r="B11" s="5">
        <v>4</v>
      </c>
      <c r="C11" s="7" t="s">
        <v>154</v>
      </c>
      <c r="D11" s="6"/>
      <c r="E11" s="6"/>
      <c r="F11" s="6"/>
    </row>
    <row r="12" spans="1:6" x14ac:dyDescent="0.25">
      <c r="A12" s="10"/>
      <c r="B12" s="5" t="s">
        <v>155</v>
      </c>
      <c r="C12" s="7" t="s">
        <v>156</v>
      </c>
      <c r="D12" s="6"/>
      <c r="E12" s="6"/>
      <c r="F12" s="6"/>
    </row>
    <row r="13" spans="1:6" x14ac:dyDescent="0.25">
      <c r="A13" s="10"/>
      <c r="B13" s="5">
        <v>5</v>
      </c>
      <c r="C13" s="7" t="s">
        <v>157</v>
      </c>
      <c r="D13" s="375">
        <v>15738.992013999999</v>
      </c>
      <c r="E13" s="375">
        <v>15739.551276</v>
      </c>
      <c r="F13" s="375">
        <v>1259.1193611199999</v>
      </c>
    </row>
    <row r="14" spans="1:6" x14ac:dyDescent="0.25">
      <c r="A14" s="10"/>
      <c r="B14" s="5">
        <v>6</v>
      </c>
      <c r="C14" s="6" t="s">
        <v>158</v>
      </c>
      <c r="D14" s="6"/>
      <c r="E14" s="6"/>
      <c r="F14" s="6"/>
    </row>
    <row r="15" spans="1:6" x14ac:dyDescent="0.25">
      <c r="A15" s="10"/>
      <c r="B15" s="5">
        <v>7</v>
      </c>
      <c r="C15" s="7" t="s">
        <v>152</v>
      </c>
      <c r="D15" s="6"/>
      <c r="E15" s="6"/>
      <c r="F15" s="6"/>
    </row>
    <row r="16" spans="1:6" x14ac:dyDescent="0.25">
      <c r="A16" s="10"/>
      <c r="B16" s="5">
        <v>8</v>
      </c>
      <c r="C16" s="7" t="s">
        <v>159</v>
      </c>
      <c r="D16" s="6"/>
      <c r="E16" s="6"/>
      <c r="F16" s="6"/>
    </row>
    <row r="17" spans="1:7" x14ac:dyDescent="0.25">
      <c r="A17" s="10"/>
      <c r="B17" s="5" t="s">
        <v>160</v>
      </c>
      <c r="C17" s="7" t="s">
        <v>161</v>
      </c>
      <c r="D17" s="6"/>
      <c r="E17" s="6"/>
      <c r="F17" s="6"/>
      <c r="G17" s="2"/>
    </row>
    <row r="18" spans="1:7" x14ac:dyDescent="0.25">
      <c r="A18" s="10"/>
      <c r="B18" s="5" t="s">
        <v>162</v>
      </c>
      <c r="C18" s="7" t="s">
        <v>163</v>
      </c>
      <c r="D18" s="6"/>
      <c r="E18" s="6"/>
      <c r="F18" s="6"/>
    </row>
    <row r="19" spans="1:7" x14ac:dyDescent="0.25">
      <c r="A19" s="10"/>
      <c r="B19" s="5">
        <v>9</v>
      </c>
      <c r="C19" s="7" t="s">
        <v>164</v>
      </c>
      <c r="D19" s="6"/>
      <c r="E19" s="6"/>
      <c r="F19" s="6"/>
    </row>
    <row r="20" spans="1:7" x14ac:dyDescent="0.25">
      <c r="A20" s="10"/>
      <c r="B20" s="5">
        <v>10</v>
      </c>
      <c r="C20" s="6" t="s">
        <v>165</v>
      </c>
      <c r="D20" s="8"/>
      <c r="E20" s="8"/>
      <c r="F20" s="8"/>
    </row>
    <row r="21" spans="1:7" x14ac:dyDescent="0.25">
      <c r="A21" s="10"/>
      <c r="B21" s="5">
        <v>11</v>
      </c>
      <c r="C21" s="6" t="s">
        <v>165</v>
      </c>
      <c r="D21" s="8"/>
      <c r="E21" s="8"/>
      <c r="F21" s="8"/>
    </row>
    <row r="22" spans="1:7" x14ac:dyDescent="0.25">
      <c r="A22" s="10"/>
      <c r="B22" s="5">
        <v>12</v>
      </c>
      <c r="C22" s="6" t="s">
        <v>165</v>
      </c>
      <c r="D22" s="8"/>
      <c r="E22" s="8"/>
      <c r="F22" s="8"/>
    </row>
    <row r="23" spans="1:7" x14ac:dyDescent="0.25">
      <c r="A23" s="10"/>
      <c r="B23" s="5">
        <v>13</v>
      </c>
      <c r="C23" s="6" t="s">
        <v>165</v>
      </c>
      <c r="D23" s="8"/>
      <c r="E23" s="8"/>
      <c r="F23" s="8"/>
    </row>
    <row r="24" spans="1:7" x14ac:dyDescent="0.25">
      <c r="A24" s="10"/>
      <c r="B24" s="5">
        <v>14</v>
      </c>
      <c r="C24" s="6" t="s">
        <v>165</v>
      </c>
      <c r="D24" s="8"/>
      <c r="E24" s="8"/>
      <c r="F24" s="8"/>
    </row>
    <row r="25" spans="1:7" x14ac:dyDescent="0.25">
      <c r="A25" s="10"/>
      <c r="B25" s="5">
        <v>15</v>
      </c>
      <c r="C25" s="6" t="s">
        <v>166</v>
      </c>
      <c r="D25" s="6"/>
      <c r="E25" s="6"/>
      <c r="F25" s="6"/>
    </row>
    <row r="26" spans="1:7" ht="15" customHeight="1" x14ac:dyDescent="0.25">
      <c r="A26" s="10"/>
      <c r="B26" s="5">
        <v>16</v>
      </c>
      <c r="C26" s="6" t="s">
        <v>167</v>
      </c>
      <c r="D26" s="6"/>
      <c r="E26" s="6"/>
      <c r="F26" s="6"/>
    </row>
    <row r="27" spans="1:7" x14ac:dyDescent="0.25">
      <c r="A27" s="10"/>
      <c r="B27" s="5">
        <v>17</v>
      </c>
      <c r="C27" s="7" t="s">
        <v>168</v>
      </c>
      <c r="D27" s="6"/>
      <c r="E27" s="6"/>
      <c r="F27" s="6"/>
    </row>
    <row r="28" spans="1:7" x14ac:dyDescent="0.25">
      <c r="A28" s="10"/>
      <c r="B28" s="5">
        <v>18</v>
      </c>
      <c r="C28" s="7" t="s">
        <v>169</v>
      </c>
      <c r="D28" s="6"/>
      <c r="E28" s="6"/>
      <c r="F28" s="6"/>
    </row>
    <row r="29" spans="1:7" x14ac:dyDescent="0.25">
      <c r="A29" s="10"/>
      <c r="B29" s="5">
        <v>19</v>
      </c>
      <c r="C29" s="7" t="s">
        <v>170</v>
      </c>
      <c r="D29" s="6"/>
      <c r="E29" s="6"/>
      <c r="F29" s="6"/>
    </row>
    <row r="30" spans="1:7" x14ac:dyDescent="0.25">
      <c r="A30" s="10"/>
      <c r="B30" s="5" t="s">
        <v>171</v>
      </c>
      <c r="C30" s="7" t="s">
        <v>172</v>
      </c>
      <c r="D30" s="6"/>
      <c r="E30" s="6"/>
      <c r="F30" s="6"/>
    </row>
    <row r="31" spans="1:7" x14ac:dyDescent="0.25">
      <c r="A31" s="10"/>
      <c r="B31" s="5">
        <v>20</v>
      </c>
      <c r="C31" s="6" t="s">
        <v>173</v>
      </c>
      <c r="D31" s="375">
        <v>2910.973798</v>
      </c>
      <c r="E31" s="375">
        <v>2257.3649397495701</v>
      </c>
      <c r="F31" s="375">
        <v>232.87790384000002</v>
      </c>
    </row>
    <row r="32" spans="1:7" x14ac:dyDescent="0.25">
      <c r="A32" s="10"/>
      <c r="B32" s="5">
        <v>21</v>
      </c>
      <c r="C32" s="7" t="s">
        <v>152</v>
      </c>
      <c r="D32" s="375">
        <v>2910.973798</v>
      </c>
      <c r="E32" s="375">
        <v>2257.3649397495701</v>
      </c>
      <c r="F32" s="375">
        <v>232.87790384000002</v>
      </c>
    </row>
    <row r="33" spans="1:6" x14ac:dyDescent="0.25">
      <c r="A33" s="10"/>
      <c r="B33" s="5">
        <v>22</v>
      </c>
      <c r="C33" s="7" t="s">
        <v>174</v>
      </c>
      <c r="D33" s="6"/>
      <c r="E33" s="6"/>
      <c r="F33" s="6"/>
    </row>
    <row r="34" spans="1:6" x14ac:dyDescent="0.25">
      <c r="A34" s="10"/>
      <c r="B34" s="5" t="s">
        <v>175</v>
      </c>
      <c r="C34" s="6" t="s">
        <v>176</v>
      </c>
      <c r="D34" s="6"/>
      <c r="E34" s="6"/>
      <c r="F34" s="6"/>
    </row>
    <row r="35" spans="1:6" x14ac:dyDescent="0.25">
      <c r="B35" s="5">
        <v>23</v>
      </c>
      <c r="C35" s="6" t="s">
        <v>177</v>
      </c>
      <c r="D35" s="376">
        <v>3459.960693</v>
      </c>
      <c r="E35" s="376">
        <v>3000.7363964557699</v>
      </c>
      <c r="F35" s="376">
        <v>276.79685544</v>
      </c>
    </row>
    <row r="36" spans="1:6" x14ac:dyDescent="0.25">
      <c r="A36" s="15"/>
      <c r="B36" s="5" t="s">
        <v>178</v>
      </c>
      <c r="C36" s="6" t="s">
        <v>179</v>
      </c>
      <c r="D36" s="376">
        <v>3459.960693</v>
      </c>
      <c r="E36" s="376">
        <v>3000.7363964557699</v>
      </c>
      <c r="F36" s="376">
        <v>276.79685544</v>
      </c>
    </row>
    <row r="37" spans="1:6" x14ac:dyDescent="0.25">
      <c r="A37" s="15"/>
      <c r="B37" s="5" t="s">
        <v>180</v>
      </c>
      <c r="C37" s="6" t="s">
        <v>152</v>
      </c>
      <c r="D37" s="6"/>
      <c r="E37" s="6"/>
      <c r="F37" s="6"/>
    </row>
    <row r="38" spans="1:6" x14ac:dyDescent="0.25">
      <c r="A38" s="15"/>
      <c r="B38" s="5" t="s">
        <v>181</v>
      </c>
      <c r="C38" s="6" t="s">
        <v>182</v>
      </c>
      <c r="D38" s="6"/>
      <c r="E38" s="6"/>
      <c r="F38" s="6"/>
    </row>
    <row r="39" spans="1:6" x14ac:dyDescent="0.25">
      <c r="A39" s="15"/>
      <c r="B39" s="5">
        <v>24</v>
      </c>
      <c r="C39" s="6" t="s">
        <v>183</v>
      </c>
      <c r="D39" s="6"/>
      <c r="E39" s="6"/>
      <c r="F39" s="6"/>
    </row>
    <row r="40" spans="1:6" x14ac:dyDescent="0.25">
      <c r="A40" s="15"/>
      <c r="B40" s="5">
        <v>25</v>
      </c>
      <c r="C40" s="6" t="s">
        <v>165</v>
      </c>
      <c r="D40" s="8"/>
      <c r="E40" s="8"/>
      <c r="F40" s="8"/>
    </row>
    <row r="41" spans="1:6" x14ac:dyDescent="0.25">
      <c r="A41" s="15"/>
      <c r="B41" s="5">
        <v>26</v>
      </c>
      <c r="C41" s="6" t="s">
        <v>165</v>
      </c>
      <c r="D41" s="8"/>
      <c r="E41" s="8"/>
      <c r="F41" s="8"/>
    </row>
    <row r="42" spans="1:6" x14ac:dyDescent="0.25">
      <c r="A42" s="10"/>
      <c r="B42" s="5">
        <v>27</v>
      </c>
      <c r="C42" s="6" t="s">
        <v>165</v>
      </c>
      <c r="D42" s="8"/>
      <c r="E42" s="8"/>
      <c r="F42" s="8"/>
    </row>
    <row r="43" spans="1:6" x14ac:dyDescent="0.25">
      <c r="A43" s="10"/>
      <c r="B43" s="5">
        <v>28</v>
      </c>
      <c r="C43" s="6" t="s">
        <v>165</v>
      </c>
      <c r="D43" s="8"/>
      <c r="E43" s="8"/>
      <c r="F43" s="8"/>
    </row>
    <row r="44" spans="1:6" x14ac:dyDescent="0.25">
      <c r="A44" s="10"/>
      <c r="B44" s="434">
        <v>29</v>
      </c>
      <c r="C44" s="9" t="s">
        <v>184</v>
      </c>
      <c r="D44" s="377">
        <v>76581.286169000014</v>
      </c>
      <c r="E44" s="377">
        <v>74703.114095995348</v>
      </c>
      <c r="F44" s="377">
        <v>6126.5028935200016</v>
      </c>
    </row>
    <row r="45" spans="1:6" x14ac:dyDescent="0.25">
      <c r="A45" s="10"/>
    </row>
    <row r="46" spans="1:6" x14ac:dyDescent="0.25">
      <c r="A46" s="10"/>
    </row>
    <row r="47" spans="1:6" x14ac:dyDescent="0.25">
      <c r="A47" s="10"/>
    </row>
    <row r="48" spans="1:6" x14ac:dyDescent="0.25">
      <c r="A48" s="10"/>
    </row>
    <row r="49" spans="1:1" x14ac:dyDescent="0.25">
      <c r="A49" s="10"/>
    </row>
    <row r="50" spans="1:1" x14ac:dyDescent="0.25">
      <c r="A50" s="10"/>
    </row>
    <row r="51" spans="1:1" x14ac:dyDescent="0.25">
      <c r="A51" s="10"/>
    </row>
    <row r="52" spans="1:1" x14ac:dyDescent="0.25">
      <c r="A52" s="10"/>
    </row>
    <row r="53" spans="1:1" x14ac:dyDescent="0.25">
      <c r="A53" s="10"/>
    </row>
    <row r="54" spans="1:1" x14ac:dyDescent="0.25">
      <c r="A54" s="10"/>
    </row>
    <row r="55" spans="1:1" x14ac:dyDescent="0.25">
      <c r="A55" s="10"/>
    </row>
    <row r="56" spans="1:1" x14ac:dyDescent="0.25">
      <c r="A56" s="10"/>
    </row>
    <row r="57" spans="1:1" x14ac:dyDescent="0.25">
      <c r="A57" s="10"/>
    </row>
    <row r="58" spans="1:1" x14ac:dyDescent="0.25">
      <c r="A58" s="10"/>
    </row>
    <row r="59" spans="1:1" x14ac:dyDescent="0.25">
      <c r="A59" s="10"/>
    </row>
    <row r="60" spans="1:1" x14ac:dyDescent="0.25">
      <c r="A60" s="10"/>
    </row>
    <row r="61" spans="1:1" x14ac:dyDescent="0.25">
      <c r="A61" s="10"/>
    </row>
    <row r="62" spans="1:1" x14ac:dyDescent="0.25">
      <c r="A62" s="10"/>
    </row>
    <row r="63" spans="1:1" x14ac:dyDescent="0.25">
      <c r="A63" s="10"/>
    </row>
    <row r="64" spans="1:1"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sheetData>
  <mergeCells count="2">
    <mergeCell ref="D5:E5"/>
    <mergeCell ref="B5:C7"/>
  </mergeCells>
  <pageMargins left="0.7" right="0.7" top="0.75" bottom="0.75" header="0.3" footer="0.3"/>
  <pageSetup paperSize="9" scale="73" orientation="landscape" r:id="rId1"/>
  <headerFooter>
    <oddHeader>&amp;CDA
Bilag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B939-E184-4310-81D0-C264323E76EF}">
  <sheetPr>
    <tabColor theme="4" tint="0.79998168889431442"/>
  </sheetPr>
  <dimension ref="A1:K134"/>
  <sheetViews>
    <sheetView showGridLines="0" zoomScale="130" zoomScaleNormal="130" zoomScalePageLayoutView="80" workbookViewId="0">
      <selection activeCell="C20" sqref="C20"/>
    </sheetView>
  </sheetViews>
  <sheetFormatPr defaultColWidth="9.140625" defaultRowHeight="15" x14ac:dyDescent="0.25"/>
  <cols>
    <col min="1" max="1" width="9.140625" style="454" customWidth="1"/>
    <col min="2" max="2" width="10.7109375" style="454" customWidth="1"/>
    <col min="3" max="3" width="60.140625" style="454" customWidth="1"/>
    <col min="4" max="4" width="11.42578125" style="454" customWidth="1"/>
    <col min="5" max="5" width="11" style="454" customWidth="1"/>
    <col min="6" max="6" width="10.5703125" style="454" customWidth="1"/>
    <col min="7" max="7" width="11.5703125" style="454" customWidth="1"/>
    <col min="8" max="8" width="10.5703125" style="454" customWidth="1"/>
    <col min="9" max="16384" width="9.140625" style="454"/>
  </cols>
  <sheetData>
    <row r="1" spans="1:8" x14ac:dyDescent="0.25">
      <c r="A1" s="10"/>
      <c r="B1" s="3" t="s">
        <v>143</v>
      </c>
      <c r="C1" s="3" t="s">
        <v>6</v>
      </c>
    </row>
    <row r="2" spans="1:8" ht="18.75" x14ac:dyDescent="0.3">
      <c r="A2" s="10"/>
      <c r="B2" s="749" t="s">
        <v>7</v>
      </c>
      <c r="C2" s="512"/>
      <c r="D2" s="512"/>
      <c r="E2" s="512"/>
      <c r="F2" s="512"/>
      <c r="G2" s="335"/>
      <c r="H2" s="335"/>
    </row>
    <row r="3" spans="1:8" x14ac:dyDescent="0.25">
      <c r="A3" s="10"/>
      <c r="B3" s="23"/>
    </row>
    <row r="4" spans="1:8" x14ac:dyDescent="0.25">
      <c r="A4" s="10"/>
    </row>
    <row r="5" spans="1:8" x14ac:dyDescent="0.25">
      <c r="A5" s="10"/>
      <c r="B5" s="22"/>
      <c r="C5" s="21"/>
      <c r="D5" s="18" t="s">
        <v>146</v>
      </c>
      <c r="E5" s="18" t="s">
        <v>147</v>
      </c>
      <c r="F5" s="18" t="s">
        <v>146</v>
      </c>
      <c r="G5" s="18" t="s">
        <v>147</v>
      </c>
      <c r="H5" s="18" t="s">
        <v>148</v>
      </c>
    </row>
    <row r="6" spans="1:8" x14ac:dyDescent="0.25">
      <c r="A6" s="10"/>
      <c r="B6" s="20"/>
      <c r="C6" s="19"/>
      <c r="D6" s="18" t="s">
        <v>149</v>
      </c>
      <c r="E6" s="18" t="s">
        <v>150</v>
      </c>
      <c r="F6" s="18" t="s">
        <v>185</v>
      </c>
      <c r="G6" s="18" t="s">
        <v>186</v>
      </c>
      <c r="H6" s="18" t="s">
        <v>187</v>
      </c>
    </row>
    <row r="7" spans="1:8" x14ac:dyDescent="0.25">
      <c r="A7" s="10"/>
      <c r="B7" s="17"/>
      <c r="C7" s="1064" t="s">
        <v>188</v>
      </c>
      <c r="D7" s="1065"/>
      <c r="E7" s="1065"/>
      <c r="F7" s="1065"/>
      <c r="G7" s="1065"/>
      <c r="H7" s="1066"/>
    </row>
    <row r="8" spans="1:8" x14ac:dyDescent="0.25">
      <c r="A8" s="10"/>
      <c r="B8" s="427">
        <v>1</v>
      </c>
      <c r="C8" s="426" t="s">
        <v>189</v>
      </c>
      <c r="D8" s="973">
        <v>16470.512438099999</v>
      </c>
      <c r="E8" s="974">
        <v>16019.2314301635</v>
      </c>
      <c r="F8" s="974">
        <v>16034</v>
      </c>
      <c r="G8" s="974">
        <v>16054</v>
      </c>
      <c r="H8" s="974">
        <v>16044</v>
      </c>
    </row>
    <row r="9" spans="1:8" x14ac:dyDescent="0.25">
      <c r="A9" s="10"/>
      <c r="B9" s="427">
        <v>2</v>
      </c>
      <c r="C9" s="426" t="s">
        <v>190</v>
      </c>
      <c r="D9" s="975">
        <v>16470.512438099999</v>
      </c>
      <c r="E9" s="976">
        <v>16019.2314301635</v>
      </c>
      <c r="F9" s="976">
        <v>16034</v>
      </c>
      <c r="G9" s="976">
        <v>16054</v>
      </c>
      <c r="H9" s="976">
        <v>16044</v>
      </c>
    </row>
    <row r="10" spans="1:8" x14ac:dyDescent="0.25">
      <c r="A10" s="10"/>
      <c r="B10" s="427">
        <v>3</v>
      </c>
      <c r="C10" s="426" t="s">
        <v>191</v>
      </c>
      <c r="D10" s="975">
        <v>18164.849971430001</v>
      </c>
      <c r="E10" s="976">
        <v>17318.026630163498</v>
      </c>
      <c r="F10" s="976">
        <v>17333</v>
      </c>
      <c r="G10" s="976">
        <v>17353</v>
      </c>
      <c r="H10" s="976">
        <v>17342</v>
      </c>
    </row>
    <row r="11" spans="1:8" x14ac:dyDescent="0.25">
      <c r="A11" s="10"/>
      <c r="B11" s="13"/>
      <c r="C11" s="1061" t="s">
        <v>192</v>
      </c>
      <c r="D11" s="1062"/>
      <c r="E11" s="1062"/>
      <c r="F11" s="1062"/>
      <c r="G11" s="1062"/>
      <c r="H11" s="1063"/>
    </row>
    <row r="12" spans="1:8" x14ac:dyDescent="0.25">
      <c r="A12" s="10"/>
      <c r="B12" s="427">
        <v>4</v>
      </c>
      <c r="C12" s="426" t="s">
        <v>193</v>
      </c>
      <c r="D12" s="378">
        <v>76581.286168999999</v>
      </c>
      <c r="E12" s="378">
        <v>74703.114095995305</v>
      </c>
      <c r="F12" s="378">
        <v>73166</v>
      </c>
      <c r="G12" s="378">
        <v>72250</v>
      </c>
      <c r="H12" s="378">
        <v>72158</v>
      </c>
    </row>
    <row r="13" spans="1:8" ht="15" customHeight="1" x14ac:dyDescent="0.25">
      <c r="A13" s="10"/>
      <c r="B13" s="13"/>
      <c r="C13" s="1067" t="s">
        <v>194</v>
      </c>
      <c r="D13" s="1068"/>
      <c r="E13" s="1068"/>
      <c r="F13" s="1068"/>
      <c r="G13" s="1068"/>
      <c r="H13" s="1069"/>
    </row>
    <row r="14" spans="1:8" x14ac:dyDescent="0.25">
      <c r="A14" s="10"/>
      <c r="B14" s="427">
        <v>5</v>
      </c>
      <c r="C14" s="426" t="s">
        <v>195</v>
      </c>
      <c r="D14" s="379">
        <v>0.21507228804897299</v>
      </c>
      <c r="E14" s="379">
        <v>0.21443860304910978</v>
      </c>
      <c r="F14" s="379">
        <v>0.21914424985224412</v>
      </c>
      <c r="G14" s="379">
        <v>0.22220069204152249</v>
      </c>
      <c r="H14" s="379">
        <v>0.222</v>
      </c>
    </row>
    <row r="15" spans="1:8" x14ac:dyDescent="0.25">
      <c r="A15" s="10"/>
      <c r="B15" s="427">
        <v>6</v>
      </c>
      <c r="C15" s="426" t="s">
        <v>196</v>
      </c>
      <c r="D15" s="379">
        <v>0.21507228804897299</v>
      </c>
      <c r="E15" s="379">
        <v>0.21443860304910978</v>
      </c>
      <c r="F15" s="379">
        <v>0.21914424985224412</v>
      </c>
      <c r="G15" s="379">
        <v>0.22220069204152249</v>
      </c>
      <c r="H15" s="379">
        <v>0.222</v>
      </c>
    </row>
    <row r="16" spans="1:8" x14ac:dyDescent="0.25">
      <c r="A16" s="10"/>
      <c r="B16" s="427">
        <v>7</v>
      </c>
      <c r="C16" s="426" t="s">
        <v>197</v>
      </c>
      <c r="D16" s="379">
        <v>0.23719698218888244</v>
      </c>
      <c r="E16" s="379">
        <v>0.23182469485688922</v>
      </c>
      <c r="F16" s="379">
        <v>0.23689433729916368</v>
      </c>
      <c r="G16" s="379">
        <v>0.24017993079584776</v>
      </c>
      <c r="H16" s="379">
        <v>0.24</v>
      </c>
    </row>
    <row r="17" spans="1:11" ht="29.1" customHeight="1" x14ac:dyDescent="0.25">
      <c r="A17" s="10"/>
      <c r="B17" s="13"/>
      <c r="C17" s="1070" t="s">
        <v>198</v>
      </c>
      <c r="D17" s="1071"/>
      <c r="E17" s="1071"/>
      <c r="F17" s="1071"/>
      <c r="G17" s="1071"/>
      <c r="H17" s="1072"/>
    </row>
    <row r="18" spans="1:11" ht="30" x14ac:dyDescent="0.25">
      <c r="A18" s="10"/>
      <c r="B18" s="427" t="s">
        <v>199</v>
      </c>
      <c r="C18" s="6" t="s">
        <v>200</v>
      </c>
      <c r="D18" s="765">
        <v>1.3100000000000001E-2</v>
      </c>
      <c r="E18" s="765">
        <v>1.3462767123839536E-2</v>
      </c>
      <c r="F18" s="379">
        <v>1.32E-2</v>
      </c>
      <c r="G18" s="379">
        <v>1.2999999999999999E-2</v>
      </c>
      <c r="H18" s="379">
        <v>1.2999999999999999E-2</v>
      </c>
      <c r="I18"/>
    </row>
    <row r="19" spans="1:11" x14ac:dyDescent="0.25">
      <c r="A19" s="10"/>
      <c r="B19" s="427" t="s">
        <v>201</v>
      </c>
      <c r="C19" s="6" t="s">
        <v>202</v>
      </c>
      <c r="D19" s="780">
        <v>7.3687500000000003E-3</v>
      </c>
      <c r="E19" s="780">
        <v>7.5728065071597392E-3</v>
      </c>
      <c r="F19" s="379">
        <v>7.4250000000000002E-3</v>
      </c>
      <c r="G19" s="379">
        <v>7.3124999999999996E-3</v>
      </c>
      <c r="H19" s="379">
        <v>7.0000000000000001E-3</v>
      </c>
      <c r="I19"/>
    </row>
    <row r="20" spans="1:11" x14ac:dyDescent="0.25">
      <c r="A20" s="10"/>
      <c r="B20" s="427" t="s">
        <v>203</v>
      </c>
      <c r="C20" s="6" t="s">
        <v>204</v>
      </c>
      <c r="D20" s="780">
        <v>9.8250000000000004E-3</v>
      </c>
      <c r="E20" s="780">
        <v>1.0097075342879652E-2</v>
      </c>
      <c r="F20" s="379">
        <v>9.8999999999999991E-3</v>
      </c>
      <c r="G20" s="379">
        <v>9.75E-3</v>
      </c>
      <c r="H20" s="379">
        <v>0.01</v>
      </c>
      <c r="I20"/>
    </row>
    <row r="21" spans="1:11" x14ac:dyDescent="0.25">
      <c r="A21" s="10"/>
      <c r="B21" s="427" t="s">
        <v>205</v>
      </c>
      <c r="C21" s="6" t="s">
        <v>206</v>
      </c>
      <c r="D21" s="780">
        <v>9.3100000000000002E-2</v>
      </c>
      <c r="E21" s="780">
        <v>9.3462767123839538E-2</v>
      </c>
      <c r="F21" s="379">
        <v>9.3181111010674222E-2</v>
      </c>
      <c r="G21" s="379">
        <v>9.2999999999999999E-2</v>
      </c>
      <c r="H21" s="379">
        <v>9.2999999999999999E-2</v>
      </c>
    </row>
    <row r="22" spans="1:11" ht="15.75" customHeight="1" x14ac:dyDescent="0.25">
      <c r="A22" s="10"/>
      <c r="B22" s="13"/>
      <c r="C22" s="1070" t="s">
        <v>207</v>
      </c>
      <c r="D22" s="1071"/>
      <c r="E22" s="1071"/>
      <c r="F22" s="1071"/>
      <c r="G22" s="1071"/>
      <c r="H22" s="1072"/>
    </row>
    <row r="23" spans="1:11" x14ac:dyDescent="0.25">
      <c r="A23" s="10"/>
      <c r="B23" s="427">
        <v>8</v>
      </c>
      <c r="C23" s="426" t="s">
        <v>208</v>
      </c>
      <c r="D23" s="379">
        <v>2.5000000000000001E-2</v>
      </c>
      <c r="E23" s="379">
        <v>2.5000000000000001E-2</v>
      </c>
      <c r="F23" s="379">
        <v>2.5000000000000001E-2</v>
      </c>
      <c r="G23" s="379">
        <v>2.5000000000000001E-2</v>
      </c>
      <c r="H23" s="379">
        <v>2.5000000000000001E-2</v>
      </c>
    </row>
    <row r="24" spans="1:11" ht="30" x14ac:dyDescent="0.25">
      <c r="A24" s="10"/>
      <c r="B24" s="427" t="s">
        <v>160</v>
      </c>
      <c r="C24" s="426" t="s">
        <v>209</v>
      </c>
      <c r="D24" s="379">
        <v>1.23E-2</v>
      </c>
      <c r="E24" s="379">
        <v>1.2200000000000001E-2</v>
      </c>
      <c r="F24" s="379">
        <v>1.2101914528597506E-2</v>
      </c>
      <c r="G24" s="379"/>
      <c r="H24" s="379"/>
    </row>
    <row r="25" spans="1:11" x14ac:dyDescent="0.25">
      <c r="A25" s="10"/>
      <c r="B25" s="427">
        <v>9</v>
      </c>
      <c r="C25" s="426" t="s">
        <v>210</v>
      </c>
      <c r="D25" s="379">
        <v>2.5000000000000001E-2</v>
      </c>
      <c r="E25" s="379">
        <v>2.5000000000000001E-2</v>
      </c>
      <c r="F25" s="379">
        <v>2.5000000000000001E-2</v>
      </c>
      <c r="G25" s="379">
        <v>2.5000000000000001E-2</v>
      </c>
      <c r="H25" s="379">
        <v>2.5000000000000001E-2</v>
      </c>
      <c r="K25" s="505"/>
    </row>
    <row r="26" spans="1:11" x14ac:dyDescent="0.25">
      <c r="A26" s="10"/>
      <c r="B26" s="427" t="s">
        <v>211</v>
      </c>
      <c r="C26" s="426" t="s">
        <v>212</v>
      </c>
      <c r="D26" s="379">
        <v>1.0200000000000001E-2</v>
      </c>
      <c r="E26" s="379">
        <v>0.01</v>
      </c>
      <c r="F26" s="379">
        <v>0.01</v>
      </c>
      <c r="G26" s="379">
        <v>0.01</v>
      </c>
      <c r="H26" s="379">
        <v>0.01</v>
      </c>
    </row>
    <row r="27" spans="1:11" x14ac:dyDescent="0.25">
      <c r="A27" s="10"/>
      <c r="B27" s="427">
        <v>10</v>
      </c>
      <c r="C27" s="426" t="s">
        <v>213</v>
      </c>
      <c r="D27" s="379"/>
      <c r="E27" s="379"/>
      <c r="F27" s="379"/>
      <c r="G27" s="379"/>
      <c r="H27" s="379"/>
    </row>
    <row r="28" spans="1:11" x14ac:dyDescent="0.25">
      <c r="A28" s="10"/>
      <c r="B28" s="427" t="s">
        <v>214</v>
      </c>
      <c r="C28" s="6" t="s">
        <v>215</v>
      </c>
      <c r="D28" s="379"/>
      <c r="E28" s="379"/>
      <c r="F28" s="379"/>
      <c r="G28" s="379"/>
      <c r="H28" s="379"/>
    </row>
    <row r="29" spans="1:11" x14ac:dyDescent="0.25">
      <c r="A29" s="10"/>
      <c r="B29" s="427">
        <v>11</v>
      </c>
      <c r="C29" s="426" t="s">
        <v>216</v>
      </c>
      <c r="D29" s="379">
        <v>7.2300000000000003E-2</v>
      </c>
      <c r="E29" s="379">
        <v>7.22E-2</v>
      </c>
      <c r="F29" s="379">
        <v>7.1999999999999995E-2</v>
      </c>
      <c r="G29" s="379">
        <v>0.06</v>
      </c>
      <c r="H29" s="379">
        <v>0.06</v>
      </c>
      <c r="K29" s="505"/>
    </row>
    <row r="30" spans="1:11" x14ac:dyDescent="0.25">
      <c r="A30" s="10"/>
      <c r="B30" s="427" t="s">
        <v>217</v>
      </c>
      <c r="C30" s="426" t="s">
        <v>218</v>
      </c>
      <c r="D30" s="379">
        <v>0.1656</v>
      </c>
      <c r="E30" s="379">
        <v>0.16566276712383954</v>
      </c>
      <c r="F30" s="379">
        <v>0.16543782022836426</v>
      </c>
      <c r="G30" s="379">
        <v>0.153</v>
      </c>
      <c r="H30" s="379">
        <v>0.153</v>
      </c>
    </row>
    <row r="31" spans="1:11" ht="14.45" customHeight="1" x14ac:dyDescent="0.25">
      <c r="A31" s="10"/>
      <c r="B31" s="427">
        <v>12</v>
      </c>
      <c r="C31" s="426" t="s">
        <v>219</v>
      </c>
      <c r="D31" s="780">
        <v>0.16267959305792229</v>
      </c>
      <c r="E31" s="780">
        <v>0.16186579654195005</v>
      </c>
      <c r="F31" s="379">
        <v>0.16671924985224415</v>
      </c>
      <c r="G31" s="379">
        <v>0.1698881920415225</v>
      </c>
      <c r="H31" s="379">
        <v>0.17</v>
      </c>
    </row>
    <row r="32" spans="1:11" x14ac:dyDescent="0.25">
      <c r="A32" s="10"/>
      <c r="B32" s="13"/>
      <c r="C32" s="1061" t="s">
        <v>220</v>
      </c>
      <c r="D32" s="1062"/>
      <c r="E32" s="1062"/>
      <c r="F32" s="1062"/>
      <c r="G32" s="1062"/>
      <c r="H32" s="1063"/>
    </row>
    <row r="33" spans="1:10" x14ac:dyDescent="0.25">
      <c r="A33" s="10"/>
      <c r="B33" s="427">
        <v>13</v>
      </c>
      <c r="C33" s="11" t="s">
        <v>221</v>
      </c>
      <c r="D33" s="378">
        <v>209225.58428499999</v>
      </c>
      <c r="E33" s="378">
        <v>206128.626865</v>
      </c>
      <c r="F33" s="378">
        <v>200469</v>
      </c>
      <c r="G33" s="378">
        <v>198766</v>
      </c>
      <c r="H33" s="378">
        <v>195240</v>
      </c>
    </row>
    <row r="34" spans="1:10" x14ac:dyDescent="0.25">
      <c r="A34" s="10"/>
      <c r="B34" s="5">
        <v>14</v>
      </c>
      <c r="C34" s="14" t="s">
        <v>222</v>
      </c>
      <c r="D34" s="379">
        <v>7.8700000000000006E-2</v>
      </c>
      <c r="E34" s="379">
        <v>7.7700000000000005E-2</v>
      </c>
      <c r="F34" s="379">
        <v>7.9981655924042855E-2</v>
      </c>
      <c r="G34" s="379">
        <v>8.0799999999999997E-2</v>
      </c>
      <c r="H34" s="379">
        <v>8.2000000000000003E-2</v>
      </c>
    </row>
    <row r="35" spans="1:10" ht="34.5" customHeight="1" x14ac:dyDescent="0.25">
      <c r="B35" s="13"/>
      <c r="C35" s="1070" t="s">
        <v>223</v>
      </c>
      <c r="D35" s="1071"/>
      <c r="E35" s="1071"/>
      <c r="F35" s="1071"/>
      <c r="G35" s="1071"/>
      <c r="H35" s="1072"/>
    </row>
    <row r="36" spans="1:10" s="15" customFormat="1" ht="30" x14ac:dyDescent="0.25">
      <c r="B36" s="5" t="s">
        <v>224</v>
      </c>
      <c r="C36" s="6" t="s">
        <v>225</v>
      </c>
      <c r="D36" s="380"/>
      <c r="E36" s="380"/>
      <c r="F36" s="380"/>
      <c r="G36" s="380"/>
      <c r="H36" s="380"/>
    </row>
    <row r="37" spans="1:10" s="15" customFormat="1" x14ac:dyDescent="0.25">
      <c r="B37" s="5" t="s">
        <v>226</v>
      </c>
      <c r="C37" s="6" t="s">
        <v>202</v>
      </c>
      <c r="D37" s="380"/>
      <c r="E37" s="380"/>
      <c r="F37" s="380"/>
      <c r="G37" s="380"/>
      <c r="H37" s="380"/>
    </row>
    <row r="38" spans="1:10" s="15" customFormat="1" x14ac:dyDescent="0.25">
      <c r="B38" s="5" t="s">
        <v>227</v>
      </c>
      <c r="C38" s="6" t="s">
        <v>228</v>
      </c>
      <c r="D38" s="380"/>
      <c r="E38" s="380"/>
      <c r="F38" s="380"/>
      <c r="G38" s="380"/>
      <c r="H38" s="380"/>
    </row>
    <row r="39" spans="1:10" s="15" customFormat="1" x14ac:dyDescent="0.25">
      <c r="B39" s="13"/>
      <c r="C39" s="1070" t="s">
        <v>229</v>
      </c>
      <c r="D39" s="1071"/>
      <c r="E39" s="1071"/>
      <c r="F39" s="1071"/>
      <c r="G39" s="1071"/>
      <c r="H39" s="1072"/>
    </row>
    <row r="40" spans="1:10" s="15" customFormat="1" x14ac:dyDescent="0.25">
      <c r="B40" s="5" t="s">
        <v>230</v>
      </c>
      <c r="C40" s="16" t="s">
        <v>231</v>
      </c>
      <c r="D40" s="380">
        <v>0.03</v>
      </c>
      <c r="E40" s="380">
        <v>0.03</v>
      </c>
      <c r="F40" s="380">
        <v>0.03</v>
      </c>
      <c r="G40" s="380">
        <v>0.03</v>
      </c>
      <c r="H40" s="380">
        <v>0.03</v>
      </c>
    </row>
    <row r="41" spans="1:10" s="15" customFormat="1" x14ac:dyDescent="0.25">
      <c r="B41" s="5" t="s">
        <v>232</v>
      </c>
      <c r="C41" s="16" t="s">
        <v>233</v>
      </c>
      <c r="D41" s="380"/>
      <c r="E41" s="380"/>
      <c r="F41" s="380"/>
      <c r="G41" s="380"/>
      <c r="H41" s="380"/>
    </row>
    <row r="42" spans="1:10" x14ac:dyDescent="0.25">
      <c r="A42" s="10"/>
      <c r="B42" s="13"/>
      <c r="C42" s="1061" t="s">
        <v>234</v>
      </c>
      <c r="D42" s="1062"/>
      <c r="E42" s="1062"/>
      <c r="F42" s="1062"/>
      <c r="G42" s="1062"/>
      <c r="H42" s="1063"/>
    </row>
    <row r="43" spans="1:10" ht="30" x14ac:dyDescent="0.25">
      <c r="A43" s="10"/>
      <c r="B43" s="427">
        <v>15</v>
      </c>
      <c r="C43" s="11" t="s">
        <v>235</v>
      </c>
      <c r="D43" s="378">
        <v>2840</v>
      </c>
      <c r="E43" s="378">
        <v>1545</v>
      </c>
      <c r="F43" s="378">
        <v>1026</v>
      </c>
      <c r="G43" s="378">
        <v>1902</v>
      </c>
      <c r="H43" s="378">
        <v>1378</v>
      </c>
    </row>
    <row r="44" spans="1:10" x14ac:dyDescent="0.25">
      <c r="A44" s="10"/>
      <c r="B44" s="5" t="s">
        <v>236</v>
      </c>
      <c r="C44" s="14" t="s">
        <v>237</v>
      </c>
      <c r="D44" s="378">
        <v>2707</v>
      </c>
      <c r="E44" s="378">
        <v>1460</v>
      </c>
      <c r="F44" s="378">
        <v>2201</v>
      </c>
      <c r="G44" s="378">
        <v>1807</v>
      </c>
      <c r="H44" s="378">
        <v>1334</v>
      </c>
      <c r="J44" s="498"/>
    </row>
    <row r="45" spans="1:10" x14ac:dyDescent="0.25">
      <c r="A45" s="10"/>
      <c r="B45" s="5" t="s">
        <v>238</v>
      </c>
      <c r="C45" s="14" t="s">
        <v>239</v>
      </c>
      <c r="D45" s="378">
        <v>126</v>
      </c>
      <c r="E45" s="378">
        <v>56</v>
      </c>
      <c r="F45" s="378">
        <v>1268</v>
      </c>
      <c r="G45" s="378">
        <v>78</v>
      </c>
      <c r="H45" s="378">
        <v>81</v>
      </c>
      <c r="J45" s="498"/>
    </row>
    <row r="46" spans="1:10" x14ac:dyDescent="0.25">
      <c r="A46" s="10"/>
      <c r="B46" s="427">
        <v>16</v>
      </c>
      <c r="C46" s="11" t="s">
        <v>240</v>
      </c>
      <c r="D46" s="378">
        <v>2581</v>
      </c>
      <c r="E46" s="378">
        <v>1404</v>
      </c>
      <c r="F46" s="378">
        <v>933</v>
      </c>
      <c r="G46" s="378">
        <v>1729</v>
      </c>
      <c r="H46" s="378">
        <v>1253</v>
      </c>
    </row>
    <row r="47" spans="1:10" x14ac:dyDescent="0.25">
      <c r="A47" s="10"/>
      <c r="B47" s="427">
        <v>17</v>
      </c>
      <c r="C47" s="11" t="s">
        <v>241</v>
      </c>
      <c r="D47" s="379">
        <v>1.1000000000000001</v>
      </c>
      <c r="E47" s="379">
        <v>1.1000000000000001</v>
      </c>
      <c r="F47" s="379">
        <v>1.1000000000000001</v>
      </c>
      <c r="G47" s="379">
        <v>1.1000000000000001</v>
      </c>
      <c r="H47" s="379">
        <v>1.1000000000000001</v>
      </c>
    </row>
    <row r="48" spans="1:10" x14ac:dyDescent="0.25">
      <c r="A48" s="10"/>
      <c r="B48" s="13"/>
      <c r="C48" s="1061" t="s">
        <v>242</v>
      </c>
      <c r="D48" s="1062"/>
      <c r="E48" s="1062"/>
      <c r="F48" s="1062"/>
      <c r="G48" s="1062"/>
      <c r="H48" s="1063"/>
    </row>
    <row r="49" spans="1:8" x14ac:dyDescent="0.25">
      <c r="A49" s="10"/>
      <c r="B49" s="427">
        <v>18</v>
      </c>
      <c r="C49" s="11" t="s">
        <v>243</v>
      </c>
      <c r="D49" s="378">
        <v>22849</v>
      </c>
      <c r="E49" s="378">
        <v>22204</v>
      </c>
      <c r="F49" s="378">
        <v>21314</v>
      </c>
      <c r="G49" s="378">
        <v>21753</v>
      </c>
      <c r="H49" s="378">
        <v>21967</v>
      </c>
    </row>
    <row r="50" spans="1:8" x14ac:dyDescent="0.25">
      <c r="A50" s="10"/>
      <c r="B50" s="427">
        <v>19</v>
      </c>
      <c r="C50" s="12" t="s">
        <v>244</v>
      </c>
      <c r="D50" s="378">
        <v>12061</v>
      </c>
      <c r="E50" s="378">
        <v>12203</v>
      </c>
      <c r="F50" s="378">
        <v>12017</v>
      </c>
      <c r="G50" s="378">
        <v>13257</v>
      </c>
      <c r="H50" s="378">
        <v>13361</v>
      </c>
    </row>
    <row r="51" spans="1:8" x14ac:dyDescent="0.25">
      <c r="A51" s="10"/>
      <c r="B51" s="427">
        <v>20</v>
      </c>
      <c r="C51" s="11" t="s">
        <v>245</v>
      </c>
      <c r="D51" s="379">
        <v>1.8939999999999999</v>
      </c>
      <c r="E51" s="379">
        <v>1.82</v>
      </c>
      <c r="F51" s="379">
        <v>1.774</v>
      </c>
      <c r="G51" s="379">
        <v>1.641</v>
      </c>
      <c r="H51" s="379">
        <v>1.6439999999999999</v>
      </c>
    </row>
    <row r="52" spans="1:8" x14ac:dyDescent="0.25">
      <c r="A52" s="10"/>
    </row>
    <row r="53" spans="1:8" x14ac:dyDescent="0.25">
      <c r="A53" s="10"/>
    </row>
    <row r="54" spans="1:8" x14ac:dyDescent="0.25">
      <c r="A54" s="10"/>
    </row>
    <row r="55" spans="1:8" x14ac:dyDescent="0.25">
      <c r="A55" s="10"/>
    </row>
    <row r="56" spans="1:8" x14ac:dyDescent="0.25">
      <c r="A56" s="10"/>
    </row>
    <row r="57" spans="1:8" x14ac:dyDescent="0.25">
      <c r="A57" s="10"/>
    </row>
    <row r="58" spans="1:8" x14ac:dyDescent="0.25">
      <c r="A58" s="10"/>
    </row>
    <row r="59" spans="1:8" x14ac:dyDescent="0.25">
      <c r="A59" s="10"/>
    </row>
    <row r="60" spans="1:8" x14ac:dyDescent="0.25">
      <c r="A60" s="10"/>
    </row>
    <row r="61" spans="1:8" x14ac:dyDescent="0.25">
      <c r="A61" s="10"/>
    </row>
    <row r="62" spans="1:8" x14ac:dyDescent="0.25">
      <c r="A62" s="10"/>
    </row>
    <row r="63" spans="1:8" x14ac:dyDescent="0.25">
      <c r="A63" s="10"/>
    </row>
    <row r="64" spans="1:8"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0" x14ac:dyDescent="0.25">
      <c r="A97" s="10"/>
    </row>
    <row r="98" spans="1:10" x14ac:dyDescent="0.25">
      <c r="A98" s="10"/>
    </row>
    <row r="99" spans="1:10" x14ac:dyDescent="0.25">
      <c r="A99" s="10"/>
    </row>
    <row r="100" spans="1:10" x14ac:dyDescent="0.25">
      <c r="A100" s="10"/>
    </row>
    <row r="101" spans="1:10" x14ac:dyDescent="0.25">
      <c r="A101" s="10"/>
    </row>
    <row r="102" spans="1:10" x14ac:dyDescent="0.25">
      <c r="A102" s="10"/>
    </row>
    <row r="103" spans="1:10" x14ac:dyDescent="0.25">
      <c r="A103" s="10"/>
    </row>
    <row r="104" spans="1:10" x14ac:dyDescent="0.25">
      <c r="A104" s="10"/>
    </row>
    <row r="105" spans="1:10" x14ac:dyDescent="0.25">
      <c r="A105" s="10"/>
      <c r="B105" s="10"/>
      <c r="C105" s="10"/>
      <c r="D105" s="10"/>
      <c r="E105" s="10"/>
      <c r="F105" s="10"/>
      <c r="G105" s="10"/>
      <c r="H105" s="10"/>
      <c r="I105" s="10"/>
      <c r="J105" s="10"/>
    </row>
    <row r="106" spans="1:10" x14ac:dyDescent="0.25">
      <c r="A106" s="10"/>
      <c r="B106" s="10"/>
      <c r="C106" s="10"/>
      <c r="D106" s="10"/>
      <c r="E106" s="10"/>
      <c r="F106" s="10"/>
      <c r="G106" s="10"/>
      <c r="H106" s="10"/>
      <c r="I106" s="10"/>
      <c r="J106" s="10"/>
    </row>
    <row r="107" spans="1:10" x14ac:dyDescent="0.25">
      <c r="A107" s="10"/>
      <c r="B107" s="10"/>
      <c r="C107" s="10"/>
      <c r="D107" s="10"/>
      <c r="E107" s="10"/>
      <c r="F107" s="10"/>
      <c r="G107" s="10"/>
      <c r="H107" s="10"/>
      <c r="I107" s="10"/>
      <c r="J107" s="10"/>
    </row>
    <row r="108" spans="1:10" x14ac:dyDescent="0.25">
      <c r="A108" s="10"/>
      <c r="B108" s="10"/>
      <c r="C108" s="10"/>
      <c r="D108" s="10"/>
      <c r="E108" s="10"/>
      <c r="F108" s="10"/>
      <c r="G108" s="10"/>
      <c r="H108" s="10"/>
      <c r="I108" s="10"/>
      <c r="J108" s="10"/>
    </row>
    <row r="109" spans="1:10" x14ac:dyDescent="0.25">
      <c r="A109" s="10"/>
      <c r="B109" s="10"/>
      <c r="C109" s="10"/>
      <c r="D109" s="10"/>
      <c r="E109" s="10"/>
      <c r="F109" s="10"/>
      <c r="G109" s="10"/>
      <c r="H109" s="10"/>
      <c r="I109" s="10"/>
      <c r="J109" s="10"/>
    </row>
    <row r="110" spans="1:10" x14ac:dyDescent="0.25">
      <c r="A110" s="10"/>
      <c r="B110" s="10"/>
      <c r="C110" s="10"/>
      <c r="D110" s="10"/>
      <c r="E110" s="10"/>
      <c r="F110" s="10"/>
      <c r="G110" s="10"/>
      <c r="H110" s="10"/>
      <c r="I110" s="10"/>
      <c r="J110" s="10"/>
    </row>
    <row r="111" spans="1:10" x14ac:dyDescent="0.25">
      <c r="A111" s="10"/>
      <c r="B111" s="10"/>
      <c r="C111" s="10"/>
      <c r="D111" s="10"/>
      <c r="E111" s="10"/>
      <c r="F111" s="10"/>
      <c r="G111" s="10"/>
      <c r="H111" s="10"/>
      <c r="I111" s="10"/>
      <c r="J111" s="10"/>
    </row>
    <row r="112" spans="1:10" x14ac:dyDescent="0.25">
      <c r="A112" s="10"/>
      <c r="B112" s="10"/>
      <c r="C112" s="10"/>
      <c r="D112" s="10"/>
      <c r="E112" s="10"/>
      <c r="F112" s="10"/>
      <c r="G112" s="10"/>
      <c r="H112" s="10"/>
      <c r="I112" s="10"/>
      <c r="J112" s="10"/>
    </row>
    <row r="113" spans="1:10" x14ac:dyDescent="0.25">
      <c r="A113" s="10"/>
      <c r="B113" s="10"/>
      <c r="C113" s="10"/>
      <c r="D113" s="10"/>
      <c r="E113" s="10"/>
      <c r="F113" s="10"/>
      <c r="G113" s="10"/>
      <c r="H113" s="10"/>
      <c r="I113" s="10"/>
      <c r="J113" s="10"/>
    </row>
    <row r="114" spans="1:10" x14ac:dyDescent="0.25">
      <c r="A114" s="10"/>
      <c r="B114" s="10"/>
      <c r="C114" s="10"/>
      <c r="D114" s="10"/>
      <c r="E114" s="10"/>
      <c r="F114" s="10"/>
      <c r="G114" s="10"/>
      <c r="H114" s="10"/>
      <c r="I114" s="10"/>
      <c r="J114" s="10"/>
    </row>
    <row r="115" spans="1:10" x14ac:dyDescent="0.25">
      <c r="A115" s="10"/>
      <c r="B115" s="10"/>
      <c r="C115" s="10"/>
      <c r="D115" s="10"/>
      <c r="E115" s="10"/>
      <c r="F115" s="10"/>
      <c r="G115" s="10"/>
      <c r="H115" s="10"/>
      <c r="I115" s="10"/>
      <c r="J115" s="10"/>
    </row>
    <row r="116" spans="1:10" x14ac:dyDescent="0.25">
      <c r="A116" s="10"/>
      <c r="B116" s="10"/>
      <c r="C116" s="10"/>
      <c r="D116" s="10"/>
      <c r="E116" s="10"/>
      <c r="F116" s="10"/>
      <c r="G116" s="10"/>
      <c r="H116" s="10"/>
      <c r="I116" s="10"/>
      <c r="J116" s="10"/>
    </row>
    <row r="117" spans="1:10" x14ac:dyDescent="0.25">
      <c r="A117" s="10"/>
      <c r="B117" s="10"/>
      <c r="C117" s="10"/>
      <c r="D117" s="10"/>
      <c r="E117" s="10"/>
      <c r="F117" s="10"/>
      <c r="G117" s="10"/>
      <c r="H117" s="10"/>
      <c r="I117" s="10"/>
      <c r="J117" s="10"/>
    </row>
    <row r="118" spans="1:10" x14ac:dyDescent="0.25">
      <c r="A118" s="10"/>
      <c r="B118" s="10"/>
      <c r="C118" s="10"/>
      <c r="D118" s="10"/>
      <c r="E118" s="10"/>
      <c r="F118" s="10"/>
      <c r="G118" s="10"/>
      <c r="H118" s="10"/>
      <c r="I118" s="10"/>
      <c r="J118" s="10"/>
    </row>
    <row r="119" spans="1:10" x14ac:dyDescent="0.25">
      <c r="A119" s="10"/>
      <c r="B119" s="10"/>
      <c r="C119" s="10"/>
      <c r="D119" s="10"/>
      <c r="E119" s="10"/>
      <c r="F119" s="10"/>
      <c r="G119" s="10"/>
      <c r="H119" s="10"/>
      <c r="I119" s="10"/>
      <c r="J119" s="10"/>
    </row>
    <row r="120" spans="1:10" x14ac:dyDescent="0.25">
      <c r="A120" s="10"/>
      <c r="B120" s="10"/>
      <c r="C120" s="10"/>
      <c r="D120" s="10"/>
      <c r="E120" s="10"/>
      <c r="F120" s="10"/>
      <c r="G120" s="10"/>
      <c r="H120" s="10"/>
      <c r="I120" s="10"/>
      <c r="J120" s="10"/>
    </row>
    <row r="121" spans="1:10" x14ac:dyDescent="0.25">
      <c r="A121" s="10"/>
      <c r="B121" s="10"/>
      <c r="C121" s="10"/>
      <c r="D121" s="10"/>
      <c r="E121" s="10"/>
      <c r="F121" s="10"/>
      <c r="G121" s="10"/>
      <c r="H121" s="10"/>
      <c r="I121" s="10"/>
      <c r="J121" s="10"/>
    </row>
    <row r="122" spans="1:10" x14ac:dyDescent="0.25">
      <c r="A122" s="10"/>
      <c r="B122" s="10"/>
      <c r="C122" s="10"/>
      <c r="D122" s="10"/>
      <c r="E122" s="10"/>
      <c r="F122" s="10"/>
      <c r="G122" s="10"/>
      <c r="H122" s="10"/>
      <c r="I122" s="10"/>
      <c r="J122" s="10"/>
    </row>
    <row r="123" spans="1:10" x14ac:dyDescent="0.25">
      <c r="A123" s="10"/>
      <c r="B123" s="10"/>
      <c r="C123" s="10"/>
      <c r="D123" s="10"/>
      <c r="E123" s="10"/>
      <c r="F123" s="10"/>
      <c r="G123" s="10"/>
      <c r="H123" s="10"/>
      <c r="I123" s="10"/>
      <c r="J123" s="10"/>
    </row>
    <row r="124" spans="1:10" x14ac:dyDescent="0.25">
      <c r="A124" s="10"/>
      <c r="B124" s="10"/>
      <c r="C124" s="10"/>
      <c r="D124" s="10"/>
      <c r="E124" s="10"/>
      <c r="F124" s="10"/>
      <c r="G124" s="10"/>
      <c r="H124" s="10"/>
      <c r="I124" s="10"/>
      <c r="J124" s="10"/>
    </row>
    <row r="125" spans="1:10" x14ac:dyDescent="0.25">
      <c r="A125" s="10"/>
      <c r="B125" s="10"/>
      <c r="C125" s="10"/>
      <c r="D125" s="10"/>
      <c r="E125" s="10"/>
      <c r="F125" s="10"/>
      <c r="G125" s="10"/>
      <c r="H125" s="10"/>
      <c r="I125" s="10"/>
      <c r="J125" s="10"/>
    </row>
    <row r="126" spans="1:10" x14ac:dyDescent="0.25">
      <c r="A126" s="10"/>
      <c r="B126" s="10"/>
      <c r="C126" s="10"/>
      <c r="D126" s="10"/>
      <c r="E126" s="10"/>
      <c r="F126" s="10"/>
      <c r="G126" s="10"/>
      <c r="H126" s="10"/>
      <c r="I126" s="10"/>
      <c r="J126" s="10"/>
    </row>
    <row r="127" spans="1:10" x14ac:dyDescent="0.25">
      <c r="A127" s="10"/>
      <c r="B127" s="10"/>
      <c r="C127" s="10"/>
      <c r="D127" s="10"/>
      <c r="E127" s="10"/>
      <c r="F127" s="10"/>
      <c r="G127" s="10"/>
      <c r="H127" s="10"/>
      <c r="I127" s="10"/>
      <c r="J127" s="10"/>
    </row>
    <row r="128" spans="1:10" x14ac:dyDescent="0.25">
      <c r="A128" s="10"/>
      <c r="B128" s="10"/>
      <c r="C128" s="10"/>
      <c r="D128" s="10"/>
      <c r="E128" s="10"/>
      <c r="F128" s="10"/>
      <c r="G128" s="10"/>
      <c r="H128" s="10"/>
      <c r="I128" s="10"/>
      <c r="J128" s="10"/>
    </row>
    <row r="129" spans="1:10" x14ac:dyDescent="0.25">
      <c r="A129" s="10"/>
      <c r="B129" s="10"/>
      <c r="C129" s="10"/>
      <c r="D129" s="10"/>
      <c r="E129" s="10"/>
      <c r="F129" s="10"/>
      <c r="G129" s="10"/>
      <c r="H129" s="10"/>
      <c r="I129" s="10"/>
      <c r="J129" s="10"/>
    </row>
    <row r="130" spans="1:10" x14ac:dyDescent="0.25">
      <c r="A130" s="10"/>
      <c r="B130" s="10"/>
      <c r="C130" s="10"/>
      <c r="D130" s="10"/>
      <c r="E130" s="10"/>
      <c r="F130" s="10"/>
      <c r="G130" s="10"/>
      <c r="H130" s="10"/>
      <c r="I130" s="10"/>
      <c r="J130" s="10"/>
    </row>
    <row r="131" spans="1:10" x14ac:dyDescent="0.25">
      <c r="A131" s="10"/>
      <c r="B131" s="10"/>
      <c r="C131" s="10"/>
      <c r="D131" s="10"/>
      <c r="E131" s="10"/>
      <c r="F131" s="10"/>
      <c r="G131" s="10"/>
      <c r="H131" s="10"/>
      <c r="I131" s="10"/>
      <c r="J131" s="10"/>
    </row>
    <row r="132" spans="1:10" x14ac:dyDescent="0.25">
      <c r="A132" s="10"/>
      <c r="B132" s="10"/>
      <c r="C132" s="10"/>
      <c r="D132" s="10"/>
      <c r="E132" s="10"/>
      <c r="F132" s="10"/>
      <c r="G132" s="10"/>
      <c r="H132" s="10"/>
      <c r="I132" s="10"/>
      <c r="J132" s="10"/>
    </row>
    <row r="133" spans="1:10" x14ac:dyDescent="0.25">
      <c r="A133" s="10"/>
      <c r="B133" s="10"/>
      <c r="C133" s="10"/>
      <c r="D133" s="10"/>
      <c r="E133" s="10"/>
      <c r="F133" s="10"/>
      <c r="G133" s="10"/>
      <c r="H133" s="10"/>
      <c r="I133" s="10"/>
      <c r="J133" s="10"/>
    </row>
    <row r="134" spans="1:10" x14ac:dyDescent="0.25">
      <c r="A134" s="10"/>
      <c r="B134" s="10"/>
      <c r="C134" s="10"/>
      <c r="D134" s="10"/>
      <c r="E134" s="10"/>
      <c r="F134" s="10"/>
      <c r="G134" s="10"/>
      <c r="H134" s="10"/>
      <c r="I134" s="10"/>
      <c r="J134" s="10"/>
    </row>
  </sheetData>
  <mergeCells count="10">
    <mergeCell ref="C32:H32"/>
    <mergeCell ref="C42:H42"/>
    <mergeCell ref="C48:H48"/>
    <mergeCell ref="C7:H7"/>
    <mergeCell ref="C11:H11"/>
    <mergeCell ref="C13:H13"/>
    <mergeCell ref="C17:H17"/>
    <mergeCell ref="C22:H22"/>
    <mergeCell ref="C35:H35"/>
    <mergeCell ref="C39:H39"/>
  </mergeCells>
  <pageMargins left="0.70866141732283472" right="0.70866141732283472" top="0.74803149606299213" bottom="0.74803149606299213" header="0.31496062992125984" footer="0.31496062992125984"/>
  <pageSetup paperSize="9" scale="58" orientation="landscape" r:id="rId1"/>
  <headerFooter>
    <oddHeader>&amp;CDA
Bilag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D9250-2297-48EE-B1D2-450837222854}">
  <sheetPr>
    <tabColor theme="4" tint="0.39997558519241921"/>
    <pageSetUpPr fitToPage="1"/>
  </sheetPr>
  <dimension ref="A1:P135"/>
  <sheetViews>
    <sheetView showGridLines="0" zoomScale="110" zoomScaleNormal="110" zoomScalePageLayoutView="80" workbookViewId="0"/>
  </sheetViews>
  <sheetFormatPr defaultColWidth="9.140625" defaultRowHeight="15" x14ac:dyDescent="0.25"/>
  <cols>
    <col min="1" max="1" width="9.140625" style="454" customWidth="1"/>
    <col min="2" max="2" width="12.140625" style="458" customWidth="1"/>
    <col min="3" max="3" width="57.140625" style="454" customWidth="1"/>
    <col min="4" max="5" width="23" style="454" customWidth="1"/>
    <col min="6" max="9" width="21.140625" style="454" customWidth="1"/>
    <col min="10" max="10" width="21.85546875" style="454" customWidth="1"/>
    <col min="11" max="11" width="11.42578125" style="454" customWidth="1"/>
    <col min="12" max="12" width="12.7109375" style="454" customWidth="1"/>
    <col min="13" max="16384" width="9.140625" style="454"/>
  </cols>
  <sheetData>
    <row r="1" spans="1:16" x14ac:dyDescent="0.25">
      <c r="A1" s="10"/>
      <c r="B1" s="3" t="s">
        <v>143</v>
      </c>
      <c r="C1" s="3" t="s">
        <v>6</v>
      </c>
    </row>
    <row r="2" spans="1:16" ht="18.75" x14ac:dyDescent="0.25">
      <c r="A2" s="10"/>
      <c r="B2" s="336" t="s">
        <v>246</v>
      </c>
      <c r="C2" s="336"/>
      <c r="D2" s="336"/>
      <c r="E2" s="336"/>
      <c r="F2" s="336"/>
      <c r="G2" s="336"/>
      <c r="H2" s="336"/>
      <c r="I2" s="336"/>
      <c r="J2" s="336"/>
    </row>
    <row r="3" spans="1:16" x14ac:dyDescent="0.25">
      <c r="A3" s="10"/>
    </row>
    <row r="4" spans="1:16" x14ac:dyDescent="0.25">
      <c r="A4" s="10"/>
      <c r="B4" s="454"/>
    </row>
    <row r="5" spans="1:16" x14ac:dyDescent="0.25">
      <c r="A5" s="10"/>
      <c r="B5"/>
      <c r="C5"/>
      <c r="D5" s="30" t="s">
        <v>146</v>
      </c>
      <c r="E5" s="30" t="s">
        <v>147</v>
      </c>
      <c r="F5" s="30" t="s">
        <v>148</v>
      </c>
      <c r="G5" s="30" t="s">
        <v>247</v>
      </c>
      <c r="H5" s="30" t="s">
        <v>248</v>
      </c>
      <c r="I5" s="30" t="s">
        <v>249</v>
      </c>
      <c r="J5" s="30" t="s">
        <v>250</v>
      </c>
    </row>
    <row r="6" spans="1:16" x14ac:dyDescent="0.25">
      <c r="A6" s="10"/>
      <c r="B6"/>
      <c r="C6" t="s">
        <v>251</v>
      </c>
      <c r="D6" s="1074" t="s">
        <v>252</v>
      </c>
      <c r="E6" s="1075" t="s">
        <v>253</v>
      </c>
      <c r="F6" s="1074" t="s">
        <v>254</v>
      </c>
      <c r="G6" s="1074"/>
      <c r="H6" s="1074"/>
      <c r="I6" s="1074"/>
      <c r="J6" s="1074"/>
    </row>
    <row r="7" spans="1:16" ht="75" x14ac:dyDescent="0.25">
      <c r="A7" s="10"/>
      <c r="B7"/>
      <c r="C7"/>
      <c r="D7" s="1074"/>
      <c r="E7" s="1075"/>
      <c r="F7" s="30" t="s">
        <v>255</v>
      </c>
      <c r="G7" s="30" t="s">
        <v>256</v>
      </c>
      <c r="H7" s="30" t="s">
        <v>257</v>
      </c>
      <c r="I7" s="30" t="s">
        <v>258</v>
      </c>
      <c r="J7" s="30" t="s">
        <v>259</v>
      </c>
    </row>
    <row r="8" spans="1:16" ht="30" x14ac:dyDescent="0.25">
      <c r="A8" s="10"/>
      <c r="B8" s="28"/>
      <c r="C8" s="742" t="s">
        <v>260</v>
      </c>
      <c r="D8" s="743"/>
      <c r="E8" s="742"/>
      <c r="F8" s="742"/>
      <c r="G8" s="742"/>
      <c r="H8" s="742"/>
      <c r="I8" s="742"/>
      <c r="J8" s="742"/>
      <c r="P8" s="511"/>
    </row>
    <row r="9" spans="1:16" ht="30" x14ac:dyDescent="0.25">
      <c r="A9" s="10"/>
      <c r="B9" s="24"/>
      <c r="C9" s="977" t="s">
        <v>261</v>
      </c>
      <c r="D9" s="744">
        <v>2479.3061193600001</v>
      </c>
      <c r="E9" s="739">
        <v>2479.3061193600001</v>
      </c>
      <c r="F9" s="739"/>
      <c r="G9" s="739"/>
      <c r="H9" s="739"/>
      <c r="I9" s="745"/>
      <c r="J9" s="745"/>
    </row>
    <row r="10" spans="1:16" x14ac:dyDescent="0.25">
      <c r="A10" s="10"/>
      <c r="B10" s="24"/>
      <c r="C10" s="978" t="s">
        <v>262</v>
      </c>
      <c r="D10" s="744">
        <v>167.38590474999998</v>
      </c>
      <c r="E10" s="739">
        <v>167.38590474999998</v>
      </c>
      <c r="F10" s="739"/>
      <c r="G10" s="739"/>
      <c r="H10" s="739"/>
      <c r="I10" s="745"/>
      <c r="J10" s="745"/>
    </row>
    <row r="11" spans="1:16" x14ac:dyDescent="0.25">
      <c r="A11" s="10"/>
      <c r="B11" s="24"/>
      <c r="C11" s="978" t="s">
        <v>263</v>
      </c>
      <c r="D11" s="744">
        <v>193622.63745278999</v>
      </c>
      <c r="E11" s="739">
        <v>193622.63745278999</v>
      </c>
      <c r="F11" s="739">
        <v>-384.479152</v>
      </c>
      <c r="G11" s="739"/>
      <c r="H11" s="739"/>
      <c r="I11" s="745"/>
      <c r="J11" s="745"/>
    </row>
    <row r="12" spans="1:16" x14ac:dyDescent="0.25">
      <c r="A12" s="10"/>
      <c r="B12" s="746"/>
      <c r="C12" s="978" t="s">
        <v>264</v>
      </c>
      <c r="D12" s="744">
        <v>4.1024034599999997</v>
      </c>
      <c r="E12" s="739">
        <v>4.1024034599999997</v>
      </c>
      <c r="F12" s="739">
        <v>-0.31184800000000001</v>
      </c>
      <c r="G12" s="739"/>
      <c r="H12" s="739"/>
      <c r="I12" s="745"/>
      <c r="J12" s="745"/>
    </row>
    <row r="13" spans="1:16" x14ac:dyDescent="0.25">
      <c r="A13" s="10"/>
      <c r="B13" s="746"/>
      <c r="C13" s="978" t="s">
        <v>265</v>
      </c>
      <c r="D13" s="744">
        <v>9629.5983896100006</v>
      </c>
      <c r="E13" s="739">
        <v>9629.5983896100006</v>
      </c>
      <c r="F13" s="739"/>
      <c r="G13" s="739"/>
      <c r="H13" s="739"/>
      <c r="I13" s="745">
        <v>-235</v>
      </c>
      <c r="J13" s="745"/>
    </row>
    <row r="14" spans="1:16" x14ac:dyDescent="0.25">
      <c r="A14" s="10"/>
      <c r="B14" s="746"/>
      <c r="C14" s="978" t="s">
        <v>266</v>
      </c>
      <c r="D14" s="744">
        <v>46.479554669999999</v>
      </c>
      <c r="E14" s="739">
        <v>46.479554669999999</v>
      </c>
      <c r="F14" s="739"/>
      <c r="G14" s="739"/>
      <c r="H14" s="739"/>
      <c r="I14" s="745"/>
      <c r="J14" s="745"/>
    </row>
    <row r="15" spans="1:16" x14ac:dyDescent="0.25">
      <c r="A15" s="10"/>
      <c r="B15" s="746"/>
      <c r="C15" s="978" t="s">
        <v>267</v>
      </c>
      <c r="D15" s="744">
        <v>149.49999999000002</v>
      </c>
      <c r="E15" s="739">
        <v>149.49999999000002</v>
      </c>
      <c r="F15" s="739"/>
      <c r="G15" s="739"/>
      <c r="H15" s="739"/>
      <c r="I15" s="745"/>
      <c r="J15" s="745"/>
    </row>
    <row r="16" spans="1:16" x14ac:dyDescent="0.25">
      <c r="A16" s="10"/>
      <c r="B16" s="746"/>
      <c r="C16" s="978" t="s">
        <v>268</v>
      </c>
      <c r="D16" s="744">
        <v>5.9139942900000015</v>
      </c>
      <c r="E16" s="739">
        <v>5.9139942900000015</v>
      </c>
      <c r="F16" s="739"/>
      <c r="G16" s="739"/>
      <c r="H16" s="739"/>
      <c r="I16" s="745"/>
      <c r="J16" s="745"/>
    </row>
    <row r="17" spans="1:10" x14ac:dyDescent="0.25">
      <c r="A17" s="10"/>
      <c r="B17" s="746"/>
      <c r="C17" s="978" t="s">
        <v>269</v>
      </c>
      <c r="D17" s="744">
        <v>2.8203889999999999E-2</v>
      </c>
      <c r="E17" s="739">
        <v>2.8203889999999999E-2</v>
      </c>
      <c r="F17" s="739"/>
      <c r="G17" s="739"/>
      <c r="H17" s="739"/>
      <c r="I17" s="745"/>
      <c r="J17" s="745"/>
    </row>
    <row r="18" spans="1:10" x14ac:dyDescent="0.25">
      <c r="A18" s="10"/>
      <c r="B18" s="24"/>
      <c r="C18" s="978" t="s">
        <v>270</v>
      </c>
      <c r="D18" s="744">
        <v>48.875843780000004</v>
      </c>
      <c r="E18" s="739">
        <v>48.875843780000004</v>
      </c>
      <c r="F18" s="739"/>
      <c r="G18" s="739"/>
      <c r="H18" s="739"/>
      <c r="I18" s="745"/>
      <c r="J18" s="745"/>
    </row>
    <row r="19" spans="1:10" x14ac:dyDescent="0.25">
      <c r="A19" s="10"/>
      <c r="B19" s="24"/>
      <c r="C19" s="978" t="s">
        <v>271</v>
      </c>
      <c r="D19" s="744">
        <v>1.2741400000005961E-3</v>
      </c>
      <c r="E19" s="739">
        <v>1.2741400000005961E-3</v>
      </c>
      <c r="F19" s="739"/>
      <c r="G19" s="739"/>
      <c r="H19" s="739"/>
      <c r="I19" s="745"/>
      <c r="J19" s="745"/>
    </row>
    <row r="20" spans="1:10" x14ac:dyDescent="0.25">
      <c r="A20" s="10"/>
      <c r="B20" s="24"/>
      <c r="C20" s="978" t="s">
        <v>272</v>
      </c>
      <c r="D20" s="744">
        <v>368.71079393000002</v>
      </c>
      <c r="E20" s="739">
        <v>368.71079393000002</v>
      </c>
      <c r="F20" s="739"/>
      <c r="G20" s="739"/>
      <c r="H20" s="739"/>
      <c r="I20" s="745"/>
      <c r="J20" s="745"/>
    </row>
    <row r="21" spans="1:10" x14ac:dyDescent="0.25">
      <c r="A21" s="10"/>
      <c r="B21" s="24"/>
      <c r="C21" s="978" t="s">
        <v>273</v>
      </c>
      <c r="D21" s="744">
        <v>29.637318190000002</v>
      </c>
      <c r="E21" s="739">
        <v>29.637318190000002</v>
      </c>
      <c r="F21" s="739"/>
      <c r="G21" s="739"/>
      <c r="H21" s="739"/>
      <c r="I21" s="745"/>
      <c r="J21" s="745"/>
    </row>
    <row r="22" spans="1:10" x14ac:dyDescent="0.25">
      <c r="A22" s="10"/>
      <c r="B22" s="34" t="s">
        <v>274</v>
      </c>
      <c r="C22" s="979" t="s">
        <v>275</v>
      </c>
      <c r="D22" s="744">
        <v>206552.17725284997</v>
      </c>
      <c r="E22" s="739">
        <v>206552.17725284997</v>
      </c>
      <c r="F22" s="739">
        <v>-384.791</v>
      </c>
      <c r="G22" s="739"/>
      <c r="H22" s="739"/>
      <c r="I22" s="745">
        <v>-235</v>
      </c>
      <c r="J22" s="745"/>
    </row>
    <row r="23" spans="1:10" x14ac:dyDescent="0.25">
      <c r="A23" s="10"/>
      <c r="B23" s="24"/>
      <c r="C23" s="715"/>
      <c r="D23" s="747"/>
      <c r="E23" s="27"/>
      <c r="F23" s="27"/>
      <c r="G23" s="27"/>
      <c r="H23" s="27"/>
      <c r="I23" s="715"/>
      <c r="J23" s="715"/>
    </row>
    <row r="24" spans="1:10" ht="30" x14ac:dyDescent="0.25">
      <c r="A24" s="10"/>
      <c r="B24" s="24"/>
      <c r="C24" s="742" t="s">
        <v>276</v>
      </c>
      <c r="D24" s="743"/>
      <c r="E24" s="742"/>
      <c r="F24" s="742"/>
      <c r="G24" s="742"/>
      <c r="H24" s="742"/>
      <c r="I24" s="742"/>
      <c r="J24" s="742"/>
    </row>
    <row r="25" spans="1:10" x14ac:dyDescent="0.25">
      <c r="A25" s="10"/>
      <c r="B25" s="746"/>
      <c r="C25" s="977" t="s">
        <v>277</v>
      </c>
      <c r="D25" s="381">
        <v>180677.20331330999</v>
      </c>
      <c r="E25" s="748">
        <v>180677.20331330999</v>
      </c>
      <c r="F25" s="27"/>
      <c r="G25" s="27"/>
      <c r="H25" s="27"/>
      <c r="I25" s="715"/>
      <c r="J25" s="715"/>
    </row>
    <row r="26" spans="1:10" x14ac:dyDescent="0.25">
      <c r="A26" s="10"/>
      <c r="B26" s="746"/>
      <c r="C26" s="978" t="s">
        <v>278</v>
      </c>
      <c r="D26" s="381">
        <v>3995.0408163400002</v>
      </c>
      <c r="E26" s="748">
        <v>3995.0408163400002</v>
      </c>
      <c r="F26" s="27"/>
      <c r="G26" s="27"/>
      <c r="H26" s="27"/>
      <c r="I26" s="715">
        <v>-17</v>
      </c>
      <c r="J26" s="715"/>
    </row>
    <row r="27" spans="1:10" x14ac:dyDescent="0.25">
      <c r="A27" s="10"/>
      <c r="B27" s="746"/>
      <c r="C27" s="978" t="s">
        <v>279</v>
      </c>
      <c r="D27" s="381">
        <v>0</v>
      </c>
      <c r="E27" s="748">
        <v>0</v>
      </c>
      <c r="F27" s="27"/>
      <c r="G27" s="27"/>
      <c r="H27" s="27"/>
      <c r="I27" s="715"/>
      <c r="J27" s="715"/>
    </row>
    <row r="28" spans="1:10" x14ac:dyDescent="0.25">
      <c r="A28" s="10"/>
      <c r="B28" s="24"/>
      <c r="C28" s="978" t="s">
        <v>280</v>
      </c>
      <c r="D28" s="381">
        <v>2523.1533883799998</v>
      </c>
      <c r="E28" s="748">
        <v>2523.1533883799998</v>
      </c>
      <c r="F28" s="27"/>
      <c r="G28" s="27"/>
      <c r="H28" s="27"/>
      <c r="I28" s="715"/>
      <c r="J28" s="715"/>
    </row>
    <row r="29" spans="1:10" x14ac:dyDescent="0.25">
      <c r="A29" s="10"/>
      <c r="B29" s="24"/>
      <c r="C29" s="978" t="s">
        <v>273</v>
      </c>
      <c r="D29" s="381">
        <v>2.9671147999999996</v>
      </c>
      <c r="E29" s="748">
        <v>2.9671147999999996</v>
      </c>
      <c r="F29" s="27"/>
      <c r="G29" s="27"/>
      <c r="H29" s="27"/>
      <c r="I29" s="715"/>
      <c r="J29" s="715"/>
    </row>
    <row r="30" spans="1:10" x14ac:dyDescent="0.25">
      <c r="A30" s="10"/>
      <c r="B30" s="24"/>
      <c r="C30" s="978" t="s">
        <v>281</v>
      </c>
      <c r="D30" s="381">
        <v>37.941278375129983</v>
      </c>
      <c r="E30" s="748">
        <v>37.941278375129983</v>
      </c>
      <c r="F30" s="27"/>
      <c r="G30" s="27"/>
      <c r="H30" s="27"/>
      <c r="I30" s="715"/>
      <c r="J30" s="715"/>
    </row>
    <row r="31" spans="1:10" x14ac:dyDescent="0.25">
      <c r="A31" s="10"/>
      <c r="B31" s="24"/>
      <c r="C31" s="978" t="s">
        <v>282</v>
      </c>
      <c r="D31" s="381">
        <v>1694.3375333299998</v>
      </c>
      <c r="E31" s="748">
        <v>1694.3375333299998</v>
      </c>
      <c r="F31" s="27"/>
      <c r="G31" s="27"/>
      <c r="H31" s="27"/>
      <c r="I31" s="715"/>
      <c r="J31" s="715"/>
    </row>
    <row r="32" spans="1:10" x14ac:dyDescent="0.25">
      <c r="A32" s="10"/>
      <c r="B32" s="24"/>
      <c r="C32" s="978" t="s">
        <v>283</v>
      </c>
      <c r="D32" s="381">
        <v>569.964023</v>
      </c>
      <c r="E32" s="748">
        <v>569.964023</v>
      </c>
      <c r="F32" s="27"/>
      <c r="G32" s="27"/>
      <c r="H32" s="27"/>
      <c r="I32" s="715"/>
      <c r="J32" s="715"/>
    </row>
    <row r="33" spans="1:10" x14ac:dyDescent="0.25">
      <c r="A33" s="10"/>
      <c r="B33" s="24"/>
      <c r="C33" s="978" t="s">
        <v>284</v>
      </c>
      <c r="D33" s="381">
        <v>86.216878819999991</v>
      </c>
      <c r="E33" s="748">
        <v>86.216878819999991</v>
      </c>
      <c r="F33" s="27"/>
      <c r="G33" s="27"/>
      <c r="H33" s="27"/>
      <c r="I33" s="715"/>
      <c r="J33" s="715"/>
    </row>
    <row r="34" spans="1:10" x14ac:dyDescent="0.25">
      <c r="A34" s="10"/>
      <c r="B34" s="24"/>
      <c r="C34" s="978" t="s">
        <v>285</v>
      </c>
      <c r="D34" s="381">
        <v>2399.0757600294946</v>
      </c>
      <c r="E34" s="748">
        <v>2399.0757600294946</v>
      </c>
      <c r="F34" s="27"/>
      <c r="G34" s="27"/>
      <c r="H34" s="27"/>
      <c r="I34" s="715"/>
      <c r="J34" s="715"/>
    </row>
    <row r="35" spans="1:10" x14ac:dyDescent="0.25">
      <c r="A35" s="10"/>
      <c r="B35" s="24"/>
      <c r="C35" s="978" t="s">
        <v>286</v>
      </c>
      <c r="D35" s="381">
        <v>14566.277146480499</v>
      </c>
      <c r="E35" s="748">
        <v>14566.277146480499</v>
      </c>
      <c r="F35" s="27"/>
      <c r="G35" s="27"/>
      <c r="H35" s="27"/>
      <c r="I35" s="715"/>
      <c r="J35" s="715"/>
    </row>
    <row r="36" spans="1:10" x14ac:dyDescent="0.25">
      <c r="B36" s="36" t="s">
        <v>274</v>
      </c>
      <c r="C36" s="979" t="s">
        <v>287</v>
      </c>
      <c r="D36" s="744">
        <v>206552.17725286511</v>
      </c>
      <c r="E36" s="739">
        <v>206552.17725286511</v>
      </c>
      <c r="F36" s="27"/>
      <c r="G36" s="27"/>
      <c r="H36" s="27"/>
      <c r="I36" s="715">
        <v>-17</v>
      </c>
      <c r="J36" s="715"/>
    </row>
    <row r="37" spans="1:10" x14ac:dyDescent="0.25">
      <c r="A37" s="15"/>
      <c r="C37" s="1076"/>
      <c r="D37" s="1076"/>
    </row>
    <row r="38" spans="1:10" x14ac:dyDescent="0.25">
      <c r="A38" s="15"/>
      <c r="C38" s="1076"/>
      <c r="D38" s="1076"/>
    </row>
    <row r="39" spans="1:10" x14ac:dyDescent="0.25">
      <c r="A39" s="15"/>
      <c r="C39" s="1077"/>
      <c r="D39" s="1077"/>
    </row>
    <row r="40" spans="1:10" x14ac:dyDescent="0.25">
      <c r="A40" s="15"/>
      <c r="C40" s="1078"/>
      <c r="D40" s="1078"/>
    </row>
    <row r="41" spans="1:10" x14ac:dyDescent="0.25">
      <c r="A41" s="15"/>
      <c r="C41" s="1079"/>
      <c r="D41" s="1079"/>
    </row>
    <row r="42" spans="1:10" x14ac:dyDescent="0.25">
      <c r="A42" s="15"/>
      <c r="C42" s="1079"/>
      <c r="D42" s="1079"/>
    </row>
    <row r="43" spans="1:10" x14ac:dyDescent="0.25">
      <c r="A43" s="10"/>
      <c r="C43" s="1073"/>
      <c r="D43" s="1073"/>
    </row>
    <row r="44" spans="1:10" x14ac:dyDescent="0.25">
      <c r="A44" s="10"/>
      <c r="C44" s="1073"/>
      <c r="D44" s="1073"/>
    </row>
    <row r="45" spans="1:10" x14ac:dyDescent="0.25">
      <c r="A45" s="10"/>
      <c r="C45" s="1073"/>
      <c r="D45" s="1073"/>
    </row>
    <row r="46" spans="1:10" x14ac:dyDescent="0.25">
      <c r="A46" s="10"/>
      <c r="C46" s="1073"/>
      <c r="D46" s="1073"/>
    </row>
    <row r="47" spans="1:10" x14ac:dyDescent="0.25">
      <c r="A47" s="10"/>
      <c r="C47" s="1073"/>
      <c r="D47" s="1073"/>
    </row>
    <row r="48" spans="1:10" x14ac:dyDescent="0.25">
      <c r="A48" s="10"/>
      <c r="C48" s="1073"/>
      <c r="D48" s="1073"/>
    </row>
    <row r="49" spans="1:4" x14ac:dyDescent="0.25">
      <c r="A49" s="10"/>
      <c r="C49" s="1073"/>
      <c r="D49" s="1073"/>
    </row>
    <row r="50" spans="1:4" x14ac:dyDescent="0.25">
      <c r="A50" s="10"/>
      <c r="C50" s="1073"/>
      <c r="D50" s="1073"/>
    </row>
    <row r="51" spans="1:4" x14ac:dyDescent="0.25">
      <c r="A51" s="10"/>
      <c r="C51" s="1073"/>
      <c r="D51" s="1073"/>
    </row>
    <row r="52" spans="1:4" x14ac:dyDescent="0.25">
      <c r="A52" s="10"/>
      <c r="C52" s="1078"/>
      <c r="D52" s="1078"/>
    </row>
    <row r="53" spans="1:4" x14ac:dyDescent="0.25">
      <c r="A53" s="10"/>
      <c r="C53" s="1073"/>
      <c r="D53" s="1073"/>
    </row>
    <row r="54" spans="1:4" x14ac:dyDescent="0.25">
      <c r="A54" s="10"/>
      <c r="C54" s="1073"/>
      <c r="D54" s="1073"/>
    </row>
    <row r="55" spans="1:4" x14ac:dyDescent="0.25">
      <c r="A55" s="10"/>
      <c r="C55" s="1073"/>
      <c r="D55" s="1073"/>
    </row>
    <row r="56" spans="1:4" x14ac:dyDescent="0.25">
      <c r="A56" s="10"/>
      <c r="C56" s="1073"/>
      <c r="D56" s="1073"/>
    </row>
    <row r="57" spans="1:4" x14ac:dyDescent="0.25">
      <c r="A57" s="10"/>
      <c r="C57" s="1073"/>
      <c r="D57" s="1073"/>
    </row>
    <row r="58" spans="1:4" x14ac:dyDescent="0.25">
      <c r="A58" s="10"/>
    </row>
    <row r="59" spans="1:4" x14ac:dyDescent="0.25">
      <c r="A59" s="10"/>
    </row>
    <row r="60" spans="1:4" x14ac:dyDescent="0.25">
      <c r="A60" s="10"/>
    </row>
    <row r="61" spans="1:4" x14ac:dyDescent="0.25">
      <c r="A61" s="10"/>
    </row>
    <row r="62" spans="1:4" x14ac:dyDescent="0.25">
      <c r="A62" s="10"/>
    </row>
    <row r="63" spans="1:4" x14ac:dyDescent="0.25">
      <c r="A63" s="10"/>
    </row>
    <row r="64" spans="1:4"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row r="135" spans="1:1" x14ac:dyDescent="0.25">
      <c r="A135" s="10"/>
    </row>
  </sheetData>
  <mergeCells count="24">
    <mergeCell ref="C57:D57"/>
    <mergeCell ref="C46:D46"/>
    <mergeCell ref="C47:D47"/>
    <mergeCell ref="C48:D48"/>
    <mergeCell ref="C49:D49"/>
    <mergeCell ref="C50:D50"/>
    <mergeCell ref="C51:D51"/>
    <mergeCell ref="C52:D52"/>
    <mergeCell ref="C53:D53"/>
    <mergeCell ref="C54:D54"/>
    <mergeCell ref="C55:D55"/>
    <mergeCell ref="C56:D56"/>
    <mergeCell ref="C45:D45"/>
    <mergeCell ref="D6:D7"/>
    <mergeCell ref="E6:E7"/>
    <mergeCell ref="F6:J6"/>
    <mergeCell ref="C37:D37"/>
    <mergeCell ref="C38:D38"/>
    <mergeCell ref="C39:D39"/>
    <mergeCell ref="C40:D40"/>
    <mergeCell ref="C41:D41"/>
    <mergeCell ref="C42:D42"/>
    <mergeCell ref="C43:D43"/>
    <mergeCell ref="C44:D44"/>
  </mergeCells>
  <pageMargins left="0.7" right="0.7" top="0.75" bottom="0.75" header="0.3" footer="0.3"/>
  <pageSetup paperSize="9" scale="59" orientation="landscape" horizontalDpi="1200" verticalDpi="1200" r:id="rId1"/>
  <headerFooter>
    <oddHeader>&amp;CDA
Bilag V</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4FDA7-0DE2-4D72-9FCC-6655E23A36D3}">
  <sheetPr>
    <tabColor theme="4" tint="0.39997558519241921"/>
    <pageSetUpPr fitToPage="1"/>
  </sheetPr>
  <dimension ref="A1:H134"/>
  <sheetViews>
    <sheetView showGridLines="0" zoomScale="115" zoomScaleNormal="115" zoomScalePageLayoutView="90" workbookViewId="0"/>
  </sheetViews>
  <sheetFormatPr defaultColWidth="9.140625" defaultRowHeight="15" x14ac:dyDescent="0.25"/>
  <cols>
    <col min="1" max="1" width="9.140625" style="454" customWidth="1"/>
    <col min="2" max="2" width="10.42578125" style="458" customWidth="1"/>
    <col min="3" max="3" width="96.85546875" style="454" customWidth="1"/>
    <col min="4" max="4" width="14.85546875" style="454" customWidth="1"/>
    <col min="5" max="5" width="17.5703125" style="454" customWidth="1"/>
    <col min="6" max="6" width="23.140625" style="454" customWidth="1"/>
    <col min="7" max="7" width="28.140625" style="454" customWidth="1"/>
    <col min="8" max="8" width="21.7109375" style="454" customWidth="1"/>
    <col min="9" max="9" width="25.42578125" style="454" customWidth="1"/>
    <col min="10" max="16384" width="9.140625" style="454"/>
  </cols>
  <sheetData>
    <row r="1" spans="1:8" x14ac:dyDescent="0.25">
      <c r="A1" s="10"/>
      <c r="B1" s="3" t="s">
        <v>143</v>
      </c>
      <c r="C1" s="3" t="s">
        <v>6</v>
      </c>
    </row>
    <row r="2" spans="1:8" s="37" customFormat="1" ht="18.75" x14ac:dyDescent="0.3">
      <c r="A2" s="10"/>
      <c r="B2" s="336" t="s">
        <v>11</v>
      </c>
      <c r="C2" s="336"/>
      <c r="D2" s="338"/>
      <c r="E2" s="338"/>
      <c r="F2" s="338"/>
      <c r="G2" s="338"/>
      <c r="H2" s="338"/>
    </row>
    <row r="3" spans="1:8" x14ac:dyDescent="0.25">
      <c r="A3" s="10"/>
    </row>
    <row r="4" spans="1:8" x14ac:dyDescent="0.25">
      <c r="A4" s="10"/>
    </row>
    <row r="5" spans="1:8" x14ac:dyDescent="0.25">
      <c r="A5" s="10"/>
      <c r="B5"/>
      <c r="C5"/>
      <c r="D5" s="30" t="s">
        <v>146</v>
      </c>
      <c r="E5" s="30" t="s">
        <v>147</v>
      </c>
      <c r="F5" s="30" t="s">
        <v>148</v>
      </c>
      <c r="G5" s="30" t="s">
        <v>247</v>
      </c>
      <c r="H5" s="30" t="s">
        <v>248</v>
      </c>
    </row>
    <row r="6" spans="1:8" x14ac:dyDescent="0.25">
      <c r="A6" s="10"/>
      <c r="B6"/>
      <c r="C6"/>
      <c r="D6" s="1074" t="s">
        <v>184</v>
      </c>
      <c r="E6" s="1074" t="s">
        <v>288</v>
      </c>
      <c r="F6" s="1074"/>
      <c r="G6" s="1074"/>
      <c r="H6" s="1074"/>
    </row>
    <row r="7" spans="1:8" ht="30" x14ac:dyDescent="0.25">
      <c r="A7" s="10"/>
      <c r="B7"/>
      <c r="C7"/>
      <c r="D7" s="1074"/>
      <c r="E7" s="30" t="s">
        <v>289</v>
      </c>
      <c r="F7" s="30" t="s">
        <v>290</v>
      </c>
      <c r="G7" s="38" t="s">
        <v>291</v>
      </c>
      <c r="H7" s="30" t="s">
        <v>292</v>
      </c>
    </row>
    <row r="8" spans="1:8" x14ac:dyDescent="0.25">
      <c r="A8" s="10"/>
      <c r="B8" s="39">
        <v>1</v>
      </c>
      <c r="C8" s="40" t="s">
        <v>293</v>
      </c>
      <c r="D8" s="739">
        <v>206552.17725284997</v>
      </c>
      <c r="E8" s="739">
        <v>-384.791</v>
      </c>
      <c r="F8" s="740"/>
      <c r="G8" s="739"/>
      <c r="H8" s="739">
        <v>-235</v>
      </c>
    </row>
    <row r="9" spans="1:8" x14ac:dyDescent="0.25">
      <c r="A9" s="10"/>
      <c r="B9" s="39">
        <v>2</v>
      </c>
      <c r="C9" s="40" t="s">
        <v>294</v>
      </c>
      <c r="D9" s="739">
        <v>206552.17725286511</v>
      </c>
      <c r="E9" s="27"/>
      <c r="F9" s="18"/>
      <c r="G9" s="27"/>
      <c r="H9" s="27">
        <v>-17</v>
      </c>
    </row>
    <row r="10" spans="1:8" x14ac:dyDescent="0.25">
      <c r="A10" s="10"/>
      <c r="B10" s="39">
        <v>3</v>
      </c>
      <c r="C10" s="40" t="s">
        <v>295</v>
      </c>
      <c r="D10" s="27">
        <v>0</v>
      </c>
      <c r="E10" s="27">
        <v>-384.791</v>
      </c>
      <c r="F10" s="18"/>
      <c r="G10" s="27"/>
      <c r="H10" s="27">
        <v>-252</v>
      </c>
    </row>
    <row r="11" spans="1:8" x14ac:dyDescent="0.25">
      <c r="A11" s="10"/>
      <c r="B11" s="39">
        <v>4</v>
      </c>
      <c r="C11" s="35" t="s">
        <v>296</v>
      </c>
      <c r="D11" s="739">
        <v>12067.641207000001</v>
      </c>
      <c r="E11" s="27"/>
      <c r="F11" s="18"/>
      <c r="G11" s="27"/>
      <c r="H11" s="741"/>
    </row>
    <row r="12" spans="1:8" x14ac:dyDescent="0.25">
      <c r="A12" s="10"/>
      <c r="B12" s="30">
        <v>5</v>
      </c>
      <c r="C12" s="41" t="s">
        <v>297</v>
      </c>
      <c r="D12" s="27"/>
      <c r="E12" s="27"/>
      <c r="F12" s="18"/>
      <c r="G12" s="27"/>
      <c r="H12" s="741"/>
    </row>
    <row r="13" spans="1:8" x14ac:dyDescent="0.25">
      <c r="A13" s="10"/>
      <c r="B13" s="30">
        <v>6</v>
      </c>
      <c r="C13" s="41" t="s">
        <v>298</v>
      </c>
      <c r="D13" s="27"/>
      <c r="E13" s="27"/>
      <c r="F13" s="18"/>
      <c r="G13" s="27"/>
      <c r="H13" s="741"/>
    </row>
    <row r="14" spans="1:8" x14ac:dyDescent="0.25">
      <c r="A14" s="10"/>
      <c r="B14" s="30">
        <v>7</v>
      </c>
      <c r="C14" s="41" t="s">
        <v>299</v>
      </c>
      <c r="D14" s="27"/>
      <c r="E14" s="27"/>
      <c r="F14" s="18"/>
      <c r="G14" s="27"/>
      <c r="H14" s="741"/>
    </row>
    <row r="15" spans="1:8" x14ac:dyDescent="0.25">
      <c r="A15" s="10"/>
      <c r="B15" s="30">
        <v>8</v>
      </c>
      <c r="C15" s="41" t="s">
        <v>300</v>
      </c>
      <c r="D15" s="27"/>
      <c r="E15" s="27"/>
      <c r="F15" s="18"/>
      <c r="G15" s="27"/>
      <c r="H15" s="741"/>
    </row>
    <row r="16" spans="1:8" x14ac:dyDescent="0.25">
      <c r="A16" s="10"/>
      <c r="B16" s="30">
        <v>9</v>
      </c>
      <c r="C16" s="41" t="s">
        <v>301</v>
      </c>
      <c r="D16" s="739">
        <v>12067.641207000001</v>
      </c>
      <c r="E16" s="27"/>
      <c r="F16" s="18"/>
      <c r="G16" s="27"/>
      <c r="H16" s="741"/>
    </row>
    <row r="17" spans="1:8" x14ac:dyDescent="0.25">
      <c r="A17" s="10"/>
      <c r="B17" s="30">
        <v>10</v>
      </c>
      <c r="C17" s="41" t="s">
        <v>302</v>
      </c>
      <c r="D17" s="27"/>
      <c r="E17" s="27"/>
      <c r="F17" s="18"/>
      <c r="G17" s="27"/>
      <c r="H17" s="741"/>
    </row>
    <row r="18" spans="1:8" x14ac:dyDescent="0.25">
      <c r="A18" s="10"/>
      <c r="B18" s="30">
        <v>11</v>
      </c>
      <c r="C18" s="41" t="s">
        <v>303</v>
      </c>
      <c r="D18" s="27"/>
      <c r="E18" s="27"/>
      <c r="F18" s="18"/>
      <c r="G18" s="27"/>
      <c r="H18" s="741"/>
    </row>
    <row r="19" spans="1:8" x14ac:dyDescent="0.25">
      <c r="A19" s="10"/>
      <c r="B19" s="39">
        <v>12</v>
      </c>
      <c r="C19" s="35" t="s">
        <v>304</v>
      </c>
      <c r="D19" s="739">
        <v>218619.81845984998</v>
      </c>
      <c r="E19" s="739">
        <v>-384.791</v>
      </c>
      <c r="F19" s="18"/>
      <c r="G19" s="27"/>
      <c r="H19" s="739">
        <v>-252</v>
      </c>
    </row>
    <row r="20" spans="1:8" x14ac:dyDescent="0.25">
      <c r="A20" s="10"/>
    </row>
    <row r="21" spans="1:8" x14ac:dyDescent="0.25">
      <c r="A21" s="10"/>
    </row>
    <row r="22" spans="1:8" x14ac:dyDescent="0.25">
      <c r="A22" s="10"/>
    </row>
    <row r="23" spans="1:8" x14ac:dyDescent="0.25">
      <c r="A23" s="10"/>
    </row>
    <row r="24" spans="1:8" x14ac:dyDescent="0.25">
      <c r="A24" s="10"/>
    </row>
    <row r="25" spans="1:8" x14ac:dyDescent="0.25">
      <c r="A25" s="10"/>
    </row>
    <row r="26" spans="1:8" x14ac:dyDescent="0.25">
      <c r="A26" s="10"/>
    </row>
    <row r="27" spans="1:8" x14ac:dyDescent="0.25">
      <c r="A27" s="10"/>
    </row>
    <row r="28" spans="1:8" x14ac:dyDescent="0.25">
      <c r="A28" s="10"/>
    </row>
    <row r="29" spans="1:8" x14ac:dyDescent="0.25">
      <c r="A29" s="10"/>
    </row>
    <row r="30" spans="1:8" x14ac:dyDescent="0.25">
      <c r="A30" s="10"/>
    </row>
    <row r="31" spans="1:8" x14ac:dyDescent="0.25">
      <c r="A31" s="10"/>
    </row>
    <row r="32" spans="1:8" x14ac:dyDescent="0.25">
      <c r="A32" s="10"/>
    </row>
    <row r="33" spans="1:1" x14ac:dyDescent="0.25">
      <c r="A33" s="10"/>
    </row>
    <row r="34" spans="1:1" x14ac:dyDescent="0.25">
      <c r="A34" s="10"/>
    </row>
    <row r="36" spans="1:1" x14ac:dyDescent="0.25">
      <c r="A36" s="15"/>
    </row>
    <row r="37" spans="1:1" x14ac:dyDescent="0.25">
      <c r="A37" s="15"/>
    </row>
    <row r="38" spans="1:1" x14ac:dyDescent="0.25">
      <c r="A38" s="15"/>
    </row>
    <row r="39" spans="1:1" x14ac:dyDescent="0.25">
      <c r="A39" s="15"/>
    </row>
    <row r="40" spans="1:1" x14ac:dyDescent="0.25">
      <c r="A40" s="15"/>
    </row>
    <row r="41" spans="1:1" x14ac:dyDescent="0.25">
      <c r="A41" s="15"/>
    </row>
    <row r="42" spans="1:1" x14ac:dyDescent="0.25">
      <c r="A42" s="10"/>
    </row>
    <row r="43" spans="1:1" x14ac:dyDescent="0.25">
      <c r="A43" s="10"/>
    </row>
    <row r="44" spans="1:1" x14ac:dyDescent="0.25">
      <c r="A44" s="10"/>
    </row>
    <row r="45" spans="1:1" x14ac:dyDescent="0.25">
      <c r="A45" s="10"/>
    </row>
    <row r="46" spans="1:1" x14ac:dyDescent="0.25">
      <c r="A46" s="10"/>
    </row>
    <row r="47" spans="1:1" x14ac:dyDescent="0.25">
      <c r="A47" s="10"/>
    </row>
    <row r="48" spans="1:1" x14ac:dyDescent="0.25">
      <c r="A48" s="10"/>
    </row>
    <row r="49" spans="1:1" x14ac:dyDescent="0.25">
      <c r="A49" s="10"/>
    </row>
    <row r="50" spans="1:1" x14ac:dyDescent="0.25">
      <c r="A50" s="10"/>
    </row>
    <row r="51" spans="1:1" x14ac:dyDescent="0.25">
      <c r="A51" s="10"/>
    </row>
    <row r="52" spans="1:1" x14ac:dyDescent="0.25">
      <c r="A52" s="10"/>
    </row>
    <row r="53" spans="1:1" x14ac:dyDescent="0.25">
      <c r="A53" s="10"/>
    </row>
    <row r="54" spans="1:1" x14ac:dyDescent="0.25">
      <c r="A54" s="10"/>
    </row>
    <row r="55" spans="1:1" x14ac:dyDescent="0.25">
      <c r="A55" s="10"/>
    </row>
    <row r="56" spans="1:1" x14ac:dyDescent="0.25">
      <c r="A56" s="10"/>
    </row>
    <row r="57" spans="1:1" x14ac:dyDescent="0.25">
      <c r="A57" s="10"/>
    </row>
    <row r="58" spans="1:1" x14ac:dyDescent="0.25">
      <c r="A58" s="10"/>
    </row>
    <row r="59" spans="1:1" x14ac:dyDescent="0.25">
      <c r="A59" s="10"/>
    </row>
    <row r="60" spans="1:1" x14ac:dyDescent="0.25">
      <c r="A60" s="10"/>
    </row>
    <row r="61" spans="1:1" x14ac:dyDescent="0.25">
      <c r="A61" s="10"/>
    </row>
    <row r="62" spans="1:1" x14ac:dyDescent="0.25">
      <c r="A62" s="10"/>
    </row>
    <row r="63" spans="1:1" x14ac:dyDescent="0.25">
      <c r="A63" s="10"/>
    </row>
    <row r="64" spans="1:1" x14ac:dyDescent="0.25">
      <c r="A64" s="10"/>
    </row>
    <row r="65" spans="1:1" x14ac:dyDescent="0.25">
      <c r="A65" s="10"/>
    </row>
    <row r="66" spans="1:1" x14ac:dyDescent="0.25">
      <c r="A66" s="10"/>
    </row>
    <row r="67" spans="1:1" x14ac:dyDescent="0.25">
      <c r="A67" s="10"/>
    </row>
    <row r="68" spans="1:1" x14ac:dyDescent="0.25">
      <c r="A68" s="10"/>
    </row>
    <row r="69" spans="1:1" x14ac:dyDescent="0.25">
      <c r="A69" s="10"/>
    </row>
    <row r="70" spans="1:1" x14ac:dyDescent="0.25">
      <c r="A70" s="10"/>
    </row>
    <row r="71" spans="1:1" x14ac:dyDescent="0.25">
      <c r="A71" s="10"/>
    </row>
    <row r="72" spans="1:1" x14ac:dyDescent="0.25">
      <c r="A72" s="10"/>
    </row>
    <row r="73" spans="1:1" x14ac:dyDescent="0.25">
      <c r="A73" s="10"/>
    </row>
    <row r="74" spans="1:1" x14ac:dyDescent="0.25">
      <c r="A74" s="10"/>
    </row>
    <row r="75" spans="1:1" x14ac:dyDescent="0.25">
      <c r="A75" s="10"/>
    </row>
    <row r="76" spans="1:1" x14ac:dyDescent="0.25">
      <c r="A76" s="10"/>
    </row>
    <row r="77" spans="1:1" x14ac:dyDescent="0.25">
      <c r="A77" s="10"/>
    </row>
    <row r="78" spans="1:1" x14ac:dyDescent="0.25">
      <c r="A78" s="10"/>
    </row>
    <row r="79" spans="1:1" x14ac:dyDescent="0.25">
      <c r="A79" s="10"/>
    </row>
    <row r="80" spans="1:1" x14ac:dyDescent="0.25">
      <c r="A80" s="10"/>
    </row>
    <row r="81" spans="1:1" x14ac:dyDescent="0.25">
      <c r="A81" s="10"/>
    </row>
    <row r="82" spans="1:1" x14ac:dyDescent="0.25">
      <c r="A82" s="10"/>
    </row>
    <row r="83" spans="1:1" x14ac:dyDescent="0.25">
      <c r="A83" s="10"/>
    </row>
    <row r="84" spans="1:1" x14ac:dyDescent="0.25">
      <c r="A84" s="10"/>
    </row>
    <row r="85" spans="1:1" x14ac:dyDescent="0.25">
      <c r="A85" s="10"/>
    </row>
    <row r="86" spans="1:1" x14ac:dyDescent="0.25">
      <c r="A86" s="10"/>
    </row>
    <row r="87" spans="1:1" x14ac:dyDescent="0.25">
      <c r="A87" s="10"/>
    </row>
    <row r="88" spans="1:1" x14ac:dyDescent="0.25">
      <c r="A88" s="10"/>
    </row>
    <row r="89" spans="1:1" x14ac:dyDescent="0.25">
      <c r="A89" s="10"/>
    </row>
    <row r="90" spans="1:1" x14ac:dyDescent="0.25">
      <c r="A90" s="10"/>
    </row>
    <row r="91" spans="1:1" x14ac:dyDescent="0.25">
      <c r="A91" s="10"/>
    </row>
    <row r="92" spans="1:1" x14ac:dyDescent="0.25">
      <c r="A92" s="10"/>
    </row>
    <row r="93" spans="1:1" x14ac:dyDescent="0.25">
      <c r="A93" s="10"/>
    </row>
    <row r="94" spans="1:1" x14ac:dyDescent="0.25">
      <c r="A94" s="10"/>
    </row>
    <row r="95" spans="1:1" x14ac:dyDescent="0.25">
      <c r="A95" s="10"/>
    </row>
    <row r="96" spans="1:1" x14ac:dyDescent="0.25">
      <c r="A96" s="10"/>
    </row>
    <row r="97" spans="1:1" x14ac:dyDescent="0.25">
      <c r="A97" s="10"/>
    </row>
    <row r="98" spans="1:1" x14ac:dyDescent="0.25">
      <c r="A98" s="10"/>
    </row>
    <row r="99" spans="1:1" x14ac:dyDescent="0.25">
      <c r="A99" s="10"/>
    </row>
    <row r="100" spans="1:1" x14ac:dyDescent="0.25">
      <c r="A100" s="10"/>
    </row>
    <row r="101" spans="1:1" x14ac:dyDescent="0.25">
      <c r="A101" s="10"/>
    </row>
    <row r="102" spans="1:1" x14ac:dyDescent="0.25">
      <c r="A102" s="10"/>
    </row>
    <row r="103" spans="1:1" x14ac:dyDescent="0.25">
      <c r="A103" s="10"/>
    </row>
    <row r="104" spans="1:1" x14ac:dyDescent="0.25">
      <c r="A104" s="10"/>
    </row>
    <row r="105" spans="1:1" x14ac:dyDescent="0.25">
      <c r="A105" s="10"/>
    </row>
    <row r="106" spans="1:1" x14ac:dyDescent="0.25">
      <c r="A106" s="10"/>
    </row>
    <row r="107" spans="1:1" x14ac:dyDescent="0.25">
      <c r="A107" s="10"/>
    </row>
    <row r="108" spans="1:1" x14ac:dyDescent="0.25">
      <c r="A108" s="10"/>
    </row>
    <row r="109" spans="1:1" x14ac:dyDescent="0.25">
      <c r="A109" s="10"/>
    </row>
    <row r="110" spans="1:1" x14ac:dyDescent="0.25">
      <c r="A110" s="10"/>
    </row>
    <row r="111" spans="1:1" x14ac:dyDescent="0.25">
      <c r="A111" s="10"/>
    </row>
    <row r="112" spans="1:1" x14ac:dyDescent="0.25">
      <c r="A112" s="10"/>
    </row>
    <row r="113" spans="1:1" x14ac:dyDescent="0.25">
      <c r="A113" s="10"/>
    </row>
    <row r="114" spans="1:1" x14ac:dyDescent="0.25">
      <c r="A114" s="10"/>
    </row>
    <row r="115" spans="1:1" x14ac:dyDescent="0.25">
      <c r="A115" s="10"/>
    </row>
    <row r="116" spans="1:1" x14ac:dyDescent="0.25">
      <c r="A116" s="10"/>
    </row>
    <row r="117" spans="1:1" x14ac:dyDescent="0.25">
      <c r="A117" s="10"/>
    </row>
    <row r="118" spans="1:1" x14ac:dyDescent="0.25">
      <c r="A118" s="10"/>
    </row>
    <row r="119" spans="1:1" x14ac:dyDescent="0.25">
      <c r="A119" s="10"/>
    </row>
    <row r="120" spans="1:1" x14ac:dyDescent="0.25">
      <c r="A120" s="10"/>
    </row>
    <row r="121" spans="1:1" x14ac:dyDescent="0.25">
      <c r="A121" s="10"/>
    </row>
    <row r="122" spans="1:1" x14ac:dyDescent="0.25">
      <c r="A122" s="10"/>
    </row>
    <row r="123" spans="1:1" x14ac:dyDescent="0.25">
      <c r="A123" s="10"/>
    </row>
    <row r="124" spans="1:1" x14ac:dyDescent="0.25">
      <c r="A124" s="10"/>
    </row>
    <row r="125" spans="1:1" x14ac:dyDescent="0.25">
      <c r="A125" s="10"/>
    </row>
    <row r="126" spans="1:1" x14ac:dyDescent="0.25">
      <c r="A126" s="10"/>
    </row>
    <row r="127" spans="1:1" x14ac:dyDescent="0.25">
      <c r="A127" s="10"/>
    </row>
    <row r="128" spans="1:1" x14ac:dyDescent="0.25">
      <c r="A128" s="10"/>
    </row>
    <row r="129" spans="1:1" x14ac:dyDescent="0.25">
      <c r="A129" s="10"/>
    </row>
    <row r="130" spans="1:1" x14ac:dyDescent="0.25">
      <c r="A130" s="10"/>
    </row>
    <row r="131" spans="1:1" x14ac:dyDescent="0.25">
      <c r="A131" s="10"/>
    </row>
    <row r="132" spans="1:1" x14ac:dyDescent="0.25">
      <c r="A132" s="10"/>
    </row>
    <row r="133" spans="1:1" x14ac:dyDescent="0.25">
      <c r="A133" s="10"/>
    </row>
    <row r="134" spans="1:1" x14ac:dyDescent="0.25">
      <c r="A134" s="10"/>
    </row>
  </sheetData>
  <mergeCells count="2">
    <mergeCell ref="D6:D7"/>
    <mergeCell ref="E6:H6"/>
  </mergeCells>
  <pageMargins left="0.70866141732283472" right="0.70866141732283472" top="0.74803149606299213" bottom="0.74803149606299213" header="0.31496062992125984" footer="0.31496062992125984"/>
  <pageSetup paperSize="9" scale="59" orientation="landscape" horizontalDpi="1200" verticalDpi="1200" r:id="rId1"/>
  <headerFooter>
    <oddHeader>&amp;CDA
Bilag V</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F875C-BEBF-47A2-B24C-BFB3428D1042}">
  <sheetPr>
    <tabColor theme="4" tint="0.39997558519241921"/>
    <pageSetUpPr fitToPage="1"/>
  </sheetPr>
  <dimension ref="B2:D13"/>
  <sheetViews>
    <sheetView showGridLines="0" zoomScaleNormal="100" zoomScalePageLayoutView="98" workbookViewId="0">
      <selection activeCell="B2" sqref="B2:C2"/>
    </sheetView>
  </sheetViews>
  <sheetFormatPr defaultColWidth="9.140625" defaultRowHeight="15" x14ac:dyDescent="0.25"/>
  <cols>
    <col min="1" max="1" width="7.85546875" customWidth="1"/>
    <col min="2" max="2" width="15.42578125" style="42" customWidth="1"/>
    <col min="3" max="3" width="12.140625" bestFit="1" customWidth="1"/>
    <col min="4" max="4" width="84.140625" bestFit="1" customWidth="1"/>
    <col min="5" max="7" width="26.85546875" customWidth="1"/>
  </cols>
  <sheetData>
    <row r="2" spans="2:4" x14ac:dyDescent="0.25">
      <c r="B2" s="3" t="s">
        <v>143</v>
      </c>
      <c r="C2" s="3" t="s">
        <v>305</v>
      </c>
    </row>
    <row r="3" spans="2:4" ht="18.75" x14ac:dyDescent="0.25">
      <c r="B3" s="336" t="s">
        <v>306</v>
      </c>
      <c r="C3" s="339"/>
      <c r="D3" s="337"/>
    </row>
    <row r="4" spans="2:4" x14ac:dyDescent="0.25">
      <c r="B4" t="s">
        <v>307</v>
      </c>
      <c r="C4" s="43"/>
    </row>
    <row r="7" spans="2:4" x14ac:dyDescent="0.25">
      <c r="B7" s="18" t="s">
        <v>308</v>
      </c>
      <c r="C7" s="18" t="s">
        <v>309</v>
      </c>
      <c r="D7" s="27" t="s">
        <v>310</v>
      </c>
    </row>
    <row r="8" spans="2:4" s="44" customFormat="1" ht="30" x14ac:dyDescent="0.2">
      <c r="B8" s="18" t="s">
        <v>311</v>
      </c>
      <c r="C8" s="18" t="s">
        <v>312</v>
      </c>
      <c r="D8" s="27" t="s">
        <v>313</v>
      </c>
    </row>
    <row r="9" spans="2:4" s="44" customFormat="1" ht="30" x14ac:dyDescent="0.2">
      <c r="B9" s="18" t="s">
        <v>314</v>
      </c>
      <c r="C9" s="18" t="s">
        <v>315</v>
      </c>
      <c r="D9" s="27" t="s">
        <v>316</v>
      </c>
    </row>
    <row r="12" spans="2:4" x14ac:dyDescent="0.25">
      <c r="B12" s="45"/>
    </row>
    <row r="13" spans="2:4" x14ac:dyDescent="0.25">
      <c r="B13"/>
    </row>
  </sheetData>
  <pageMargins left="0.70866141732283472" right="0.70866141732283472" top="0.74803149606299213" bottom="0.74803149606299213" header="0.31496062992125984" footer="0.31496062992125984"/>
  <pageSetup paperSize="9" orientation="landscape" r:id="rId1"/>
  <headerFooter>
    <oddHeader>&amp;CDA
Bilag V</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8E1C6-FD18-4FE7-A844-12CCA56DFBCD}">
  <sheetPr>
    <tabColor theme="4" tint="0.39997558519241921"/>
  </sheetPr>
  <dimension ref="A2:D11"/>
  <sheetViews>
    <sheetView showGridLines="0" zoomScaleNormal="100" workbookViewId="0">
      <selection activeCell="B2" sqref="B2:C2"/>
    </sheetView>
  </sheetViews>
  <sheetFormatPr defaultColWidth="11.42578125" defaultRowHeight="15" x14ac:dyDescent="0.25"/>
  <cols>
    <col min="1" max="1" width="6.140625" customWidth="1"/>
    <col min="2" max="2" width="14.85546875" customWidth="1"/>
    <col min="3" max="3" width="13.140625" customWidth="1"/>
    <col min="4" max="4" width="95.85546875" customWidth="1"/>
  </cols>
  <sheetData>
    <row r="2" spans="1:4" x14ac:dyDescent="0.25">
      <c r="B2" s="3" t="s">
        <v>143</v>
      </c>
      <c r="C2" s="3" t="s">
        <v>305</v>
      </c>
    </row>
    <row r="3" spans="1:4" ht="18.75" x14ac:dyDescent="0.25">
      <c r="A3" s="3"/>
      <c r="B3" s="336" t="s">
        <v>317</v>
      </c>
      <c r="C3" s="340"/>
      <c r="D3" s="336"/>
    </row>
    <row r="4" spans="1:4" x14ac:dyDescent="0.25">
      <c r="B4" t="s">
        <v>307</v>
      </c>
    </row>
    <row r="7" spans="1:4" x14ac:dyDescent="0.25">
      <c r="B7" s="18" t="s">
        <v>308</v>
      </c>
      <c r="C7" s="18" t="s">
        <v>309</v>
      </c>
      <c r="D7" s="27" t="s">
        <v>310</v>
      </c>
    </row>
    <row r="8" spans="1:4" ht="30" x14ac:dyDescent="0.25">
      <c r="B8" s="18" t="s">
        <v>318</v>
      </c>
      <c r="C8" s="18" t="s">
        <v>312</v>
      </c>
      <c r="D8" s="27" t="s">
        <v>319</v>
      </c>
    </row>
    <row r="9" spans="1:4" ht="30" x14ac:dyDescent="0.25">
      <c r="B9" s="18" t="s">
        <v>320</v>
      </c>
      <c r="C9" s="18" t="s">
        <v>315</v>
      </c>
      <c r="D9" s="27" t="s">
        <v>321</v>
      </c>
    </row>
    <row r="10" spans="1:4" ht="30" x14ac:dyDescent="0.25">
      <c r="B10" s="18" t="s">
        <v>322</v>
      </c>
      <c r="C10" s="18" t="s">
        <v>323</v>
      </c>
      <c r="D10" s="27" t="s">
        <v>324</v>
      </c>
    </row>
    <row r="11" spans="1:4" s="15" customFormat="1" ht="30" x14ac:dyDescent="0.25">
      <c r="B11" s="5" t="s">
        <v>320</v>
      </c>
      <c r="C11" s="5" t="s">
        <v>325</v>
      </c>
      <c r="D11" s="6" t="s">
        <v>326</v>
      </c>
    </row>
  </sheetData>
  <pageMargins left="0.70866141732283472" right="0.70866141732283472" top="0.74803149606299213" bottom="0.74803149606299213" header="0.31496062992125984" footer="0.31496062992125984"/>
  <pageSetup paperSize="9" orientation="landscape" r:id="rId1"/>
  <headerFooter>
    <oddHeader>&amp;CDA
Bilag V</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786C4-464F-4966-B8EF-F1BD87A01B58}">
  <sheetPr>
    <tabColor theme="4" tint="0.39997558519241921"/>
    <pageSetUpPr fitToPage="1"/>
  </sheetPr>
  <dimension ref="B1:N19"/>
  <sheetViews>
    <sheetView showGridLines="0" zoomScale="115" zoomScaleNormal="115" workbookViewId="0"/>
  </sheetViews>
  <sheetFormatPr defaultColWidth="11.42578125" defaultRowHeight="15" x14ac:dyDescent="0.25"/>
  <cols>
    <col min="1" max="1" width="9.140625" style="454" customWidth="1"/>
    <col min="2" max="2" width="5" style="454" customWidth="1"/>
    <col min="3" max="3" width="37.85546875" style="454" customWidth="1"/>
    <col min="4" max="4" width="6.28515625" style="454" customWidth="1"/>
    <col min="5" max="5" width="7.140625" style="454" customWidth="1"/>
    <col min="6" max="6" width="8" style="454" customWidth="1"/>
    <col min="7" max="7" width="5.85546875" style="454" customWidth="1"/>
    <col min="8" max="8" width="9.85546875" style="454" customWidth="1"/>
    <col min="9" max="9" width="12.28515625" style="454" customWidth="1"/>
    <col min="10" max="10" width="13.140625" style="454" customWidth="1"/>
    <col min="11" max="11" width="21.42578125" style="454" customWidth="1"/>
    <col min="12" max="12" width="21" style="454" customWidth="1"/>
    <col min="13" max="13" width="19.5703125" style="454" customWidth="1"/>
    <col min="14" max="16384" width="11.42578125" style="454"/>
  </cols>
  <sheetData>
    <row r="1" spans="2:14" x14ac:dyDescent="0.25">
      <c r="B1" s="3" t="s">
        <v>143</v>
      </c>
      <c r="D1" s="3" t="s">
        <v>6</v>
      </c>
    </row>
    <row r="2" spans="2:14" ht="18.75" x14ac:dyDescent="0.3">
      <c r="B2" s="721" t="s">
        <v>12</v>
      </c>
      <c r="C2" s="439"/>
      <c r="D2" s="439"/>
      <c r="E2" s="439"/>
      <c r="F2" s="439"/>
      <c r="G2" s="439"/>
      <c r="H2" s="439"/>
      <c r="I2" s="439"/>
      <c r="J2" s="439"/>
      <c r="K2" s="439"/>
      <c r="L2" s="439"/>
      <c r="M2" s="439"/>
    </row>
    <row r="3" spans="2:14" x14ac:dyDescent="0.25">
      <c r="B3" s="23" t="s">
        <v>327</v>
      </c>
      <c r="D3"/>
      <c r="E3"/>
      <c r="F3"/>
      <c r="G3"/>
      <c r="H3"/>
      <c r="I3"/>
      <c r="J3"/>
      <c r="K3"/>
      <c r="L3"/>
      <c r="M3"/>
    </row>
    <row r="4" spans="2:14" x14ac:dyDescent="0.25">
      <c r="B4" s="49"/>
      <c r="C4"/>
      <c r="D4"/>
      <c r="E4"/>
      <c r="F4"/>
      <c r="G4"/>
      <c r="H4"/>
      <c r="I4"/>
      <c r="J4"/>
      <c r="K4"/>
      <c r="L4"/>
      <c r="M4"/>
    </row>
    <row r="5" spans="2:14" x14ac:dyDescent="0.25">
      <c r="B5" s="507"/>
      <c r="C5" s="423"/>
      <c r="D5" s="18" t="s">
        <v>146</v>
      </c>
      <c r="E5" s="18" t="s">
        <v>147</v>
      </c>
      <c r="F5" s="18" t="s">
        <v>148</v>
      </c>
      <c r="G5" s="18" t="s">
        <v>247</v>
      </c>
      <c r="H5" s="18" t="s">
        <v>248</v>
      </c>
      <c r="I5" s="722" t="s">
        <v>328</v>
      </c>
      <c r="J5" s="722" t="s">
        <v>329</v>
      </c>
      <c r="K5" s="18" t="s">
        <v>249</v>
      </c>
      <c r="L5" s="18" t="s">
        <v>250</v>
      </c>
      <c r="M5" s="18" t="s">
        <v>330</v>
      </c>
      <c r="N5" s="10"/>
    </row>
    <row r="6" spans="2:14" ht="54.75" customHeight="1" x14ac:dyDescent="0.25">
      <c r="B6" s="507"/>
      <c r="C6" s="423"/>
      <c r="D6" s="1080" t="s">
        <v>331</v>
      </c>
      <c r="E6" s="1081"/>
      <c r="F6" s="1081"/>
      <c r="G6" s="1081"/>
      <c r="H6" s="1082"/>
      <c r="I6" s="1083" t="s">
        <v>332</v>
      </c>
      <c r="J6" s="1084"/>
      <c r="K6" s="1085" t="s">
        <v>333</v>
      </c>
      <c r="L6" s="723"/>
      <c r="M6" s="724"/>
      <c r="N6" s="10"/>
    </row>
    <row r="7" spans="2:14" ht="90" x14ac:dyDescent="0.25">
      <c r="B7" s="507"/>
      <c r="C7" s="725" t="s">
        <v>334</v>
      </c>
      <c r="D7" s="18" t="s">
        <v>266</v>
      </c>
      <c r="E7" s="18" t="s">
        <v>335</v>
      </c>
      <c r="F7" s="18" t="s">
        <v>336</v>
      </c>
      <c r="G7" s="18" t="s">
        <v>337</v>
      </c>
      <c r="H7" s="18" t="s">
        <v>338</v>
      </c>
      <c r="I7" s="722" t="s">
        <v>339</v>
      </c>
      <c r="J7" s="722" t="s">
        <v>340</v>
      </c>
      <c r="K7" s="1086"/>
      <c r="L7" s="722" t="s">
        <v>341</v>
      </c>
      <c r="M7" s="722" t="s">
        <v>342</v>
      </c>
      <c r="N7" s="10"/>
    </row>
    <row r="8" spans="2:14" x14ac:dyDescent="0.25">
      <c r="B8" s="508">
        <v>1</v>
      </c>
      <c r="C8" s="725" t="s">
        <v>343</v>
      </c>
      <c r="D8" s="18"/>
      <c r="E8" s="18"/>
      <c r="F8" s="18"/>
      <c r="G8" s="18"/>
      <c r="H8" s="18"/>
      <c r="I8" s="726"/>
      <c r="J8" s="726"/>
      <c r="K8" s="161"/>
      <c r="L8" s="18"/>
      <c r="M8" s="18"/>
      <c r="N8" s="10"/>
    </row>
    <row r="9" spans="2:14" x14ac:dyDescent="0.25">
      <c r="B9" s="509">
        <v>2</v>
      </c>
      <c r="C9" s="727" t="s">
        <v>165</v>
      </c>
      <c r="D9" s="728"/>
      <c r="E9" s="728"/>
      <c r="F9" s="728"/>
      <c r="G9" s="728"/>
      <c r="H9" s="728"/>
      <c r="I9" s="729"/>
      <c r="J9" s="729"/>
      <c r="K9" s="730"/>
      <c r="L9" s="728"/>
      <c r="M9" s="728"/>
      <c r="N9" s="10"/>
    </row>
    <row r="10" spans="2:14" x14ac:dyDescent="0.25">
      <c r="B10" s="508">
        <v>3</v>
      </c>
      <c r="C10" s="157" t="s">
        <v>344</v>
      </c>
      <c r="D10" s="731"/>
      <c r="E10" s="731"/>
      <c r="F10" s="731"/>
      <c r="G10" s="731"/>
      <c r="H10" s="731"/>
      <c r="I10" s="732"/>
      <c r="J10" s="732"/>
      <c r="K10" s="731"/>
      <c r="L10" s="731"/>
      <c r="M10" s="731"/>
      <c r="N10" s="10"/>
    </row>
    <row r="11" spans="2:14" x14ac:dyDescent="0.25">
      <c r="B11" s="508">
        <v>4</v>
      </c>
      <c r="C11" s="157" t="s">
        <v>345</v>
      </c>
      <c r="D11" s="731"/>
      <c r="E11" s="731"/>
      <c r="F11" s="731"/>
      <c r="G11" s="731"/>
      <c r="H11" s="731"/>
      <c r="I11" s="732"/>
      <c r="J11" s="732"/>
      <c r="K11" s="731"/>
      <c r="L11" s="731"/>
      <c r="M11" s="731"/>
      <c r="N11" s="10"/>
    </row>
    <row r="12" spans="2:14" x14ac:dyDescent="0.25">
      <c r="B12" s="508">
        <v>5</v>
      </c>
      <c r="C12" s="157" t="s">
        <v>346</v>
      </c>
      <c r="D12" s="731"/>
      <c r="E12" s="731"/>
      <c r="F12" s="731"/>
      <c r="G12" s="731"/>
      <c r="H12" s="731"/>
      <c r="I12" s="732"/>
      <c r="J12" s="732"/>
      <c r="K12" s="731"/>
      <c r="L12" s="731"/>
      <c r="M12" s="731"/>
      <c r="N12" s="10"/>
    </row>
    <row r="13" spans="2:14" x14ac:dyDescent="0.25">
      <c r="B13" s="508">
        <v>6</v>
      </c>
      <c r="C13" s="157" t="s">
        <v>347</v>
      </c>
      <c r="D13" s="731"/>
      <c r="E13" s="731"/>
      <c r="F13" s="731"/>
      <c r="G13" s="731"/>
      <c r="H13" s="731"/>
      <c r="I13" s="732"/>
      <c r="J13" s="732"/>
      <c r="K13" s="731"/>
      <c r="L13" s="731"/>
      <c r="M13" s="731"/>
      <c r="N13" s="10"/>
    </row>
    <row r="14" spans="2:14" x14ac:dyDescent="0.25">
      <c r="B14" s="508">
        <v>7</v>
      </c>
      <c r="C14" s="157" t="s">
        <v>348</v>
      </c>
      <c r="D14" s="731"/>
      <c r="E14" s="731"/>
      <c r="F14" s="731"/>
      <c r="G14" s="731"/>
      <c r="H14" s="731"/>
      <c r="I14" s="732"/>
      <c r="J14" s="732"/>
      <c r="K14" s="731"/>
      <c r="L14" s="731"/>
      <c r="M14" s="731"/>
      <c r="N14" s="10"/>
    </row>
    <row r="15" spans="2:14" x14ac:dyDescent="0.25">
      <c r="B15" s="510">
        <v>8</v>
      </c>
      <c r="C15" s="727" t="s">
        <v>165</v>
      </c>
      <c r="D15" s="733"/>
      <c r="E15" s="733"/>
      <c r="F15" s="733"/>
      <c r="G15" s="733"/>
      <c r="H15" s="733"/>
      <c r="I15" s="733"/>
      <c r="J15" s="733"/>
      <c r="K15" s="734"/>
      <c r="L15" s="733"/>
      <c r="M15" s="733"/>
      <c r="N15" s="10"/>
    </row>
    <row r="16" spans="2:14" x14ac:dyDescent="0.25">
      <c r="B16" s="510">
        <v>9</v>
      </c>
      <c r="C16" s="727" t="s">
        <v>165</v>
      </c>
      <c r="D16" s="733"/>
      <c r="E16" s="733"/>
      <c r="F16" s="733"/>
      <c r="G16" s="733"/>
      <c r="H16" s="733"/>
      <c r="I16" s="733"/>
      <c r="J16" s="733"/>
      <c r="K16" s="734"/>
      <c r="L16" s="733"/>
      <c r="M16" s="733"/>
      <c r="N16" s="10"/>
    </row>
    <row r="17" spans="2:14" ht="30" x14ac:dyDescent="0.25">
      <c r="B17" s="508">
        <v>10</v>
      </c>
      <c r="C17" s="157" t="s">
        <v>349</v>
      </c>
      <c r="D17" s="731"/>
      <c r="E17" s="731"/>
      <c r="F17" s="731"/>
      <c r="G17" s="731"/>
      <c r="H17" s="731"/>
      <c r="I17" s="732"/>
      <c r="J17" s="732"/>
      <c r="K17" s="731"/>
      <c r="L17" s="731"/>
      <c r="M17" s="731"/>
      <c r="N17" s="10"/>
    </row>
    <row r="18" spans="2:14" x14ac:dyDescent="0.25">
      <c r="B18" s="510">
        <v>11</v>
      </c>
      <c r="C18" s="727" t="s">
        <v>165</v>
      </c>
      <c r="D18" s="733"/>
      <c r="E18" s="733"/>
      <c r="F18" s="733"/>
      <c r="G18" s="733"/>
      <c r="H18" s="733"/>
      <c r="I18" s="733"/>
      <c r="J18" s="733"/>
      <c r="K18" s="734"/>
      <c r="L18" s="733"/>
      <c r="M18" s="733"/>
      <c r="N18" s="10"/>
    </row>
    <row r="19" spans="2:14" ht="30" x14ac:dyDescent="0.25">
      <c r="B19" s="508">
        <v>12</v>
      </c>
      <c r="C19" s="735" t="s">
        <v>350</v>
      </c>
      <c r="D19" s="736"/>
      <c r="E19" s="736"/>
      <c r="F19" s="736"/>
      <c r="G19" s="736"/>
      <c r="H19" s="736"/>
      <c r="I19" s="736"/>
      <c r="J19" s="736"/>
      <c r="K19" s="737">
        <v>23.451292364263399</v>
      </c>
      <c r="L19" s="738"/>
      <c r="M19" s="738"/>
      <c r="N19" s="10"/>
    </row>
  </sheetData>
  <mergeCells count="3">
    <mergeCell ref="D6:H6"/>
    <mergeCell ref="I6:J6"/>
    <mergeCell ref="K6:K7"/>
  </mergeCells>
  <pageMargins left="0.70866141732283472" right="0.70866141732283472" top="0.74803149606299213" bottom="0.74803149606299213" header="0.31496062992125984" footer="0.31496062992125984"/>
  <pageSetup paperSize="9" scale="74" orientation="landscape" r:id="rId1"/>
  <headerFooter>
    <oddHeader>&amp;CDA
Bilag 5</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BD374-C822-40D1-984C-AE7003826B88}">
  <sheetPr>
    <tabColor theme="4" tint="-0.249977111117893"/>
  </sheetPr>
  <dimension ref="A1:J124"/>
  <sheetViews>
    <sheetView showGridLines="0" zoomScale="85" zoomScaleNormal="85" zoomScalePageLayoutView="130" workbookViewId="0"/>
  </sheetViews>
  <sheetFormatPr defaultColWidth="9" defaultRowHeight="15" x14ac:dyDescent="0.25"/>
  <cols>
    <col min="1" max="1" width="9.140625" style="454" customWidth="1"/>
    <col min="2" max="2" width="10.85546875" style="454" customWidth="1"/>
    <col min="3" max="3" width="61.28515625" style="454" customWidth="1"/>
    <col min="4" max="4" width="20.42578125" style="454" customWidth="1"/>
    <col min="5" max="5" width="57" style="454" customWidth="1"/>
    <col min="6" max="16384" width="9" style="454"/>
  </cols>
  <sheetData>
    <row r="1" spans="2:9" x14ac:dyDescent="0.25">
      <c r="B1" s="3" t="s">
        <v>143</v>
      </c>
      <c r="C1" s="3" t="s">
        <v>6</v>
      </c>
    </row>
    <row r="2" spans="2:9" ht="18.75" x14ac:dyDescent="0.3">
      <c r="B2" s="714" t="s">
        <v>14</v>
      </c>
      <c r="C2" s="506"/>
      <c r="D2" s="506"/>
      <c r="E2" s="506"/>
    </row>
    <row r="3" spans="2:9" ht="18.75" x14ac:dyDescent="0.3">
      <c r="B3" s="26"/>
    </row>
    <row r="4" spans="2:9" ht="18.75" x14ac:dyDescent="0.3">
      <c r="B4" s="26"/>
    </row>
    <row r="5" spans="2:9" x14ac:dyDescent="0.25">
      <c r="B5"/>
      <c r="C5"/>
      <c r="D5" s="434" t="s">
        <v>351</v>
      </c>
      <c r="E5" s="434" t="s">
        <v>352</v>
      </c>
    </row>
    <row r="6" spans="2:9" ht="30" x14ac:dyDescent="0.25">
      <c r="B6"/>
      <c r="C6"/>
      <c r="D6" s="434" t="s">
        <v>353</v>
      </c>
      <c r="E6" s="434" t="s">
        <v>354</v>
      </c>
    </row>
    <row r="7" spans="2:9" x14ac:dyDescent="0.25">
      <c r="B7" s="1090" t="s">
        <v>355</v>
      </c>
      <c r="C7" s="1091"/>
      <c r="D7" s="1091"/>
      <c r="E7" s="1092"/>
    </row>
    <row r="8" spans="2:9" x14ac:dyDescent="0.25">
      <c r="B8" s="58">
        <v>1</v>
      </c>
      <c r="C8" s="98" t="s">
        <v>356</v>
      </c>
      <c r="D8" s="716">
        <v>569.964023</v>
      </c>
      <c r="E8" s="5" t="s">
        <v>357</v>
      </c>
    </row>
    <row r="9" spans="2:9" x14ac:dyDescent="0.25">
      <c r="B9" s="58"/>
      <c r="C9" s="98" t="s">
        <v>358</v>
      </c>
      <c r="D9" s="716"/>
      <c r="E9" s="6"/>
    </row>
    <row r="10" spans="2:9" x14ac:dyDescent="0.25">
      <c r="B10" s="58"/>
      <c r="C10" s="98" t="s">
        <v>359</v>
      </c>
      <c r="D10" s="716"/>
      <c r="E10" s="6"/>
    </row>
    <row r="11" spans="2:9" x14ac:dyDescent="0.25">
      <c r="B11" s="58"/>
      <c r="C11" s="98" t="s">
        <v>360</v>
      </c>
      <c r="D11" s="716"/>
      <c r="E11" s="6"/>
    </row>
    <row r="12" spans="2:9" x14ac:dyDescent="0.25">
      <c r="B12" s="58">
        <v>2</v>
      </c>
      <c r="C12" s="98" t="s">
        <v>361</v>
      </c>
      <c r="D12" s="716">
        <v>13390.3504984705</v>
      </c>
      <c r="E12" s="6"/>
    </row>
    <row r="13" spans="2:9" x14ac:dyDescent="0.25">
      <c r="B13" s="58">
        <v>3</v>
      </c>
      <c r="C13" s="98" t="s">
        <v>362</v>
      </c>
      <c r="D13" s="716">
        <v>2485.2926388494898</v>
      </c>
      <c r="E13" s="6"/>
      <c r="I13" s="154"/>
    </row>
    <row r="14" spans="2:9" x14ac:dyDescent="0.25">
      <c r="B14" s="58" t="s">
        <v>363</v>
      </c>
      <c r="C14" s="98" t="s">
        <v>364</v>
      </c>
      <c r="D14" s="716"/>
      <c r="E14" s="6"/>
    </row>
    <row r="15" spans="2:9" ht="45" x14ac:dyDescent="0.25">
      <c r="B15" s="58">
        <v>4</v>
      </c>
      <c r="C15" s="98" t="s">
        <v>365</v>
      </c>
      <c r="D15" s="716"/>
      <c r="E15" s="6"/>
    </row>
    <row r="16" spans="2:9" ht="30" x14ac:dyDescent="0.25">
      <c r="B16" s="58">
        <v>5</v>
      </c>
      <c r="C16" s="98" t="s">
        <v>366</v>
      </c>
      <c r="D16" s="716"/>
      <c r="E16" s="6"/>
    </row>
    <row r="17" spans="2:10" ht="30" x14ac:dyDescent="0.25">
      <c r="B17" s="58" t="s">
        <v>367</v>
      </c>
      <c r="C17" s="98" t="s">
        <v>368</v>
      </c>
      <c r="D17" s="716">
        <v>472.04873100999998</v>
      </c>
      <c r="E17" s="6"/>
    </row>
    <row r="18" spans="2:10" x14ac:dyDescent="0.25">
      <c r="B18" s="239">
        <v>6</v>
      </c>
      <c r="C18" s="717" t="s">
        <v>369</v>
      </c>
      <c r="D18" s="718">
        <v>16917.655891329989</v>
      </c>
      <c r="E18" s="9"/>
    </row>
    <row r="19" spans="2:10" x14ac:dyDescent="0.25">
      <c r="B19" s="1087" t="s">
        <v>370</v>
      </c>
      <c r="C19" s="1088"/>
      <c r="D19" s="1088"/>
      <c r="E19" s="1089"/>
      <c r="J19"/>
    </row>
    <row r="20" spans="2:10" x14ac:dyDescent="0.25">
      <c r="B20" s="58">
        <v>7</v>
      </c>
      <c r="C20" s="14" t="s">
        <v>371</v>
      </c>
      <c r="D20" s="716">
        <v>-313.88824523373</v>
      </c>
      <c r="E20" s="6"/>
      <c r="J20"/>
    </row>
    <row r="21" spans="2:10" ht="30" x14ac:dyDescent="0.25">
      <c r="B21" s="58">
        <v>8</v>
      </c>
      <c r="C21" s="14" t="s">
        <v>372</v>
      </c>
      <c r="D21" s="716"/>
      <c r="E21" s="5" t="s">
        <v>373</v>
      </c>
    </row>
    <row r="22" spans="2:10" x14ac:dyDescent="0.25">
      <c r="B22" s="58">
        <v>9</v>
      </c>
      <c r="C22" s="14" t="s">
        <v>165</v>
      </c>
      <c r="D22" s="716"/>
      <c r="E22" s="6"/>
      <c r="J22"/>
    </row>
    <row r="23" spans="2:10" ht="60" x14ac:dyDescent="0.25">
      <c r="B23" s="58">
        <v>10</v>
      </c>
      <c r="C23" s="14" t="s">
        <v>374</v>
      </c>
      <c r="D23" s="716"/>
      <c r="E23" s="6"/>
    </row>
    <row r="24" spans="2:10" ht="45" x14ac:dyDescent="0.25">
      <c r="B24" s="58">
        <v>11</v>
      </c>
      <c r="C24" s="14" t="s">
        <v>375</v>
      </c>
      <c r="D24" s="716"/>
      <c r="E24" s="6"/>
    </row>
    <row r="25" spans="2:10" ht="30" x14ac:dyDescent="0.25">
      <c r="B25" s="58">
        <v>12</v>
      </c>
      <c r="C25" s="14" t="s">
        <v>376</v>
      </c>
      <c r="D25" s="716">
        <v>-62.637124999999997</v>
      </c>
      <c r="E25" s="6"/>
    </row>
    <row r="26" spans="2:10" ht="30" x14ac:dyDescent="0.25">
      <c r="B26" s="58">
        <v>13</v>
      </c>
      <c r="C26" s="14" t="s">
        <v>377</v>
      </c>
      <c r="D26" s="716"/>
      <c r="E26" s="6"/>
    </row>
    <row r="27" spans="2:10" ht="30" x14ac:dyDescent="0.25">
      <c r="B27" s="58">
        <v>14</v>
      </c>
      <c r="C27" s="14" t="s">
        <v>378</v>
      </c>
      <c r="D27" s="716"/>
      <c r="E27" s="6"/>
    </row>
    <row r="28" spans="2:10" x14ac:dyDescent="0.25">
      <c r="B28" s="58">
        <v>15</v>
      </c>
      <c r="C28" s="14" t="s">
        <v>379</v>
      </c>
      <c r="D28" s="716"/>
      <c r="E28" s="6"/>
    </row>
    <row r="29" spans="2:10" ht="30" x14ac:dyDescent="0.25">
      <c r="B29" s="58">
        <v>16</v>
      </c>
      <c r="C29" s="14" t="s">
        <v>380</v>
      </c>
      <c r="D29" s="716">
        <v>-46.122083000000003</v>
      </c>
      <c r="E29" s="6"/>
    </row>
    <row r="30" spans="2:10" ht="75" x14ac:dyDescent="0.25">
      <c r="B30" s="58">
        <v>17</v>
      </c>
      <c r="C30" s="14" t="s">
        <v>381</v>
      </c>
      <c r="D30" s="63"/>
      <c r="E30" s="6"/>
    </row>
    <row r="31" spans="2:10" ht="75" x14ac:dyDescent="0.25">
      <c r="B31" s="58">
        <v>18</v>
      </c>
      <c r="C31" s="14" t="s">
        <v>382</v>
      </c>
      <c r="D31" s="63"/>
      <c r="E31" s="6"/>
    </row>
    <row r="32" spans="2:10" ht="75" x14ac:dyDescent="0.25">
      <c r="B32" s="58">
        <v>19</v>
      </c>
      <c r="C32" s="14" t="s">
        <v>383</v>
      </c>
      <c r="D32" s="63"/>
      <c r="E32" s="6"/>
    </row>
    <row r="33" spans="2:6" x14ac:dyDescent="0.25">
      <c r="B33" s="58">
        <v>20</v>
      </c>
      <c r="C33" s="14" t="s">
        <v>165</v>
      </c>
      <c r="D33" s="63"/>
      <c r="E33" s="6"/>
    </row>
    <row r="34" spans="2:6" ht="45" x14ac:dyDescent="0.25">
      <c r="B34" s="58" t="s">
        <v>384</v>
      </c>
      <c r="C34" s="14" t="s">
        <v>385</v>
      </c>
      <c r="D34" s="63"/>
      <c r="E34" s="6"/>
    </row>
    <row r="35" spans="2:6" ht="30" x14ac:dyDescent="0.25">
      <c r="B35" s="58" t="s">
        <v>386</v>
      </c>
      <c r="C35" s="14" t="s">
        <v>387</v>
      </c>
      <c r="D35" s="63"/>
      <c r="E35" s="6"/>
    </row>
    <row r="36" spans="2:6" x14ac:dyDescent="0.25">
      <c r="B36" s="58" t="s">
        <v>388</v>
      </c>
      <c r="C36" s="6" t="s">
        <v>389</v>
      </c>
      <c r="D36" s="63"/>
      <c r="E36" s="6"/>
    </row>
    <row r="37" spans="2:6" x14ac:dyDescent="0.25">
      <c r="B37" s="58" t="s">
        <v>390</v>
      </c>
      <c r="C37" s="14" t="s">
        <v>391</v>
      </c>
      <c r="D37" s="63"/>
      <c r="E37" s="6"/>
    </row>
    <row r="38" spans="2:6" ht="60" x14ac:dyDescent="0.25">
      <c r="B38" s="58">
        <v>21</v>
      </c>
      <c r="C38" s="14" t="s">
        <v>392</v>
      </c>
      <c r="D38" s="63"/>
      <c r="E38" s="6"/>
    </row>
    <row r="39" spans="2:6" x14ac:dyDescent="0.25">
      <c r="B39" s="58">
        <v>22</v>
      </c>
      <c r="C39" s="14" t="s">
        <v>393</v>
      </c>
      <c r="D39" s="63"/>
      <c r="E39" s="6"/>
    </row>
    <row r="40" spans="2:6" ht="60" x14ac:dyDescent="0.25">
      <c r="B40" s="58">
        <v>23</v>
      </c>
      <c r="C40" s="14" t="s">
        <v>394</v>
      </c>
      <c r="D40" s="63"/>
      <c r="E40" s="6"/>
    </row>
    <row r="41" spans="2:6" x14ac:dyDescent="0.25">
      <c r="B41" s="58">
        <v>24</v>
      </c>
      <c r="C41" s="14" t="s">
        <v>165</v>
      </c>
      <c r="D41" s="63"/>
      <c r="E41" s="6"/>
    </row>
    <row r="42" spans="2:6" ht="30" x14ac:dyDescent="0.25">
      <c r="B42" s="58">
        <v>25</v>
      </c>
      <c r="C42" s="14" t="s">
        <v>395</v>
      </c>
      <c r="D42" s="63"/>
      <c r="E42" s="6"/>
    </row>
    <row r="43" spans="2:6" x14ac:dyDescent="0.25">
      <c r="B43" s="58" t="s">
        <v>396</v>
      </c>
      <c r="C43" s="14" t="s">
        <v>397</v>
      </c>
      <c r="D43" s="63"/>
      <c r="E43" s="6"/>
    </row>
    <row r="44" spans="2:6" ht="75" x14ac:dyDescent="0.25">
      <c r="B44" s="58" t="s">
        <v>398</v>
      </c>
      <c r="C44" s="14" t="s">
        <v>399</v>
      </c>
      <c r="D44" s="63"/>
      <c r="E44" s="6"/>
    </row>
    <row r="45" spans="2:6" x14ac:dyDescent="0.25">
      <c r="B45" s="58">
        <v>26</v>
      </c>
      <c r="C45" s="14" t="s">
        <v>165</v>
      </c>
      <c r="D45" s="63"/>
      <c r="E45" s="6"/>
    </row>
    <row r="46" spans="2:6" ht="30" x14ac:dyDescent="0.25">
      <c r="B46" s="58">
        <v>27</v>
      </c>
      <c r="C46" s="14" t="s">
        <v>400</v>
      </c>
      <c r="D46" s="63"/>
      <c r="E46" s="6"/>
      <c r="F46" s="47"/>
    </row>
    <row r="47" spans="2:6" x14ac:dyDescent="0.25">
      <c r="B47" s="58" t="s">
        <v>401</v>
      </c>
      <c r="C47" s="14" t="s">
        <v>402</v>
      </c>
      <c r="D47" s="716">
        <v>-24.495999999999999</v>
      </c>
      <c r="E47" s="6"/>
      <c r="F47" s="47"/>
    </row>
    <row r="48" spans="2:6" x14ac:dyDescent="0.25">
      <c r="B48" s="58">
        <v>28</v>
      </c>
      <c r="C48" s="719" t="s">
        <v>403</v>
      </c>
      <c r="D48" s="716">
        <v>-447.14345323372993</v>
      </c>
      <c r="E48" s="6"/>
    </row>
    <row r="49" spans="2:5" x14ac:dyDescent="0.25">
      <c r="B49" s="58">
        <v>29</v>
      </c>
      <c r="C49" s="719" t="s">
        <v>404</v>
      </c>
      <c r="D49" s="718">
        <v>16470.512438096259</v>
      </c>
      <c r="E49" s="6"/>
    </row>
    <row r="50" spans="2:5" x14ac:dyDescent="0.25">
      <c r="B50" s="1087" t="s">
        <v>405</v>
      </c>
      <c r="C50" s="1088"/>
      <c r="D50" s="1088"/>
      <c r="E50" s="1089"/>
    </row>
    <row r="51" spans="2:5" x14ac:dyDescent="0.25">
      <c r="B51" s="58">
        <v>30</v>
      </c>
      <c r="C51" s="14" t="s">
        <v>406</v>
      </c>
      <c r="D51" s="63"/>
      <c r="E51" s="5" t="s">
        <v>407</v>
      </c>
    </row>
    <row r="52" spans="2:5" ht="30" x14ac:dyDescent="0.25">
      <c r="B52" s="58">
        <v>31</v>
      </c>
      <c r="C52" s="14" t="s">
        <v>408</v>
      </c>
      <c r="D52" s="63"/>
      <c r="E52" s="6"/>
    </row>
    <row r="53" spans="2:5" ht="30" x14ac:dyDescent="0.25">
      <c r="B53" s="58">
        <v>32</v>
      </c>
      <c r="C53" s="14" t="s">
        <v>409</v>
      </c>
      <c r="D53" s="63"/>
      <c r="E53" s="6"/>
    </row>
    <row r="54" spans="2:5" ht="45" x14ac:dyDescent="0.25">
      <c r="B54" s="58">
        <v>33</v>
      </c>
      <c r="C54" s="14" t="s">
        <v>410</v>
      </c>
      <c r="D54" s="63"/>
      <c r="E54" s="6"/>
    </row>
    <row r="55" spans="2:5" s="15" customFormat="1" ht="30" x14ac:dyDescent="0.25">
      <c r="B55" s="58" t="s">
        <v>411</v>
      </c>
      <c r="C55" s="14" t="s">
        <v>412</v>
      </c>
      <c r="D55" s="63"/>
      <c r="E55" s="6"/>
    </row>
    <row r="56" spans="2:5" s="15" customFormat="1" ht="30" x14ac:dyDescent="0.25">
      <c r="B56" s="58" t="s">
        <v>413</v>
      </c>
      <c r="C56" s="14" t="s">
        <v>414</v>
      </c>
      <c r="D56" s="63"/>
      <c r="E56" s="6"/>
    </row>
    <row r="57" spans="2:5" ht="60" x14ac:dyDescent="0.25">
      <c r="B57" s="58">
        <v>34</v>
      </c>
      <c r="C57" s="14" t="s">
        <v>415</v>
      </c>
      <c r="D57" s="63"/>
      <c r="E57" s="6"/>
    </row>
    <row r="58" spans="2:5" ht="30" x14ac:dyDescent="0.25">
      <c r="B58" s="58">
        <v>35</v>
      </c>
      <c r="C58" s="14" t="s">
        <v>416</v>
      </c>
      <c r="D58" s="63"/>
      <c r="E58" s="6"/>
    </row>
    <row r="59" spans="2:5" x14ac:dyDescent="0.25">
      <c r="B59" s="239">
        <v>36</v>
      </c>
      <c r="C59" s="719" t="s">
        <v>417</v>
      </c>
      <c r="D59" s="104"/>
      <c r="E59" s="6"/>
    </row>
    <row r="60" spans="2:5" x14ac:dyDescent="0.25">
      <c r="B60" s="1087" t="s">
        <v>418</v>
      </c>
      <c r="C60" s="1088"/>
      <c r="D60" s="1088"/>
      <c r="E60" s="1089"/>
    </row>
    <row r="61" spans="2:5" ht="30" x14ac:dyDescent="0.25">
      <c r="B61" s="58">
        <v>37</v>
      </c>
      <c r="C61" s="14" t="s">
        <v>419</v>
      </c>
      <c r="D61" s="63"/>
      <c r="E61" s="6"/>
    </row>
    <row r="62" spans="2:5" ht="75" x14ac:dyDescent="0.25">
      <c r="B62" s="58">
        <v>38</v>
      </c>
      <c r="C62" s="14" t="s">
        <v>420</v>
      </c>
      <c r="D62" s="63"/>
      <c r="E62" s="6"/>
    </row>
    <row r="63" spans="2:5" ht="75" x14ac:dyDescent="0.25">
      <c r="B63" s="58">
        <v>39</v>
      </c>
      <c r="C63" s="14" t="s">
        <v>421</v>
      </c>
      <c r="D63" s="63"/>
      <c r="E63" s="6"/>
    </row>
    <row r="64" spans="2:5" ht="60" x14ac:dyDescent="0.25">
      <c r="B64" s="58">
        <v>40</v>
      </c>
      <c r="C64" s="14" t="s">
        <v>422</v>
      </c>
      <c r="D64" s="63"/>
      <c r="E64" s="6"/>
    </row>
    <row r="65" spans="1:5" x14ac:dyDescent="0.25">
      <c r="B65" s="58">
        <v>41</v>
      </c>
      <c r="C65" s="14" t="s">
        <v>165</v>
      </c>
      <c r="D65" s="63"/>
      <c r="E65" s="6"/>
    </row>
    <row r="66" spans="1:5" ht="30" x14ac:dyDescent="0.25">
      <c r="B66" s="58">
        <v>42</v>
      </c>
      <c r="C66" s="14" t="s">
        <v>423</v>
      </c>
      <c r="D66" s="63"/>
      <c r="E66" s="6"/>
    </row>
    <row r="67" spans="1:5" x14ac:dyDescent="0.25">
      <c r="B67" s="58" t="s">
        <v>424</v>
      </c>
      <c r="C67" s="14" t="s">
        <v>425</v>
      </c>
      <c r="D67" s="63"/>
      <c r="E67" s="6"/>
    </row>
    <row r="68" spans="1:5" x14ac:dyDescent="0.25">
      <c r="B68" s="239">
        <v>43</v>
      </c>
      <c r="C68" s="719" t="s">
        <v>426</v>
      </c>
      <c r="D68" s="104"/>
      <c r="E68" s="6"/>
    </row>
    <row r="69" spans="1:5" x14ac:dyDescent="0.25">
      <c r="B69" s="239">
        <v>44</v>
      </c>
      <c r="C69" s="719" t="s">
        <v>427</v>
      </c>
      <c r="D69" s="104"/>
      <c r="E69" s="6"/>
    </row>
    <row r="70" spans="1:5" ht="30" x14ac:dyDescent="0.25">
      <c r="B70" s="239">
        <v>45</v>
      </c>
      <c r="C70" s="719" t="s">
        <v>428</v>
      </c>
      <c r="D70" s="718">
        <v>16470.512438096259</v>
      </c>
      <c r="E70" s="6"/>
    </row>
    <row r="71" spans="1:5" x14ac:dyDescent="0.25">
      <c r="B71" s="1087" t="s">
        <v>429</v>
      </c>
      <c r="C71" s="1088"/>
      <c r="D71" s="1088"/>
      <c r="E71" s="1089"/>
    </row>
    <row r="72" spans="1:5" x14ac:dyDescent="0.25">
      <c r="B72" s="58">
        <v>46</v>
      </c>
      <c r="C72" s="14" t="s">
        <v>406</v>
      </c>
      <c r="D72" s="716">
        <v>1694.33753333</v>
      </c>
      <c r="E72" s="6"/>
    </row>
    <row r="73" spans="1:5" ht="45" x14ac:dyDescent="0.25">
      <c r="B73" s="58">
        <v>47</v>
      </c>
      <c r="C73" s="14" t="s">
        <v>430</v>
      </c>
      <c r="D73" s="716"/>
      <c r="E73" s="6"/>
    </row>
    <row r="74" spans="1:5" s="15" customFormat="1" ht="30" x14ac:dyDescent="0.25">
      <c r="A74" s="3"/>
      <c r="B74" s="58" t="s">
        <v>431</v>
      </c>
      <c r="C74" s="14" t="s">
        <v>432</v>
      </c>
      <c r="D74" s="716"/>
      <c r="E74" s="6"/>
    </row>
    <row r="75" spans="1:5" s="15" customFormat="1" ht="30" x14ac:dyDescent="0.25">
      <c r="A75" s="3"/>
      <c r="B75" s="58" t="s">
        <v>433</v>
      </c>
      <c r="C75" s="14" t="s">
        <v>434</v>
      </c>
      <c r="D75" s="716"/>
      <c r="E75" s="6"/>
    </row>
    <row r="76" spans="1:5" ht="60" x14ac:dyDescent="0.25">
      <c r="B76" s="58">
        <v>48</v>
      </c>
      <c r="C76" s="14" t="s">
        <v>435</v>
      </c>
      <c r="D76" s="716"/>
      <c r="E76" s="6"/>
    </row>
    <row r="77" spans="1:5" ht="30" x14ac:dyDescent="0.25">
      <c r="B77" s="58">
        <v>49</v>
      </c>
      <c r="C77" s="14" t="s">
        <v>436</v>
      </c>
      <c r="D77" s="716"/>
      <c r="E77" s="6"/>
    </row>
    <row r="78" spans="1:5" x14ac:dyDescent="0.25">
      <c r="B78" s="58">
        <v>50</v>
      </c>
      <c r="C78" s="14" t="s">
        <v>437</v>
      </c>
      <c r="D78" s="716"/>
      <c r="E78" s="6"/>
    </row>
    <row r="79" spans="1:5" x14ac:dyDescent="0.25">
      <c r="B79" s="239">
        <v>51</v>
      </c>
      <c r="C79" s="719" t="s">
        <v>438</v>
      </c>
      <c r="D79" s="718">
        <v>1694.33753333</v>
      </c>
      <c r="E79" s="9"/>
    </row>
    <row r="80" spans="1:5" x14ac:dyDescent="0.25">
      <c r="B80" s="1087" t="s">
        <v>439</v>
      </c>
      <c r="C80" s="1088"/>
      <c r="D80" s="1088"/>
      <c r="E80" s="1089"/>
    </row>
    <row r="81" spans="2:5" ht="45" x14ac:dyDescent="0.25">
      <c r="B81" s="58">
        <v>52</v>
      </c>
      <c r="C81" s="14" t="s">
        <v>440</v>
      </c>
      <c r="D81" s="63"/>
      <c r="E81" s="6"/>
    </row>
    <row r="82" spans="2:5" ht="75" x14ac:dyDescent="0.25">
      <c r="B82" s="58">
        <v>53</v>
      </c>
      <c r="C82" s="14" t="s">
        <v>441</v>
      </c>
      <c r="D82" s="63"/>
      <c r="E82" s="6"/>
    </row>
    <row r="83" spans="2:5" ht="75" x14ac:dyDescent="0.25">
      <c r="B83" s="58">
        <v>54</v>
      </c>
      <c r="C83" s="14" t="s">
        <v>442</v>
      </c>
      <c r="D83" s="63"/>
      <c r="E83" s="6"/>
    </row>
    <row r="84" spans="2:5" x14ac:dyDescent="0.25">
      <c r="B84" s="58" t="s">
        <v>443</v>
      </c>
      <c r="C84" s="14" t="s">
        <v>165</v>
      </c>
      <c r="D84" s="63"/>
      <c r="E84" s="6"/>
    </row>
    <row r="85" spans="2:5" ht="75" x14ac:dyDescent="0.25">
      <c r="B85" s="58">
        <v>55</v>
      </c>
      <c r="C85" s="14" t="s">
        <v>444</v>
      </c>
      <c r="D85" s="63"/>
      <c r="E85" s="6"/>
    </row>
    <row r="86" spans="2:5" x14ac:dyDescent="0.25">
      <c r="B86" s="58">
        <v>56</v>
      </c>
      <c r="C86" s="14" t="s">
        <v>165</v>
      </c>
      <c r="D86" s="63"/>
      <c r="E86" s="6"/>
    </row>
    <row r="87" spans="2:5" ht="45" x14ac:dyDescent="0.25">
      <c r="B87" s="58" t="s">
        <v>445</v>
      </c>
      <c r="C87" s="6" t="s">
        <v>446</v>
      </c>
      <c r="D87" s="104"/>
      <c r="E87" s="6"/>
    </row>
    <row r="88" spans="2:5" x14ac:dyDescent="0.25">
      <c r="B88" s="58" t="s">
        <v>447</v>
      </c>
      <c r="C88" s="6" t="s">
        <v>448</v>
      </c>
      <c r="D88" s="104"/>
      <c r="E88" s="6"/>
    </row>
    <row r="89" spans="2:5" x14ac:dyDescent="0.25">
      <c r="B89" s="239">
        <v>57</v>
      </c>
      <c r="C89" s="9" t="s">
        <v>449</v>
      </c>
      <c r="D89" s="104"/>
      <c r="E89" s="6"/>
    </row>
    <row r="90" spans="2:5" x14ac:dyDescent="0.25">
      <c r="B90" s="239">
        <v>58</v>
      </c>
      <c r="C90" s="9" t="s">
        <v>450</v>
      </c>
      <c r="D90" s="718">
        <v>1694.33753333</v>
      </c>
      <c r="E90" s="6"/>
    </row>
    <row r="91" spans="2:5" ht="30" x14ac:dyDescent="0.25">
      <c r="B91" s="239">
        <v>59</v>
      </c>
      <c r="C91" s="9" t="s">
        <v>451</v>
      </c>
      <c r="D91" s="718">
        <v>18164.849971426258</v>
      </c>
      <c r="E91" s="6"/>
    </row>
    <row r="92" spans="2:5" x14ac:dyDescent="0.25">
      <c r="B92" s="239">
        <v>60</v>
      </c>
      <c r="C92" s="9" t="s">
        <v>193</v>
      </c>
      <c r="D92" s="718">
        <v>76581.286169495303</v>
      </c>
      <c r="E92" s="9"/>
    </row>
    <row r="93" spans="2:5" x14ac:dyDescent="0.25">
      <c r="B93" s="1087" t="s">
        <v>452</v>
      </c>
      <c r="C93" s="1088"/>
      <c r="D93" s="1088"/>
      <c r="E93" s="1089"/>
    </row>
    <row r="94" spans="2:5" x14ac:dyDescent="0.25">
      <c r="B94" s="58">
        <v>61</v>
      </c>
      <c r="C94" s="14" t="s">
        <v>453</v>
      </c>
      <c r="D94" s="720">
        <v>0.21507228804753331</v>
      </c>
      <c r="E94" s="6"/>
    </row>
    <row r="95" spans="2:5" x14ac:dyDescent="0.25">
      <c r="B95" s="58">
        <v>62</v>
      </c>
      <c r="C95" s="14" t="s">
        <v>454</v>
      </c>
      <c r="D95" s="720">
        <v>0.21507228804753331</v>
      </c>
      <c r="E95" s="6"/>
    </row>
    <row r="96" spans="2:5" x14ac:dyDescent="0.25">
      <c r="B96" s="58">
        <v>63</v>
      </c>
      <c r="C96" s="14" t="s">
        <v>455</v>
      </c>
      <c r="D96" s="720">
        <v>0.23719698218729965</v>
      </c>
      <c r="E96" s="6"/>
    </row>
    <row r="97" spans="2:9" ht="14.85" customHeight="1" x14ac:dyDescent="0.25">
      <c r="B97" s="58">
        <v>64</v>
      </c>
      <c r="C97" s="14" t="s">
        <v>456</v>
      </c>
      <c r="D97" s="1036">
        <v>0.1249</v>
      </c>
      <c r="E97" s="6"/>
    </row>
    <row r="98" spans="2:9" ht="17.850000000000001" customHeight="1" x14ac:dyDescent="0.25">
      <c r="B98" s="58">
        <v>65</v>
      </c>
      <c r="C98" s="6" t="s">
        <v>457</v>
      </c>
      <c r="D98" s="720">
        <v>2.5000000000000001E-2</v>
      </c>
      <c r="E98" s="6"/>
    </row>
    <row r="99" spans="2:9" x14ac:dyDescent="0.25">
      <c r="B99" s="58">
        <v>66</v>
      </c>
      <c r="C99" s="6" t="s">
        <v>458</v>
      </c>
      <c r="D99" s="720">
        <v>2.5000000000000001E-2</v>
      </c>
      <c r="E99" s="6"/>
    </row>
    <row r="100" spans="2:9" x14ac:dyDescent="0.25">
      <c r="B100" s="58">
        <v>67</v>
      </c>
      <c r="C100" s="6" t="s">
        <v>459</v>
      </c>
      <c r="D100" s="720">
        <v>0.01</v>
      </c>
      <c r="E100" s="6"/>
      <c r="I100" s="505"/>
    </row>
    <row r="101" spans="2:9" x14ac:dyDescent="0.25">
      <c r="B101" s="58" t="s">
        <v>460</v>
      </c>
      <c r="C101" s="14" t="s">
        <v>461</v>
      </c>
      <c r="D101" s="720"/>
      <c r="E101" s="6"/>
    </row>
    <row r="102" spans="2:9" ht="30" x14ac:dyDescent="0.25">
      <c r="B102" s="58" t="s">
        <v>462</v>
      </c>
      <c r="C102" s="14" t="s">
        <v>463</v>
      </c>
      <c r="D102" s="1036">
        <v>1.3100000000000001E-2</v>
      </c>
      <c r="E102" s="6"/>
    </row>
    <row r="103" spans="2:9" ht="30" x14ac:dyDescent="0.25">
      <c r="B103" s="58">
        <v>68</v>
      </c>
      <c r="C103" s="719" t="s">
        <v>464</v>
      </c>
      <c r="D103" s="1037">
        <v>0.21507228804897299</v>
      </c>
      <c r="E103" s="6"/>
    </row>
    <row r="104" spans="2:9" x14ac:dyDescent="0.25">
      <c r="B104" s="1087" t="s">
        <v>465</v>
      </c>
      <c r="C104" s="1088"/>
      <c r="D104" s="1088"/>
      <c r="E104" s="1089"/>
    </row>
    <row r="105" spans="2:9" x14ac:dyDescent="0.25">
      <c r="B105" s="58">
        <v>69</v>
      </c>
      <c r="C105" s="7" t="s">
        <v>466</v>
      </c>
      <c r="D105" s="63"/>
      <c r="E105" s="6"/>
    </row>
    <row r="106" spans="2:9" x14ac:dyDescent="0.25">
      <c r="B106" s="58">
        <v>70</v>
      </c>
      <c r="C106" s="7" t="s">
        <v>466</v>
      </c>
      <c r="D106" s="63"/>
      <c r="E106" s="6"/>
    </row>
    <row r="107" spans="2:9" x14ac:dyDescent="0.25">
      <c r="B107" s="58">
        <v>71</v>
      </c>
      <c r="C107" s="7" t="s">
        <v>466</v>
      </c>
      <c r="D107" s="63"/>
      <c r="E107" s="6"/>
    </row>
    <row r="108" spans="2:9" x14ac:dyDescent="0.25">
      <c r="B108" s="1087" t="s">
        <v>467</v>
      </c>
      <c r="C108" s="1088"/>
      <c r="D108" s="1088"/>
      <c r="E108" s="1089"/>
    </row>
    <row r="109" spans="2:9" ht="60.75" customHeight="1" x14ac:dyDescent="0.25">
      <c r="B109" s="1093">
        <v>72</v>
      </c>
      <c r="C109" s="1096" t="s">
        <v>468</v>
      </c>
      <c r="D109" s="1093"/>
      <c r="E109" s="1099"/>
    </row>
    <row r="110" spans="2:9" x14ac:dyDescent="0.25">
      <c r="B110" s="1094"/>
      <c r="C110" s="1097"/>
      <c r="D110" s="1094"/>
      <c r="E110" s="1100"/>
    </row>
    <row r="111" spans="2:9" ht="0.95" customHeight="1" x14ac:dyDescent="0.25">
      <c r="B111" s="1095"/>
      <c r="C111" s="1098"/>
      <c r="D111" s="1095"/>
      <c r="E111" s="1101"/>
    </row>
    <row r="112" spans="2:9" ht="75" x14ac:dyDescent="0.25">
      <c r="B112" s="58">
        <v>73</v>
      </c>
      <c r="C112" s="14" t="s">
        <v>469</v>
      </c>
      <c r="D112" s="63"/>
      <c r="E112" s="6"/>
    </row>
    <row r="113" spans="2:5" x14ac:dyDescent="0.25">
      <c r="B113" s="58">
        <v>74</v>
      </c>
      <c r="C113" s="14" t="s">
        <v>165</v>
      </c>
      <c r="D113" s="63"/>
      <c r="E113" s="6"/>
    </row>
    <row r="114" spans="2:5" ht="29.1" customHeight="1" x14ac:dyDescent="0.25">
      <c r="B114" s="58">
        <v>75</v>
      </c>
      <c r="C114" s="14" t="s">
        <v>470</v>
      </c>
      <c r="D114" s="63"/>
      <c r="E114" s="6"/>
    </row>
    <row r="115" spans="2:5" x14ac:dyDescent="0.25">
      <c r="B115" s="1087" t="s">
        <v>471</v>
      </c>
      <c r="C115" s="1088"/>
      <c r="D115" s="1088"/>
      <c r="E115" s="1089"/>
    </row>
    <row r="116" spans="2:5" ht="45" x14ac:dyDescent="0.25">
      <c r="B116" s="58">
        <v>76</v>
      </c>
      <c r="C116" s="14" t="s">
        <v>472</v>
      </c>
      <c r="D116" s="63"/>
      <c r="E116" s="6"/>
    </row>
    <row r="117" spans="2:5" ht="30" x14ac:dyDescent="0.25">
      <c r="B117" s="58">
        <v>77</v>
      </c>
      <c r="C117" s="14" t="s">
        <v>473</v>
      </c>
      <c r="D117" s="63"/>
      <c r="E117" s="6"/>
    </row>
    <row r="118" spans="2:5" ht="45" x14ac:dyDescent="0.25">
      <c r="B118" s="58">
        <v>78</v>
      </c>
      <c r="C118" s="14" t="s">
        <v>474</v>
      </c>
      <c r="D118" s="63"/>
      <c r="E118" s="6"/>
    </row>
    <row r="119" spans="2:5" ht="30" x14ac:dyDescent="0.25">
      <c r="B119" s="58">
        <v>79</v>
      </c>
      <c r="C119" s="14" t="s">
        <v>475</v>
      </c>
      <c r="D119" s="63"/>
      <c r="E119" s="6"/>
    </row>
    <row r="120" spans="2:5" x14ac:dyDescent="0.25">
      <c r="B120" s="48"/>
    </row>
    <row r="121" spans="2:5" x14ac:dyDescent="0.25">
      <c r="B121" s="49"/>
    </row>
    <row r="122" spans="2:5" x14ac:dyDescent="0.25">
      <c r="B122" s="49"/>
    </row>
    <row r="123" spans="2:5" x14ac:dyDescent="0.25">
      <c r="B123" s="49"/>
    </row>
    <row r="124" spans="2:5" x14ac:dyDescent="0.25">
      <c r="B124" s="49"/>
    </row>
  </sheetData>
  <mergeCells count="14">
    <mergeCell ref="B115:E115"/>
    <mergeCell ref="B93:E93"/>
    <mergeCell ref="B104:E104"/>
    <mergeCell ref="B108:E108"/>
    <mergeCell ref="B109:B111"/>
    <mergeCell ref="C109:C111"/>
    <mergeCell ref="D109:D111"/>
    <mergeCell ref="E109:E111"/>
    <mergeCell ref="B80:E80"/>
    <mergeCell ref="B7:E7"/>
    <mergeCell ref="B19:E19"/>
    <mergeCell ref="B50:E50"/>
    <mergeCell ref="B60:E60"/>
    <mergeCell ref="B71:E71"/>
  </mergeCells>
  <pageMargins left="0.23622047244094491" right="0.23622047244094491" top="0.74803149606299213" bottom="0.74803149606299213" header="0.31496062992125984" footer="0.31496062992125984"/>
  <pageSetup paperSize="9" scale="13" orientation="landscape" r:id="rId1"/>
  <headerFooter>
    <oddHeader>&amp;CDA
Bilag VII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8AFE-D89D-4F19-A74A-F38671BD48C8}">
  <sheetPr>
    <tabColor theme="4" tint="-0.249977111117893"/>
    <pageSetUpPr fitToPage="1"/>
  </sheetPr>
  <dimension ref="B1:T39"/>
  <sheetViews>
    <sheetView showGridLines="0" zoomScale="115" zoomScaleNormal="115" zoomScalePageLayoutView="90" workbookViewId="0"/>
  </sheetViews>
  <sheetFormatPr defaultColWidth="9" defaultRowHeight="15" x14ac:dyDescent="0.25"/>
  <cols>
    <col min="1" max="1" width="9.140625" style="454" customWidth="1"/>
    <col min="2" max="2" width="10.42578125" style="454" customWidth="1"/>
    <col min="3" max="3" width="53" style="454" customWidth="1"/>
    <col min="4" max="4" width="39.85546875" style="454" customWidth="1"/>
    <col min="5" max="5" width="37.140625" style="454" customWidth="1"/>
    <col min="6" max="6" width="20.42578125" style="454" customWidth="1"/>
    <col min="7" max="16384" width="9" style="454"/>
  </cols>
  <sheetData>
    <row r="1" spans="2:20" x14ac:dyDescent="0.25">
      <c r="B1" s="3" t="s">
        <v>143</v>
      </c>
      <c r="C1" s="3" t="s">
        <v>6</v>
      </c>
    </row>
    <row r="2" spans="2:20" ht="18.75" x14ac:dyDescent="0.25">
      <c r="B2" s="713" t="s">
        <v>15</v>
      </c>
      <c r="C2" s="506"/>
      <c r="D2" s="506"/>
      <c r="E2" s="506"/>
      <c r="F2" s="506"/>
    </row>
    <row r="3" spans="2:20" ht="15" customHeight="1" x14ac:dyDescent="0.25">
      <c r="B3" s="1102" t="s">
        <v>476</v>
      </c>
      <c r="C3" s="1102"/>
      <c r="D3" s="1102"/>
      <c r="E3" s="1102"/>
      <c r="F3" s="1102"/>
      <c r="G3" s="424"/>
      <c r="H3" s="424"/>
      <c r="I3" s="424"/>
      <c r="J3" s="424"/>
      <c r="K3" s="424"/>
      <c r="L3" s="424"/>
      <c r="M3" s="424"/>
      <c r="N3" s="424"/>
      <c r="O3" s="424"/>
      <c r="P3" s="424"/>
      <c r="Q3" s="424"/>
      <c r="R3" s="424"/>
      <c r="S3" s="424"/>
      <c r="T3" s="424"/>
    </row>
    <row r="4" spans="2:20" x14ac:dyDescent="0.25">
      <c r="B4" s="1102"/>
      <c r="C4" s="1102"/>
      <c r="D4" s="1102"/>
      <c r="E4" s="1102"/>
      <c r="F4" s="1102"/>
      <c r="G4" s="424"/>
      <c r="H4" s="424"/>
      <c r="I4" s="424"/>
      <c r="J4" s="424"/>
      <c r="K4" s="424"/>
      <c r="L4" s="424"/>
      <c r="M4" s="424"/>
      <c r="N4" s="424"/>
      <c r="O4" s="424"/>
      <c r="P4" s="424"/>
      <c r="Q4" s="424"/>
      <c r="R4" s="424"/>
      <c r="S4" s="424"/>
      <c r="T4" s="424"/>
    </row>
    <row r="5" spans="2:20" x14ac:dyDescent="0.25">
      <c r="B5" s="1102"/>
      <c r="C5" s="1102"/>
      <c r="D5" s="1102"/>
      <c r="E5" s="1102"/>
      <c r="F5" s="1102"/>
      <c r="G5" s="424"/>
      <c r="H5" s="424"/>
      <c r="I5" s="424"/>
      <c r="J5" s="424"/>
      <c r="K5" s="424"/>
      <c r="L5" s="424"/>
      <c r="M5" s="424"/>
      <c r="N5" s="424"/>
      <c r="O5" s="424"/>
      <c r="P5" s="424"/>
      <c r="Q5" s="424"/>
      <c r="R5" s="424"/>
      <c r="S5" s="424"/>
      <c r="T5" s="424"/>
    </row>
    <row r="6" spans="2:20" x14ac:dyDescent="0.25">
      <c r="B6"/>
      <c r="C6"/>
      <c r="D6" s="427" t="s">
        <v>146</v>
      </c>
      <c r="E6" s="427" t="s">
        <v>147</v>
      </c>
      <c r="F6" s="427" t="s">
        <v>148</v>
      </c>
    </row>
    <row r="7" spans="2:20" ht="30" x14ac:dyDescent="0.25">
      <c r="B7"/>
      <c r="C7" s="50"/>
      <c r="D7" s="51" t="s">
        <v>477</v>
      </c>
      <c r="E7" s="51" t="s">
        <v>478</v>
      </c>
      <c r="F7" s="51" t="s">
        <v>479</v>
      </c>
    </row>
    <row r="8" spans="2:20" x14ac:dyDescent="0.25">
      <c r="B8"/>
      <c r="C8" s="50"/>
      <c r="D8" s="51" t="s">
        <v>480</v>
      </c>
      <c r="E8" s="51" t="s">
        <v>480</v>
      </c>
      <c r="F8" s="51"/>
    </row>
    <row r="9" spans="2:20" ht="30" customHeight="1" x14ac:dyDescent="0.25">
      <c r="B9" s="1103" t="s">
        <v>481</v>
      </c>
      <c r="C9" s="1104"/>
      <c r="D9" s="1104"/>
      <c r="E9" s="1104"/>
      <c r="F9" s="1105"/>
    </row>
    <row r="10" spans="2:20" ht="30" x14ac:dyDescent="0.25">
      <c r="B10" s="980">
        <v>1</v>
      </c>
      <c r="C10" s="981" t="s">
        <v>261</v>
      </c>
      <c r="D10" s="417">
        <v>2479.3061193600001</v>
      </c>
      <c r="E10" s="417">
        <v>2479.3061193600001</v>
      </c>
      <c r="F10" s="427"/>
    </row>
    <row r="11" spans="2:20" x14ac:dyDescent="0.25">
      <c r="B11" s="982">
        <v>2</v>
      </c>
      <c r="C11" s="983" t="s">
        <v>262</v>
      </c>
      <c r="D11" s="417">
        <v>167.38590474999998</v>
      </c>
      <c r="E11" s="417">
        <v>167.38590474999998</v>
      </c>
      <c r="F11" s="427"/>
    </row>
    <row r="12" spans="2:20" x14ac:dyDescent="0.25">
      <c r="B12" s="982">
        <v>3</v>
      </c>
      <c r="C12" s="983" t="s">
        <v>263</v>
      </c>
      <c r="D12" s="417">
        <v>193622.63745278999</v>
      </c>
      <c r="E12" s="417">
        <v>193622.63745278999</v>
      </c>
      <c r="F12" s="427"/>
    </row>
    <row r="13" spans="2:20" x14ac:dyDescent="0.25">
      <c r="B13" s="982">
        <v>4</v>
      </c>
      <c r="C13" s="983" t="s">
        <v>264</v>
      </c>
      <c r="D13" s="417">
        <v>4.1024034599999997</v>
      </c>
      <c r="E13" s="417">
        <v>4.1024034599999997</v>
      </c>
      <c r="F13" s="427"/>
    </row>
    <row r="14" spans="2:20" x14ac:dyDescent="0.25">
      <c r="B14" s="982">
        <v>5</v>
      </c>
      <c r="C14" s="983" t="s">
        <v>265</v>
      </c>
      <c r="D14" s="417">
        <v>9629.5983896100006</v>
      </c>
      <c r="E14" s="417">
        <v>9629.5983896100006</v>
      </c>
      <c r="F14" s="427"/>
    </row>
    <row r="15" spans="2:20" x14ac:dyDescent="0.25">
      <c r="B15" s="982">
        <v>6</v>
      </c>
      <c r="C15" s="983" t="s">
        <v>266</v>
      </c>
      <c r="D15" s="417">
        <v>46.479554669999999</v>
      </c>
      <c r="E15" s="417">
        <v>46.479554669999999</v>
      </c>
      <c r="F15" s="427"/>
    </row>
    <row r="16" spans="2:20" x14ac:dyDescent="0.25">
      <c r="B16" s="982">
        <v>7</v>
      </c>
      <c r="C16" s="983" t="s">
        <v>267</v>
      </c>
      <c r="D16" s="417">
        <v>149.49999999000002</v>
      </c>
      <c r="E16" s="417">
        <v>149.49999999000002</v>
      </c>
      <c r="F16" s="427"/>
    </row>
    <row r="17" spans="2:6" x14ac:dyDescent="0.25">
      <c r="B17" s="982">
        <v>8</v>
      </c>
      <c r="C17" s="983" t="s">
        <v>268</v>
      </c>
      <c r="D17" s="417">
        <v>5.9139942900000015</v>
      </c>
      <c r="E17" s="417">
        <v>5.9139942900000015</v>
      </c>
      <c r="F17" s="427"/>
    </row>
    <row r="18" spans="2:6" x14ac:dyDescent="0.25">
      <c r="B18" s="982">
        <v>9</v>
      </c>
      <c r="C18" s="983" t="s">
        <v>269</v>
      </c>
      <c r="D18" s="417">
        <v>2.8203889999999999E-2</v>
      </c>
      <c r="E18" s="417">
        <v>2.8203889999999999E-2</v>
      </c>
      <c r="F18" s="427"/>
    </row>
    <row r="19" spans="2:6" x14ac:dyDescent="0.25">
      <c r="B19" s="982">
        <v>10</v>
      </c>
      <c r="C19" s="983" t="s">
        <v>270</v>
      </c>
      <c r="D19" s="417">
        <v>48.875843780000004</v>
      </c>
      <c r="E19" s="417">
        <v>48.875843780000004</v>
      </c>
      <c r="F19" s="427"/>
    </row>
    <row r="20" spans="2:6" x14ac:dyDescent="0.25">
      <c r="B20" s="982">
        <v>11</v>
      </c>
      <c r="C20" s="983" t="s">
        <v>271</v>
      </c>
      <c r="D20" s="417">
        <v>1.2741400000005961E-3</v>
      </c>
      <c r="E20" s="417">
        <v>1.2741400000005961E-3</v>
      </c>
      <c r="F20" s="427"/>
    </row>
    <row r="21" spans="2:6" x14ac:dyDescent="0.25">
      <c r="B21" s="982">
        <v>12</v>
      </c>
      <c r="C21" s="983" t="s">
        <v>272</v>
      </c>
      <c r="D21" s="417">
        <v>368.71079393000002</v>
      </c>
      <c r="E21" s="417">
        <v>368.71079393000002</v>
      </c>
      <c r="F21" s="427"/>
    </row>
    <row r="22" spans="2:6" x14ac:dyDescent="0.25">
      <c r="B22" s="982">
        <v>13</v>
      </c>
      <c r="C22" s="983" t="s">
        <v>273</v>
      </c>
      <c r="D22" s="417">
        <v>29.637318190000002</v>
      </c>
      <c r="E22" s="417">
        <v>29.637318190000002</v>
      </c>
      <c r="F22" s="427"/>
    </row>
    <row r="23" spans="2:6" x14ac:dyDescent="0.25">
      <c r="B23" s="982" t="s">
        <v>482</v>
      </c>
      <c r="C23" s="984" t="s">
        <v>483</v>
      </c>
      <c r="D23" s="418">
        <v>206552.17725284997</v>
      </c>
      <c r="E23" s="418">
        <v>206552.17725284997</v>
      </c>
      <c r="F23" s="427"/>
    </row>
    <row r="24" spans="2:6" ht="30" customHeight="1" x14ac:dyDescent="0.25">
      <c r="B24" s="1103" t="s">
        <v>484</v>
      </c>
      <c r="C24" s="1104"/>
      <c r="D24" s="1104"/>
      <c r="E24" s="1104"/>
      <c r="F24" s="1105"/>
    </row>
    <row r="25" spans="2:6" x14ac:dyDescent="0.25">
      <c r="B25" s="552">
        <v>1</v>
      </c>
      <c r="C25" s="977" t="s">
        <v>277</v>
      </c>
      <c r="D25" s="974">
        <v>180677.20331330999</v>
      </c>
      <c r="E25" s="974">
        <v>180677.20331330999</v>
      </c>
      <c r="F25" s="427"/>
    </row>
    <row r="26" spans="2:6" x14ac:dyDescent="0.25">
      <c r="B26" s="552">
        <v>2</v>
      </c>
      <c r="C26" s="978" t="s">
        <v>278</v>
      </c>
      <c r="D26" s="976">
        <v>3995.0408163400002</v>
      </c>
      <c r="E26" s="976">
        <v>3995.0408163400002</v>
      </c>
      <c r="F26" s="427"/>
    </row>
    <row r="27" spans="2:6" x14ac:dyDescent="0.25">
      <c r="B27" s="552">
        <v>3</v>
      </c>
      <c r="C27" s="978" t="s">
        <v>279</v>
      </c>
      <c r="D27" s="976">
        <v>0</v>
      </c>
      <c r="E27" s="976">
        <v>0</v>
      </c>
      <c r="F27" s="427"/>
    </row>
    <row r="28" spans="2:6" x14ac:dyDescent="0.25">
      <c r="B28" s="552">
        <v>4</v>
      </c>
      <c r="C28" s="978" t="s">
        <v>280</v>
      </c>
      <c r="D28" s="976">
        <v>2523.1533883799998</v>
      </c>
      <c r="E28" s="976">
        <v>2523.1533883799998</v>
      </c>
      <c r="F28" s="427"/>
    </row>
    <row r="29" spans="2:6" x14ac:dyDescent="0.25">
      <c r="B29" s="552">
        <v>5</v>
      </c>
      <c r="C29" s="978" t="s">
        <v>273</v>
      </c>
      <c r="D29" s="976">
        <v>2.9671147999999996</v>
      </c>
      <c r="E29" s="976">
        <v>2.9671147999999996</v>
      </c>
      <c r="F29" s="427"/>
    </row>
    <row r="30" spans="2:6" x14ac:dyDescent="0.25">
      <c r="B30" s="552">
        <v>6</v>
      </c>
      <c r="C30" s="978" t="s">
        <v>281</v>
      </c>
      <c r="D30" s="976">
        <v>37.941278375129983</v>
      </c>
      <c r="E30" s="976">
        <v>37.941278375129983</v>
      </c>
      <c r="F30" s="427"/>
    </row>
    <row r="31" spans="2:6" x14ac:dyDescent="0.25">
      <c r="B31" s="552">
        <v>7</v>
      </c>
      <c r="C31" s="978" t="s">
        <v>282</v>
      </c>
      <c r="D31" s="976">
        <v>1694.3375333299998</v>
      </c>
      <c r="E31" s="976">
        <v>1694.3375333299998</v>
      </c>
      <c r="F31" s="427"/>
    </row>
    <row r="32" spans="2:6" x14ac:dyDescent="0.25">
      <c r="B32" s="552">
        <v>8</v>
      </c>
      <c r="C32" s="978" t="s">
        <v>283</v>
      </c>
      <c r="D32" s="976">
        <v>569.964023</v>
      </c>
      <c r="E32" s="976">
        <v>569.964023</v>
      </c>
      <c r="F32" s="427"/>
    </row>
    <row r="33" spans="2:6" x14ac:dyDescent="0.25">
      <c r="B33" s="552">
        <v>9</v>
      </c>
      <c r="C33" s="978" t="s">
        <v>284</v>
      </c>
      <c r="D33" s="976">
        <v>86.216878819999991</v>
      </c>
      <c r="E33" s="976">
        <v>86.216878819999991</v>
      </c>
      <c r="F33" s="427"/>
    </row>
    <row r="34" spans="2:6" x14ac:dyDescent="0.25">
      <c r="B34" s="552">
        <v>10</v>
      </c>
      <c r="C34" s="978" t="s">
        <v>285</v>
      </c>
      <c r="D34" s="976">
        <v>2399.0757600294946</v>
      </c>
      <c r="E34" s="976">
        <v>2399.0757600294946</v>
      </c>
      <c r="F34" s="427"/>
    </row>
    <row r="35" spans="2:6" x14ac:dyDescent="0.25">
      <c r="B35" s="552">
        <v>11</v>
      </c>
      <c r="C35" s="978" t="s">
        <v>286</v>
      </c>
      <c r="D35" s="976">
        <v>14566.277146480499</v>
      </c>
      <c r="E35" s="976">
        <v>14566.277146480499</v>
      </c>
      <c r="F35" s="427"/>
    </row>
    <row r="36" spans="2:6" x14ac:dyDescent="0.25">
      <c r="B36" s="552"/>
      <c r="C36" s="985" t="s">
        <v>485</v>
      </c>
      <c r="D36" s="986">
        <v>206552.17725286511</v>
      </c>
      <c r="E36" s="987">
        <v>206552.17725286511</v>
      </c>
      <c r="F36" s="427"/>
    </row>
    <row r="37" spans="2:6" ht="22.5" customHeight="1" x14ac:dyDescent="0.25">
      <c r="B37" s="54" t="s">
        <v>283</v>
      </c>
      <c r="C37" s="55"/>
      <c r="D37" s="56"/>
      <c r="E37" s="56"/>
      <c r="F37" s="57"/>
    </row>
    <row r="38" spans="2:6" x14ac:dyDescent="0.25">
      <c r="B38" s="552">
        <v>1</v>
      </c>
      <c r="C38" s="426" t="s">
        <v>283</v>
      </c>
      <c r="D38" s="426">
        <v>570</v>
      </c>
      <c r="E38" s="426">
        <v>570</v>
      </c>
      <c r="F38" s="427"/>
    </row>
    <row r="39" spans="2:6" x14ac:dyDescent="0.25">
      <c r="B39" s="552" t="s">
        <v>274</v>
      </c>
      <c r="C39" s="53" t="s">
        <v>486</v>
      </c>
      <c r="D39" s="53">
        <v>570</v>
      </c>
      <c r="E39" s="53">
        <v>570</v>
      </c>
      <c r="F39" s="427"/>
    </row>
  </sheetData>
  <mergeCells count="3">
    <mergeCell ref="B3:F5"/>
    <mergeCell ref="B9:F9"/>
    <mergeCell ref="B24:F24"/>
  </mergeCells>
  <pageMargins left="0.7" right="0.7" top="0.75" bottom="0.75" header="0.3" footer="0.3"/>
  <pageSetup paperSize="9" scale="77" orientation="landscape" r:id="rId1"/>
  <headerFooter>
    <oddHeader>&amp;CDA
Bilag VII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7B6EF-92BD-4185-93BA-7E8D33EC499D}">
  <sheetPr>
    <tabColor theme="4" tint="-0.249977111117893"/>
    <pageSetUpPr fitToPage="1"/>
  </sheetPr>
  <dimension ref="B1:F58"/>
  <sheetViews>
    <sheetView showGridLines="0" zoomScaleNormal="100" workbookViewId="0"/>
  </sheetViews>
  <sheetFormatPr defaultColWidth="9" defaultRowHeight="15" x14ac:dyDescent="0.25"/>
  <cols>
    <col min="1" max="1" width="9.140625" style="454" customWidth="1"/>
    <col min="2" max="2" width="11.5703125" style="454" customWidth="1"/>
    <col min="3" max="3" width="117.42578125" style="454" customWidth="1"/>
    <col min="4" max="4" width="43.85546875" style="454" customWidth="1"/>
    <col min="5" max="6" width="43.7109375" style="454" customWidth="1"/>
    <col min="7" max="16384" width="9" style="454"/>
  </cols>
  <sheetData>
    <row r="1" spans="2:6" x14ac:dyDescent="0.25">
      <c r="B1" s="3" t="s">
        <v>143</v>
      </c>
      <c r="C1" s="3" t="s">
        <v>6</v>
      </c>
    </row>
    <row r="2" spans="2:6" ht="18.75" x14ac:dyDescent="0.25">
      <c r="B2" s="712" t="s">
        <v>16</v>
      </c>
      <c r="C2" s="506"/>
      <c r="D2" s="506"/>
      <c r="E2" s="506"/>
      <c r="F2" s="506"/>
    </row>
    <row r="4" spans="2:6" x14ac:dyDescent="0.25">
      <c r="B4"/>
      <c r="C4"/>
      <c r="D4" s="58" t="s">
        <v>146</v>
      </c>
      <c r="E4" s="58" t="s">
        <v>146</v>
      </c>
      <c r="F4" s="58" t="s">
        <v>146</v>
      </c>
    </row>
    <row r="5" spans="2:6" ht="27" customHeight="1" x14ac:dyDescent="0.25">
      <c r="B5"/>
      <c r="C5" s="59"/>
      <c r="D5" s="5" t="s">
        <v>487</v>
      </c>
      <c r="E5" s="5" t="s">
        <v>487</v>
      </c>
      <c r="F5" s="5" t="s">
        <v>487</v>
      </c>
    </row>
    <row r="6" spans="2:6" x14ac:dyDescent="0.25">
      <c r="B6" s="427">
        <v>1</v>
      </c>
      <c r="C6" s="425" t="s">
        <v>488</v>
      </c>
      <c r="D6" s="425" t="s">
        <v>489</v>
      </c>
      <c r="E6" s="425" t="s">
        <v>489</v>
      </c>
      <c r="F6" s="425" t="s">
        <v>489</v>
      </c>
    </row>
    <row r="7" spans="2:6" x14ac:dyDescent="0.25">
      <c r="B7" s="427">
        <v>2</v>
      </c>
      <c r="C7" s="425" t="s">
        <v>490</v>
      </c>
      <c r="D7" s="425" t="s">
        <v>491</v>
      </c>
      <c r="E7" s="425" t="s">
        <v>492</v>
      </c>
      <c r="F7" s="425" t="s">
        <v>493</v>
      </c>
    </row>
    <row r="8" spans="2:6" x14ac:dyDescent="0.25">
      <c r="B8" s="427" t="s">
        <v>494</v>
      </c>
      <c r="C8" s="425" t="s">
        <v>495</v>
      </c>
      <c r="D8" s="425" t="s">
        <v>496</v>
      </c>
      <c r="E8" s="425" t="s">
        <v>496</v>
      </c>
      <c r="F8" s="425" t="s">
        <v>496</v>
      </c>
    </row>
    <row r="9" spans="2:6" x14ac:dyDescent="0.25">
      <c r="B9" s="427">
        <v>3</v>
      </c>
      <c r="C9" s="425" t="s">
        <v>497</v>
      </c>
      <c r="D9" s="425" t="s">
        <v>498</v>
      </c>
      <c r="E9" s="425" t="s">
        <v>498</v>
      </c>
      <c r="F9" s="425" t="s">
        <v>498</v>
      </c>
    </row>
    <row r="10" spans="2:6" x14ac:dyDescent="0.25">
      <c r="B10" s="427" t="s">
        <v>499</v>
      </c>
      <c r="C10" s="425" t="s">
        <v>500</v>
      </c>
      <c r="D10" s="425"/>
      <c r="E10" s="425"/>
      <c r="F10" s="425"/>
    </row>
    <row r="11" spans="2:6" x14ac:dyDescent="0.25">
      <c r="B11" s="427"/>
      <c r="C11" s="60" t="s">
        <v>501</v>
      </c>
      <c r="D11" s="425"/>
      <c r="E11" s="425"/>
      <c r="F11" s="425"/>
    </row>
    <row r="12" spans="2:6" x14ac:dyDescent="0.25">
      <c r="B12" s="427">
        <v>4</v>
      </c>
      <c r="C12" s="425" t="s">
        <v>502</v>
      </c>
      <c r="D12" s="425" t="s">
        <v>503</v>
      </c>
      <c r="E12" s="425" t="s">
        <v>503</v>
      </c>
      <c r="F12" s="425" t="s">
        <v>503</v>
      </c>
    </row>
    <row r="13" spans="2:6" x14ac:dyDescent="0.25">
      <c r="B13" s="427">
        <v>5</v>
      </c>
      <c r="C13" s="425" t="s">
        <v>504</v>
      </c>
      <c r="D13" s="425" t="s">
        <v>503</v>
      </c>
      <c r="E13" s="425" t="s">
        <v>503</v>
      </c>
      <c r="F13" s="425" t="s">
        <v>503</v>
      </c>
    </row>
    <row r="14" spans="2:6" x14ac:dyDescent="0.25">
      <c r="B14" s="427">
        <v>6</v>
      </c>
      <c r="C14" s="425" t="s">
        <v>505</v>
      </c>
      <c r="D14" s="425" t="s">
        <v>165</v>
      </c>
      <c r="E14" s="425" t="s">
        <v>165</v>
      </c>
      <c r="F14" s="425" t="s">
        <v>165</v>
      </c>
    </row>
    <row r="15" spans="2:6" x14ac:dyDescent="0.25">
      <c r="B15" s="427">
        <v>7</v>
      </c>
      <c r="C15" s="425" t="s">
        <v>506</v>
      </c>
      <c r="D15" s="425" t="s">
        <v>503</v>
      </c>
      <c r="E15" s="425" t="s">
        <v>503</v>
      </c>
      <c r="F15" s="425" t="s">
        <v>503</v>
      </c>
    </row>
    <row r="16" spans="2:6" x14ac:dyDescent="0.25">
      <c r="B16" s="427">
        <v>8</v>
      </c>
      <c r="C16" s="425" t="s">
        <v>507</v>
      </c>
      <c r="D16" s="425" t="s">
        <v>508</v>
      </c>
      <c r="E16" s="425" t="s">
        <v>509</v>
      </c>
      <c r="F16" s="425" t="s">
        <v>510</v>
      </c>
    </row>
    <row r="17" spans="2:6" x14ac:dyDescent="0.25">
      <c r="B17" s="427">
        <v>9</v>
      </c>
      <c r="C17" s="425" t="s">
        <v>511</v>
      </c>
      <c r="D17" s="425" t="s">
        <v>512</v>
      </c>
      <c r="E17" s="425" t="s">
        <v>513</v>
      </c>
      <c r="F17" s="425" t="s">
        <v>514</v>
      </c>
    </row>
    <row r="18" spans="2:6" x14ac:dyDescent="0.25">
      <c r="B18" s="427" t="s">
        <v>515</v>
      </c>
      <c r="C18" s="425" t="s">
        <v>516</v>
      </c>
      <c r="D18" s="425">
        <v>100</v>
      </c>
      <c r="E18" s="425">
        <v>100</v>
      </c>
      <c r="F18" s="425">
        <v>100</v>
      </c>
    </row>
    <row r="19" spans="2:6" x14ac:dyDescent="0.25">
      <c r="B19" s="427" t="s">
        <v>517</v>
      </c>
      <c r="C19" s="425" t="s">
        <v>518</v>
      </c>
      <c r="D19" s="425">
        <v>100</v>
      </c>
      <c r="E19" s="425">
        <v>100</v>
      </c>
      <c r="F19" s="425">
        <v>100</v>
      </c>
    </row>
    <row r="20" spans="2:6" x14ac:dyDescent="0.25">
      <c r="B20" s="427">
        <v>10</v>
      </c>
      <c r="C20" s="425" t="s">
        <v>519</v>
      </c>
      <c r="D20" s="425" t="s">
        <v>520</v>
      </c>
      <c r="E20" s="425" t="s">
        <v>520</v>
      </c>
      <c r="F20" s="425" t="s">
        <v>520</v>
      </c>
    </row>
    <row r="21" spans="2:6" x14ac:dyDescent="0.25">
      <c r="B21" s="427">
        <v>11</v>
      </c>
      <c r="C21" s="425" t="s">
        <v>521</v>
      </c>
      <c r="D21" s="425" t="s">
        <v>522</v>
      </c>
      <c r="E21" s="425" t="s">
        <v>522</v>
      </c>
      <c r="F21" s="425" t="s">
        <v>523</v>
      </c>
    </row>
    <row r="22" spans="2:6" x14ac:dyDescent="0.25">
      <c r="B22" s="427">
        <v>12</v>
      </c>
      <c r="C22" s="425" t="s">
        <v>524</v>
      </c>
      <c r="D22" s="425" t="s">
        <v>525</v>
      </c>
      <c r="E22" s="425" t="s">
        <v>525</v>
      </c>
      <c r="F22" s="425" t="s">
        <v>525</v>
      </c>
    </row>
    <row r="23" spans="2:6" x14ac:dyDescent="0.25">
      <c r="B23" s="427">
        <v>13</v>
      </c>
      <c r="C23" s="425" t="s">
        <v>526</v>
      </c>
      <c r="D23" s="425" t="s">
        <v>527</v>
      </c>
      <c r="E23" s="425" t="s">
        <v>527</v>
      </c>
      <c r="F23" s="425" t="s">
        <v>528</v>
      </c>
    </row>
    <row r="24" spans="2:6" x14ac:dyDescent="0.25">
      <c r="B24" s="427">
        <v>14</v>
      </c>
      <c r="C24" s="425" t="s">
        <v>529</v>
      </c>
      <c r="D24" s="425" t="s">
        <v>530</v>
      </c>
      <c r="E24" s="425" t="s">
        <v>530</v>
      </c>
      <c r="F24" s="425" t="s">
        <v>530</v>
      </c>
    </row>
    <row r="25" spans="2:6" x14ac:dyDescent="0.25">
      <c r="B25" s="1111">
        <v>15</v>
      </c>
      <c r="C25" s="1112" t="s">
        <v>531</v>
      </c>
      <c r="D25" s="1106" t="s">
        <v>532</v>
      </c>
      <c r="E25" s="1106" t="s">
        <v>532</v>
      </c>
      <c r="F25" s="1106" t="s">
        <v>533</v>
      </c>
    </row>
    <row r="26" spans="2:6" x14ac:dyDescent="0.25">
      <c r="B26" s="1111"/>
      <c r="C26" s="1112"/>
      <c r="D26" s="1107"/>
      <c r="E26" s="1107"/>
      <c r="F26" s="1107"/>
    </row>
    <row r="27" spans="2:6" x14ac:dyDescent="0.25">
      <c r="B27" s="427">
        <v>16</v>
      </c>
      <c r="C27" s="425" t="s">
        <v>534</v>
      </c>
      <c r="D27" s="425" t="s">
        <v>535</v>
      </c>
      <c r="E27" s="425" t="s">
        <v>535</v>
      </c>
      <c r="F27" s="425" t="s">
        <v>535</v>
      </c>
    </row>
    <row r="28" spans="2:6" x14ac:dyDescent="0.25">
      <c r="B28" s="61"/>
      <c r="C28" s="60" t="s">
        <v>536</v>
      </c>
      <c r="D28" s="62"/>
      <c r="E28" s="62"/>
      <c r="F28" s="62"/>
    </row>
    <row r="29" spans="2:6" x14ac:dyDescent="0.25">
      <c r="B29" s="1111">
        <v>17</v>
      </c>
      <c r="C29" s="1112" t="s">
        <v>537</v>
      </c>
      <c r="D29" s="1108" t="s">
        <v>538</v>
      </c>
      <c r="E29" s="1108" t="s">
        <v>538</v>
      </c>
      <c r="F29" s="1108" t="s">
        <v>538</v>
      </c>
    </row>
    <row r="30" spans="2:6" x14ac:dyDescent="0.25">
      <c r="B30" s="1111"/>
      <c r="C30" s="1112"/>
      <c r="D30" s="1109"/>
      <c r="E30" s="1109"/>
      <c r="F30" s="1109"/>
    </row>
    <row r="31" spans="2:6" x14ac:dyDescent="0.25">
      <c r="B31" s="427">
        <v>18</v>
      </c>
      <c r="C31" s="425" t="s">
        <v>539</v>
      </c>
      <c r="D31" s="425" t="s">
        <v>540</v>
      </c>
      <c r="E31" s="425" t="s">
        <v>541</v>
      </c>
      <c r="F31" s="425" t="s">
        <v>542</v>
      </c>
    </row>
    <row r="32" spans="2:6" x14ac:dyDescent="0.25">
      <c r="B32" s="427">
        <v>19</v>
      </c>
      <c r="C32" s="425" t="s">
        <v>543</v>
      </c>
      <c r="D32" s="425" t="s">
        <v>544</v>
      </c>
      <c r="E32" s="425" t="s">
        <v>544</v>
      </c>
      <c r="F32" s="425" t="s">
        <v>544</v>
      </c>
    </row>
    <row r="33" spans="2:6" x14ac:dyDescent="0.25">
      <c r="B33" s="427" t="s">
        <v>384</v>
      </c>
      <c r="C33" s="425" t="s">
        <v>545</v>
      </c>
      <c r="D33" s="425" t="s">
        <v>546</v>
      </c>
      <c r="E33" s="425" t="s">
        <v>546</v>
      </c>
      <c r="F33" s="425" t="s">
        <v>546</v>
      </c>
    </row>
    <row r="34" spans="2:6" x14ac:dyDescent="0.25">
      <c r="B34" s="427" t="s">
        <v>386</v>
      </c>
      <c r="C34" s="425" t="s">
        <v>547</v>
      </c>
      <c r="D34" s="425" t="s">
        <v>546</v>
      </c>
      <c r="E34" s="425" t="s">
        <v>546</v>
      </c>
      <c r="F34" s="425" t="s">
        <v>546</v>
      </c>
    </row>
    <row r="35" spans="2:6" x14ac:dyDescent="0.25">
      <c r="B35" s="427">
        <v>21</v>
      </c>
      <c r="C35" s="425" t="s">
        <v>548</v>
      </c>
      <c r="D35" s="425" t="s">
        <v>544</v>
      </c>
      <c r="E35" s="425" t="s">
        <v>544</v>
      </c>
      <c r="F35" s="425" t="s">
        <v>544</v>
      </c>
    </row>
    <row r="36" spans="2:6" x14ac:dyDescent="0.25">
      <c r="B36" s="427">
        <v>22</v>
      </c>
      <c r="C36" s="425" t="s">
        <v>549</v>
      </c>
      <c r="D36" s="425" t="s">
        <v>550</v>
      </c>
      <c r="E36" s="425" t="s">
        <v>550</v>
      </c>
      <c r="F36" s="425" t="s">
        <v>550</v>
      </c>
    </row>
    <row r="37" spans="2:6" x14ac:dyDescent="0.25">
      <c r="B37" s="427">
        <v>23</v>
      </c>
      <c r="C37" s="425" t="s">
        <v>551</v>
      </c>
      <c r="D37" s="425" t="s">
        <v>552</v>
      </c>
      <c r="E37" s="425" t="s">
        <v>552</v>
      </c>
      <c r="F37" s="425" t="s">
        <v>552</v>
      </c>
    </row>
    <row r="38" spans="2:6" x14ac:dyDescent="0.25">
      <c r="B38" s="427">
        <v>24</v>
      </c>
      <c r="C38" s="425" t="s">
        <v>553</v>
      </c>
      <c r="D38" s="425" t="s">
        <v>165</v>
      </c>
      <c r="E38" s="425" t="s">
        <v>165</v>
      </c>
      <c r="F38" s="425" t="s">
        <v>165</v>
      </c>
    </row>
    <row r="39" spans="2:6" x14ac:dyDescent="0.25">
      <c r="B39" s="427">
        <v>25</v>
      </c>
      <c r="C39" s="425" t="s">
        <v>554</v>
      </c>
      <c r="D39" s="425" t="s">
        <v>165</v>
      </c>
      <c r="E39" s="425" t="s">
        <v>165</v>
      </c>
      <c r="F39" s="425" t="s">
        <v>165</v>
      </c>
    </row>
    <row r="40" spans="2:6" x14ac:dyDescent="0.25">
      <c r="B40" s="427">
        <v>26</v>
      </c>
      <c r="C40" s="425" t="s">
        <v>555</v>
      </c>
      <c r="D40" s="425" t="s">
        <v>165</v>
      </c>
      <c r="E40" s="425" t="s">
        <v>165</v>
      </c>
      <c r="F40" s="425" t="s">
        <v>165</v>
      </c>
    </row>
    <row r="41" spans="2:6" x14ac:dyDescent="0.25">
      <c r="B41" s="427">
        <v>27</v>
      </c>
      <c r="C41" s="425" t="s">
        <v>556</v>
      </c>
      <c r="D41" s="425" t="s">
        <v>165</v>
      </c>
      <c r="E41" s="425" t="s">
        <v>165</v>
      </c>
      <c r="F41" s="425" t="s">
        <v>165</v>
      </c>
    </row>
    <row r="42" spans="2:6" x14ac:dyDescent="0.25">
      <c r="B42" s="427">
        <v>28</v>
      </c>
      <c r="C42" s="425" t="s">
        <v>557</v>
      </c>
      <c r="D42" s="425" t="s">
        <v>165</v>
      </c>
      <c r="E42" s="425" t="s">
        <v>165</v>
      </c>
      <c r="F42" s="425" t="s">
        <v>165</v>
      </c>
    </row>
    <row r="43" spans="2:6" x14ac:dyDescent="0.25">
      <c r="B43" s="427">
        <v>29</v>
      </c>
      <c r="C43" s="425" t="s">
        <v>558</v>
      </c>
      <c r="D43" s="425" t="s">
        <v>165</v>
      </c>
      <c r="E43" s="425" t="s">
        <v>165</v>
      </c>
      <c r="F43" s="425" t="s">
        <v>165</v>
      </c>
    </row>
    <row r="44" spans="2:6" x14ac:dyDescent="0.25">
      <c r="B44" s="427">
        <v>30</v>
      </c>
      <c r="C44" s="425" t="s">
        <v>559</v>
      </c>
      <c r="D44" s="425" t="s">
        <v>544</v>
      </c>
      <c r="E44" s="425" t="s">
        <v>544</v>
      </c>
      <c r="F44" s="425" t="s">
        <v>544</v>
      </c>
    </row>
    <row r="45" spans="2:6" x14ac:dyDescent="0.25">
      <c r="B45" s="427">
        <v>31</v>
      </c>
      <c r="C45" s="425" t="s">
        <v>560</v>
      </c>
      <c r="D45" s="425" t="s">
        <v>165</v>
      </c>
      <c r="E45" s="425" t="s">
        <v>165</v>
      </c>
      <c r="F45" s="425" t="s">
        <v>165</v>
      </c>
    </row>
    <row r="46" spans="2:6" x14ac:dyDescent="0.25">
      <c r="B46" s="427">
        <v>32</v>
      </c>
      <c r="C46" s="425" t="s">
        <v>561</v>
      </c>
      <c r="D46" s="425" t="s">
        <v>165</v>
      </c>
      <c r="E46" s="425" t="s">
        <v>165</v>
      </c>
      <c r="F46" s="425" t="s">
        <v>165</v>
      </c>
    </row>
    <row r="47" spans="2:6" x14ac:dyDescent="0.25">
      <c r="B47" s="427">
        <v>33</v>
      </c>
      <c r="C47" s="425" t="s">
        <v>562</v>
      </c>
      <c r="D47" s="425" t="s">
        <v>165</v>
      </c>
      <c r="E47" s="425" t="s">
        <v>165</v>
      </c>
      <c r="F47" s="425" t="s">
        <v>165</v>
      </c>
    </row>
    <row r="48" spans="2:6" x14ac:dyDescent="0.25">
      <c r="B48" s="427">
        <v>34</v>
      </c>
      <c r="C48" s="425" t="s">
        <v>563</v>
      </c>
      <c r="D48" s="425" t="s">
        <v>165</v>
      </c>
      <c r="E48" s="425" t="s">
        <v>165</v>
      </c>
      <c r="F48" s="425" t="s">
        <v>165</v>
      </c>
    </row>
    <row r="49" spans="2:6" x14ac:dyDescent="0.25">
      <c r="B49" s="5" t="s">
        <v>564</v>
      </c>
      <c r="C49" s="63" t="s">
        <v>565</v>
      </c>
      <c r="D49" s="425"/>
      <c r="E49" s="425"/>
      <c r="F49" s="425"/>
    </row>
    <row r="50" spans="2:6" x14ac:dyDescent="0.25">
      <c r="B50" s="5" t="s">
        <v>566</v>
      </c>
      <c r="C50" s="63" t="s">
        <v>567</v>
      </c>
      <c r="D50" s="425" t="s">
        <v>503</v>
      </c>
      <c r="E50" s="425" t="s">
        <v>503</v>
      </c>
      <c r="F50" s="425" t="s">
        <v>503</v>
      </c>
    </row>
    <row r="51" spans="2:6" x14ac:dyDescent="0.25">
      <c r="B51" s="427">
        <v>35</v>
      </c>
      <c r="C51" s="425" t="s">
        <v>568</v>
      </c>
      <c r="D51" s="426" t="s">
        <v>569</v>
      </c>
      <c r="E51" s="426" t="s">
        <v>569</v>
      </c>
      <c r="F51" s="426" t="s">
        <v>569</v>
      </c>
    </row>
    <row r="52" spans="2:6" x14ac:dyDescent="0.25">
      <c r="B52" s="427">
        <v>36</v>
      </c>
      <c r="C52" s="425" t="s">
        <v>570</v>
      </c>
      <c r="D52" s="425" t="s">
        <v>544</v>
      </c>
      <c r="E52" s="425" t="s">
        <v>544</v>
      </c>
      <c r="F52" s="425" t="s">
        <v>544</v>
      </c>
    </row>
    <row r="53" spans="2:6" x14ac:dyDescent="0.25">
      <c r="B53" s="427">
        <v>37</v>
      </c>
      <c r="C53" s="425" t="s">
        <v>571</v>
      </c>
      <c r="D53" s="425" t="s">
        <v>165</v>
      </c>
      <c r="E53" s="425" t="s">
        <v>165</v>
      </c>
      <c r="F53" s="425" t="s">
        <v>165</v>
      </c>
    </row>
    <row r="54" spans="2:6" x14ac:dyDescent="0.25">
      <c r="B54" s="5" t="s">
        <v>572</v>
      </c>
      <c r="C54" s="63" t="s">
        <v>573</v>
      </c>
      <c r="D54" s="425"/>
      <c r="E54" s="425"/>
      <c r="F54" s="425"/>
    </row>
    <row r="55" spans="2:6" x14ac:dyDescent="0.25">
      <c r="B55" s="1110" t="s">
        <v>574</v>
      </c>
      <c r="C55" s="1110"/>
      <c r="D55" s="1110"/>
      <c r="E55"/>
      <c r="F55"/>
    </row>
    <row r="56" spans="2:6" x14ac:dyDescent="0.25">
      <c r="B56" s="1110"/>
      <c r="C56" s="1110"/>
      <c r="D56" s="1110"/>
      <c r="E56"/>
      <c r="F56"/>
    </row>
    <row r="57" spans="2:6" x14ac:dyDescent="0.25">
      <c r="B57" s="48"/>
    </row>
    <row r="58" spans="2:6" x14ac:dyDescent="0.25">
      <c r="B58" s="48"/>
    </row>
  </sheetData>
  <mergeCells count="11">
    <mergeCell ref="F25:F26"/>
    <mergeCell ref="F29:F30"/>
    <mergeCell ref="E25:E26"/>
    <mergeCell ref="E29:E30"/>
    <mergeCell ref="B55:D56"/>
    <mergeCell ref="B25:B26"/>
    <mergeCell ref="C25:C26"/>
    <mergeCell ref="D25:D26"/>
    <mergeCell ref="B29:B30"/>
    <mergeCell ref="C29:C30"/>
    <mergeCell ref="D29:D30"/>
  </mergeCells>
  <pageMargins left="0.7" right="0.7" top="0.75" bottom="0.75" header="0.3" footer="0.3"/>
  <pageSetup paperSize="9" scale="58" orientation="landscape" r:id="rId1"/>
  <headerFooter>
    <oddHeader>&amp;CDA
Bilag VII</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E4090-167A-4725-9964-6AC16EF5DC29}">
  <sheetPr>
    <tabColor theme="4" tint="-0.499984740745262"/>
  </sheetPr>
  <dimension ref="A3:O15"/>
  <sheetViews>
    <sheetView showGridLines="0" zoomScaleNormal="80" zoomScalePageLayoutView="80" workbookViewId="0">
      <selection activeCell="C2" sqref="C2"/>
    </sheetView>
  </sheetViews>
  <sheetFormatPr defaultColWidth="9.140625" defaultRowHeight="15" x14ac:dyDescent="0.25"/>
  <cols>
    <col min="1" max="1" width="4.5703125" customWidth="1"/>
    <col min="2" max="2" width="16" customWidth="1"/>
    <col min="3" max="3" width="18.5703125" customWidth="1"/>
    <col min="4" max="4" width="15.5703125" customWidth="1"/>
    <col min="5" max="5" width="22.5703125" customWidth="1"/>
    <col min="6" max="6" width="21" customWidth="1"/>
    <col min="7" max="7" width="14.42578125" customWidth="1"/>
    <col min="8" max="8" width="11" customWidth="1"/>
    <col min="9" max="9" width="14" customWidth="1"/>
    <col min="10" max="10" width="25.85546875" bestFit="1" customWidth="1"/>
    <col min="11" max="11" width="27.85546875" customWidth="1"/>
    <col min="13" max="13" width="13.140625" customWidth="1"/>
    <col min="14" max="14" width="11.42578125" customWidth="1"/>
    <col min="15" max="15" width="14.5703125" customWidth="1"/>
  </cols>
  <sheetData>
    <row r="3" spans="1:15" x14ac:dyDescent="0.25">
      <c r="C3" s="342" t="s">
        <v>575</v>
      </c>
      <c r="D3" s="343"/>
      <c r="E3" s="343"/>
      <c r="F3" s="343"/>
      <c r="G3" s="343"/>
      <c r="H3" s="343"/>
      <c r="I3" s="341"/>
      <c r="J3" s="341"/>
      <c r="K3" s="341"/>
      <c r="L3" s="341"/>
      <c r="M3" s="341"/>
      <c r="N3" s="341"/>
      <c r="O3" s="341"/>
    </row>
    <row r="4" spans="1:15" ht="18.75" x14ac:dyDescent="0.25">
      <c r="B4" s="29"/>
    </row>
    <row r="6" spans="1:15" x14ac:dyDescent="0.25">
      <c r="A6" s="10"/>
      <c r="B6" s="10"/>
      <c r="C6" s="64" t="s">
        <v>146</v>
      </c>
      <c r="D6" s="64" t="s">
        <v>147</v>
      </c>
      <c r="E6" s="64" t="s">
        <v>148</v>
      </c>
      <c r="F6" s="64" t="s">
        <v>247</v>
      </c>
      <c r="G6" s="64" t="s">
        <v>248</v>
      </c>
      <c r="H6" s="64" t="s">
        <v>249</v>
      </c>
      <c r="I6" s="64" t="s">
        <v>250</v>
      </c>
      <c r="J6" s="64" t="s">
        <v>330</v>
      </c>
      <c r="K6" s="64" t="s">
        <v>576</v>
      </c>
      <c r="L6" s="64" t="s">
        <v>577</v>
      </c>
      <c r="M6" s="64" t="s">
        <v>578</v>
      </c>
      <c r="N6" s="64" t="s">
        <v>579</v>
      </c>
      <c r="O6" s="64" t="s">
        <v>580</v>
      </c>
    </row>
    <row r="7" spans="1:15" ht="15.75" customHeight="1" x14ac:dyDescent="0.25">
      <c r="A7" s="10"/>
      <c r="B7" s="10"/>
      <c r="C7" s="1116" t="s">
        <v>581</v>
      </c>
      <c r="D7" s="1117"/>
      <c r="E7" s="1116" t="s">
        <v>582</v>
      </c>
      <c r="F7" s="1117"/>
      <c r="G7" s="1113" t="s">
        <v>583</v>
      </c>
      <c r="H7" s="1113" t="s">
        <v>584</v>
      </c>
      <c r="I7" s="1116" t="s">
        <v>585</v>
      </c>
      <c r="J7" s="1120"/>
      <c r="K7" s="1120"/>
      <c r="L7" s="1117"/>
      <c r="M7" s="1113" t="s">
        <v>586</v>
      </c>
      <c r="N7" s="1113" t="s">
        <v>587</v>
      </c>
      <c r="O7" s="1113" t="s">
        <v>588</v>
      </c>
    </row>
    <row r="8" spans="1:15" x14ac:dyDescent="0.25">
      <c r="A8" s="10"/>
      <c r="B8" s="10"/>
      <c r="C8" s="1118"/>
      <c r="D8" s="1119"/>
      <c r="E8" s="1118"/>
      <c r="F8" s="1119"/>
      <c r="G8" s="1114"/>
      <c r="H8" s="1114"/>
      <c r="I8" s="1118"/>
      <c r="J8" s="1121"/>
      <c r="K8" s="1121"/>
      <c r="L8" s="1122"/>
      <c r="M8" s="1114"/>
      <c r="N8" s="1114"/>
      <c r="O8" s="1114"/>
    </row>
    <row r="9" spans="1:15" ht="60" x14ac:dyDescent="0.25">
      <c r="A9" s="10"/>
      <c r="B9" s="10"/>
      <c r="C9" s="64" t="s">
        <v>589</v>
      </c>
      <c r="D9" s="64" t="s">
        <v>590</v>
      </c>
      <c r="E9" s="64" t="s">
        <v>591</v>
      </c>
      <c r="F9" s="64" t="s">
        <v>592</v>
      </c>
      <c r="G9" s="1115"/>
      <c r="H9" s="1115"/>
      <c r="I9" s="65" t="s">
        <v>593</v>
      </c>
      <c r="J9" s="65" t="s">
        <v>582</v>
      </c>
      <c r="K9" s="65" t="s">
        <v>594</v>
      </c>
      <c r="L9" s="66" t="s">
        <v>595</v>
      </c>
      <c r="M9" s="1115"/>
      <c r="N9" s="1115"/>
      <c r="O9" s="1115"/>
    </row>
    <row r="10" spans="1:15" ht="24" x14ac:dyDescent="0.25">
      <c r="A10" s="67" t="s">
        <v>596</v>
      </c>
      <c r="B10" s="68" t="s">
        <v>597</v>
      </c>
      <c r="C10" s="69"/>
      <c r="D10" s="69"/>
      <c r="E10" s="69"/>
      <c r="F10" s="69"/>
      <c r="G10" s="69"/>
      <c r="H10" s="69"/>
      <c r="I10" s="69"/>
      <c r="J10" s="69"/>
      <c r="K10" s="69"/>
      <c r="L10" s="69"/>
      <c r="M10" s="69"/>
      <c r="N10" s="70"/>
      <c r="O10" s="70"/>
    </row>
    <row r="11" spans="1:15" x14ac:dyDescent="0.25">
      <c r="A11" s="71"/>
      <c r="B11" s="72" t="s">
        <v>598</v>
      </c>
      <c r="C11" s="73"/>
      <c r="D11" s="73"/>
      <c r="E11" s="73"/>
      <c r="F11" s="73"/>
      <c r="G11" s="73"/>
      <c r="H11" s="74"/>
      <c r="I11" s="73"/>
      <c r="J11" s="73"/>
      <c r="K11" s="73"/>
      <c r="L11" s="73"/>
      <c r="M11" s="74"/>
      <c r="N11" s="73"/>
      <c r="O11" s="73"/>
    </row>
    <row r="12" spans="1:15" x14ac:dyDescent="0.25">
      <c r="A12" s="71"/>
      <c r="B12" s="72" t="s">
        <v>599</v>
      </c>
      <c r="C12" s="73"/>
      <c r="D12" s="73"/>
      <c r="E12" s="73"/>
      <c r="F12" s="73"/>
      <c r="G12" s="73"/>
      <c r="H12" s="74"/>
      <c r="I12" s="73"/>
      <c r="J12" s="73"/>
      <c r="K12" s="73"/>
      <c r="L12" s="73"/>
      <c r="M12" s="74"/>
      <c r="N12" s="73"/>
      <c r="O12" s="73"/>
    </row>
    <row r="13" spans="1:15" x14ac:dyDescent="0.25">
      <c r="A13" s="71"/>
      <c r="B13" s="75" t="s">
        <v>600</v>
      </c>
      <c r="C13" s="76"/>
      <c r="D13" s="76"/>
      <c r="E13" s="76"/>
      <c r="F13" s="76"/>
      <c r="G13" s="76"/>
      <c r="H13" s="76"/>
      <c r="I13" s="76"/>
      <c r="J13" s="76"/>
      <c r="K13" s="76"/>
      <c r="L13" s="76"/>
      <c r="M13" s="76"/>
      <c r="N13" s="76"/>
      <c r="O13" s="76"/>
    </row>
    <row r="14" spans="1:15" x14ac:dyDescent="0.25">
      <c r="A14" s="71"/>
      <c r="B14" s="75" t="s">
        <v>601</v>
      </c>
      <c r="C14" s="73"/>
      <c r="D14" s="73"/>
      <c r="E14" s="73"/>
      <c r="F14" s="73"/>
      <c r="G14" s="73"/>
      <c r="H14" s="74"/>
      <c r="I14" s="73"/>
      <c r="J14" s="73"/>
      <c r="K14" s="73"/>
      <c r="L14" s="73"/>
      <c r="M14" s="74"/>
      <c r="N14" s="73"/>
      <c r="O14" s="73"/>
    </row>
    <row r="15" spans="1:15" x14ac:dyDescent="0.25">
      <c r="A15" s="77" t="s">
        <v>602</v>
      </c>
      <c r="B15" s="75" t="s">
        <v>184</v>
      </c>
      <c r="C15" s="73"/>
      <c r="D15" s="73"/>
      <c r="E15" s="73"/>
      <c r="F15" s="73"/>
      <c r="G15" s="73"/>
      <c r="H15" s="74"/>
      <c r="I15" s="73"/>
      <c r="J15" s="73"/>
      <c r="K15" s="73"/>
      <c r="L15" s="73"/>
      <c r="M15" s="74"/>
      <c r="N15" s="73"/>
      <c r="O15" s="78"/>
    </row>
  </sheetData>
  <mergeCells count="8">
    <mergeCell ref="N7:N9"/>
    <mergeCell ref="O7:O9"/>
    <mergeCell ref="C7:D8"/>
    <mergeCell ref="E7:F8"/>
    <mergeCell ref="G7:G9"/>
    <mergeCell ref="H7:H9"/>
    <mergeCell ref="I7:L8"/>
    <mergeCell ref="M7:M9"/>
  </mergeCells>
  <conditionalFormatting sqref="C10:M15">
    <cfRule type="cellIs" dxfId="7" priority="1" stopIfTrue="1" operator="lessThan">
      <formula>0</formula>
    </cfRule>
  </conditionalFormatting>
  <conditionalFormatting sqref="N11:O15">
    <cfRule type="cellIs" dxfId="6" priority="2"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&amp;CDA
Bilag IX</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3CDA4-E601-4CA2-9D60-7EAF340B4394}">
  <sheetPr>
    <tabColor theme="4" tint="-0.499984740745262"/>
  </sheetPr>
  <dimension ref="B1:D8"/>
  <sheetViews>
    <sheetView showGridLines="0" zoomScaleNormal="100" workbookViewId="0"/>
  </sheetViews>
  <sheetFormatPr defaultColWidth="9.140625" defaultRowHeight="15" x14ac:dyDescent="0.25"/>
  <cols>
    <col min="2" max="2" width="10.85546875" customWidth="1"/>
    <col min="3" max="3" width="56.7109375" customWidth="1"/>
    <col min="4" max="4" width="30.42578125"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x14ac:dyDescent="0.25">
      <c r="B1" s="3" t="s">
        <v>143</v>
      </c>
      <c r="C1" s="3" t="s">
        <v>6</v>
      </c>
    </row>
    <row r="2" spans="2:4" ht="18.75" x14ac:dyDescent="0.3">
      <c r="B2" s="755" t="s">
        <v>18</v>
      </c>
      <c r="C2" s="782"/>
      <c r="D2" s="782"/>
    </row>
    <row r="5" spans="2:4" x14ac:dyDescent="0.25">
      <c r="D5" s="30" t="s">
        <v>146</v>
      </c>
    </row>
    <row r="6" spans="2:4" x14ac:dyDescent="0.25">
      <c r="B6" s="79">
        <v>1</v>
      </c>
      <c r="C6" s="80" t="s">
        <v>193</v>
      </c>
      <c r="D6" s="410">
        <v>76581.286169495303</v>
      </c>
    </row>
    <row r="7" spans="2:4" x14ac:dyDescent="0.25">
      <c r="B7" s="79">
        <v>2</v>
      </c>
      <c r="C7" s="80" t="s">
        <v>603</v>
      </c>
      <c r="D7" s="796">
        <v>2.5000000000000001E-2</v>
      </c>
    </row>
    <row r="8" spans="2:4" x14ac:dyDescent="0.25">
      <c r="B8" s="79">
        <v>3</v>
      </c>
      <c r="C8" s="80" t="s">
        <v>604</v>
      </c>
      <c r="D8" s="410">
        <v>1914.5321542373827</v>
      </c>
    </row>
  </sheetData>
  <conditionalFormatting sqref="D6:D8">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&amp;CDA
Bilag IX</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9BF23-0E6F-4DF2-951E-63D9135D540C}">
  <sheetPr>
    <tabColor theme="5" tint="0.79998168889431442"/>
    <pageSetUpPr fitToPage="1"/>
  </sheetPr>
  <dimension ref="B1:I21"/>
  <sheetViews>
    <sheetView showGridLines="0" zoomScaleNormal="100" workbookViewId="0"/>
  </sheetViews>
  <sheetFormatPr defaultColWidth="9.140625" defaultRowHeight="15" x14ac:dyDescent="0.25"/>
  <cols>
    <col min="1" max="1" width="9.140625" style="454"/>
    <col min="2" max="2" width="10.5703125" style="454" customWidth="1"/>
    <col min="3" max="3" width="72.7109375" style="454" customWidth="1"/>
    <col min="4" max="4" width="17.85546875" style="454" customWidth="1"/>
    <col min="5" max="16384" width="9.140625" style="454"/>
  </cols>
  <sheetData>
    <row r="1" spans="2:9" x14ac:dyDescent="0.25">
      <c r="B1" s="3" t="s">
        <v>143</v>
      </c>
      <c r="C1" s="3" t="s">
        <v>6</v>
      </c>
    </row>
    <row r="2" spans="2:9" ht="18.75" customHeight="1" x14ac:dyDescent="0.3">
      <c r="B2" s="344" t="s">
        <v>20</v>
      </c>
      <c r="C2" s="345"/>
      <c r="D2" s="345"/>
      <c r="E2" s="503"/>
      <c r="F2" s="503"/>
      <c r="G2" s="503"/>
      <c r="H2" s="503"/>
      <c r="I2" s="503"/>
    </row>
    <row r="3" spans="2:9" ht="15" customHeight="1" x14ac:dyDescent="0.25">
      <c r="B3" s="82"/>
      <c r="C3" s="82"/>
      <c r="D3" s="82"/>
    </row>
    <row r="5" spans="2:9" x14ac:dyDescent="0.25">
      <c r="B5" s="12"/>
      <c r="C5" s="12"/>
      <c r="D5" s="83" t="s">
        <v>146</v>
      </c>
    </row>
    <row r="6" spans="2:9" x14ac:dyDescent="0.25">
      <c r="B6" s="12"/>
      <c r="C6" s="12"/>
      <c r="D6" s="36" t="s">
        <v>605</v>
      </c>
    </row>
    <row r="7" spans="2:9" x14ac:dyDescent="0.25">
      <c r="B7" s="84">
        <v>1</v>
      </c>
      <c r="C7" s="426" t="s">
        <v>606</v>
      </c>
      <c r="D7" s="412">
        <v>206552.17725484999</v>
      </c>
      <c r="E7" s="86"/>
      <c r="F7" s="15"/>
    </row>
    <row r="8" spans="2:9" ht="30" x14ac:dyDescent="0.25">
      <c r="B8" s="427">
        <v>2</v>
      </c>
      <c r="C8" s="426" t="s">
        <v>607</v>
      </c>
      <c r="D8" s="85"/>
      <c r="E8" s="86"/>
      <c r="F8" s="15"/>
    </row>
    <row r="9" spans="2:9" ht="30" x14ac:dyDescent="0.25">
      <c r="B9" s="427">
        <v>3</v>
      </c>
      <c r="C9" s="426" t="s">
        <v>608</v>
      </c>
      <c r="D9" s="711"/>
    </row>
    <row r="10" spans="2:9" ht="30" x14ac:dyDescent="0.25">
      <c r="B10" s="427">
        <v>4</v>
      </c>
      <c r="C10" s="27" t="s">
        <v>609</v>
      </c>
      <c r="D10" s="711"/>
    </row>
    <row r="11" spans="2:9" ht="46.5" customHeight="1" x14ac:dyDescent="0.25">
      <c r="B11" s="427">
        <v>5</v>
      </c>
      <c r="C11" s="6" t="s">
        <v>610</v>
      </c>
      <c r="D11" s="711"/>
    </row>
    <row r="12" spans="2:9" ht="30" x14ac:dyDescent="0.25">
      <c r="B12" s="427">
        <v>6</v>
      </c>
      <c r="C12" s="426" t="s">
        <v>611</v>
      </c>
      <c r="D12" s="87"/>
    </row>
    <row r="13" spans="2:9" x14ac:dyDescent="0.25">
      <c r="B13" s="427">
        <v>7</v>
      </c>
      <c r="C13" s="426" t="s">
        <v>612</v>
      </c>
      <c r="D13" s="88"/>
    </row>
    <row r="14" spans="2:9" x14ac:dyDescent="0.25">
      <c r="B14" s="427">
        <v>8</v>
      </c>
      <c r="C14" s="426" t="s">
        <v>613</v>
      </c>
      <c r="D14" s="711"/>
    </row>
    <row r="15" spans="2:9" x14ac:dyDescent="0.25">
      <c r="B15" s="427">
        <v>9</v>
      </c>
      <c r="C15" s="426" t="s">
        <v>614</v>
      </c>
      <c r="D15" s="711"/>
    </row>
    <row r="16" spans="2:9" ht="30" x14ac:dyDescent="0.25">
      <c r="B16" s="427">
        <v>10</v>
      </c>
      <c r="C16" s="426" t="s">
        <v>615</v>
      </c>
      <c r="D16" s="569">
        <v>2783.9914478000001</v>
      </c>
    </row>
    <row r="17" spans="2:4" ht="30" x14ac:dyDescent="0.25">
      <c r="B17" s="427">
        <v>11</v>
      </c>
      <c r="C17" s="6" t="s">
        <v>616</v>
      </c>
      <c r="D17" s="559">
        <v>-110.584417364263</v>
      </c>
    </row>
    <row r="18" spans="2:4" ht="30" x14ac:dyDescent="0.25">
      <c r="B18" s="427" t="s">
        <v>617</v>
      </c>
      <c r="C18" s="6" t="s">
        <v>618</v>
      </c>
      <c r="D18" s="704"/>
    </row>
    <row r="19" spans="2:4" ht="30" x14ac:dyDescent="0.25">
      <c r="B19" s="427" t="s">
        <v>619</v>
      </c>
      <c r="C19" s="6" t="s">
        <v>620</v>
      </c>
      <c r="D19" s="704"/>
    </row>
    <row r="20" spans="2:4" x14ac:dyDescent="0.25">
      <c r="B20" s="427">
        <v>12</v>
      </c>
      <c r="C20" s="426" t="s">
        <v>621</v>
      </c>
      <c r="D20" s="703"/>
    </row>
    <row r="21" spans="2:4" x14ac:dyDescent="0.25">
      <c r="B21" s="427">
        <v>13</v>
      </c>
      <c r="C21" s="53" t="s">
        <v>622</v>
      </c>
      <c r="D21" s="559">
        <v>209225.58428528573</v>
      </c>
    </row>
  </sheetData>
  <pageMargins left="0.70866141732283472" right="0.70866141732283472" top="0.74803149606299213" bottom="0.74803149606299213" header="0.31496062992125984" footer="0.31496062992125984"/>
  <pageSetup paperSize="9" orientation="landscape" r:id="rId1"/>
  <headerFooter>
    <oddHeader>&amp;CDA
Bilag XI</oddHeader>
    <oddFooter>&amp;C1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1C336-B1F7-4077-8337-2EA264A034BE}">
  <sheetPr>
    <tabColor theme="5" tint="0.79998168889431442"/>
    <pageSetUpPr fitToPage="1"/>
  </sheetPr>
  <dimension ref="A1:M72"/>
  <sheetViews>
    <sheetView showGridLines="0" zoomScale="115" zoomScaleNormal="115" workbookViewId="0"/>
  </sheetViews>
  <sheetFormatPr defaultColWidth="9.140625" defaultRowHeight="43.5" customHeight="1" x14ac:dyDescent="0.25"/>
  <cols>
    <col min="1" max="1" width="9.140625" style="454"/>
    <col min="2" max="2" width="9.5703125" style="504" customWidth="1"/>
    <col min="3" max="3" width="71.85546875" style="454" customWidth="1"/>
    <col min="4" max="5" width="18.7109375" style="454" customWidth="1"/>
    <col min="6" max="16384" width="9.140625" style="454"/>
  </cols>
  <sheetData>
    <row r="1" spans="1:5" ht="15" x14ac:dyDescent="0.25">
      <c r="B1" s="3" t="s">
        <v>143</v>
      </c>
      <c r="C1" s="3" t="s">
        <v>6</v>
      </c>
    </row>
    <row r="2" spans="1:5" ht="18.75" x14ac:dyDescent="0.3">
      <c r="A2" s="89"/>
      <c r="B2" s="344" t="s">
        <v>21</v>
      </c>
      <c r="C2" s="503"/>
      <c r="D2" s="503"/>
      <c r="E2" s="503"/>
    </row>
    <row r="4" spans="1:5" ht="43.5" customHeight="1" x14ac:dyDescent="0.25">
      <c r="B4" s="42"/>
      <c r="C4" s="705"/>
      <c r="D4" s="1126" t="s">
        <v>623</v>
      </c>
      <c r="E4" s="1126"/>
    </row>
    <row r="5" spans="1:5" ht="43.5" customHeight="1" x14ac:dyDescent="0.25">
      <c r="B5" s="1127"/>
      <c r="C5" s="1128"/>
      <c r="D5" s="58" t="s">
        <v>146</v>
      </c>
      <c r="E5" s="58" t="s">
        <v>147</v>
      </c>
    </row>
    <row r="6" spans="1:5" ht="43.5" customHeight="1" x14ac:dyDescent="0.25">
      <c r="B6" s="1129"/>
      <c r="C6" s="1130"/>
      <c r="D6" s="58" t="s">
        <v>149</v>
      </c>
      <c r="E6" s="58" t="s">
        <v>150</v>
      </c>
    </row>
    <row r="7" spans="1:5" ht="15" x14ac:dyDescent="0.25">
      <c r="B7" s="1123" t="s">
        <v>624</v>
      </c>
      <c r="C7" s="1124"/>
      <c r="D7" s="1124"/>
      <c r="E7" s="1125"/>
    </row>
    <row r="8" spans="1:5" ht="15" x14ac:dyDescent="0.25">
      <c r="B8" s="58">
        <v>1</v>
      </c>
      <c r="C8" s="6" t="s">
        <v>625</v>
      </c>
      <c r="D8" s="559">
        <v>206552.17725484999</v>
      </c>
      <c r="E8" s="559">
        <v>203297.64201923</v>
      </c>
    </row>
    <row r="9" spans="1:5" ht="30" x14ac:dyDescent="0.25">
      <c r="B9" s="38">
        <v>2</v>
      </c>
      <c r="C9" s="6" t="s">
        <v>626</v>
      </c>
      <c r="D9" s="706"/>
      <c r="E9" s="706"/>
    </row>
    <row r="10" spans="1:5" ht="30" x14ac:dyDescent="0.25">
      <c r="B10" s="38">
        <v>3</v>
      </c>
      <c r="C10" s="6" t="s">
        <v>627</v>
      </c>
      <c r="D10" s="706"/>
      <c r="E10" s="706"/>
    </row>
    <row r="11" spans="1:5" ht="30" x14ac:dyDescent="0.25">
      <c r="B11" s="38">
        <v>4</v>
      </c>
      <c r="C11" s="6" t="s">
        <v>628</v>
      </c>
      <c r="D11" s="706"/>
      <c r="E11" s="706"/>
    </row>
    <row r="12" spans="1:5" ht="15" x14ac:dyDescent="0.25">
      <c r="B12" s="38">
        <v>5</v>
      </c>
      <c r="C12" s="90" t="s">
        <v>629</v>
      </c>
      <c r="D12" s="91"/>
      <c r="E12" s="706"/>
    </row>
    <row r="13" spans="1:5" ht="15" x14ac:dyDescent="0.25">
      <c r="B13" s="58">
        <v>6</v>
      </c>
      <c r="C13" s="6" t="s">
        <v>630</v>
      </c>
      <c r="D13" s="559">
        <v>-110.584417364263</v>
      </c>
      <c r="E13" s="559">
        <v>-94.131011000000001</v>
      </c>
    </row>
    <row r="14" spans="1:5" ht="15" x14ac:dyDescent="0.25">
      <c r="B14" s="92">
        <v>7</v>
      </c>
      <c r="C14" s="93" t="s">
        <v>631</v>
      </c>
      <c r="D14" s="1021">
        <v>206441.59283748572</v>
      </c>
      <c r="E14" s="1021">
        <v>203203.51100823001</v>
      </c>
    </row>
    <row r="15" spans="1:5" ht="15" x14ac:dyDescent="0.25">
      <c r="B15" s="1123" t="s">
        <v>632</v>
      </c>
      <c r="C15" s="1124"/>
      <c r="D15" s="1124"/>
      <c r="E15" s="1125"/>
    </row>
    <row r="16" spans="1:5" ht="45" x14ac:dyDescent="0.25">
      <c r="B16" s="5">
        <v>8</v>
      </c>
      <c r="C16" s="430" t="s">
        <v>633</v>
      </c>
      <c r="D16" s="88"/>
      <c r="E16" s="85"/>
    </row>
    <row r="17" spans="2:5" ht="30" x14ac:dyDescent="0.25">
      <c r="B17" s="5" t="s">
        <v>634</v>
      </c>
      <c r="C17" s="94" t="s">
        <v>635</v>
      </c>
      <c r="D17" s="85"/>
      <c r="E17" s="85"/>
    </row>
    <row r="18" spans="2:5" ht="30" x14ac:dyDescent="0.25">
      <c r="B18" s="5">
        <v>9</v>
      </c>
      <c r="C18" s="6" t="s">
        <v>636</v>
      </c>
      <c r="D18" s="85"/>
      <c r="E18" s="85"/>
    </row>
    <row r="19" spans="2:5" ht="30" x14ac:dyDescent="0.25">
      <c r="B19" s="5" t="s">
        <v>515</v>
      </c>
      <c r="C19" s="95" t="s">
        <v>637</v>
      </c>
      <c r="D19" s="85"/>
      <c r="E19" s="85"/>
    </row>
    <row r="20" spans="2:5" ht="15" x14ac:dyDescent="0.25">
      <c r="B20" s="5" t="s">
        <v>517</v>
      </c>
      <c r="C20" s="95" t="s">
        <v>638</v>
      </c>
      <c r="D20" s="85"/>
      <c r="E20" s="85"/>
    </row>
    <row r="21" spans="2:5" ht="30" x14ac:dyDescent="0.25">
      <c r="B21" s="428">
        <v>10</v>
      </c>
      <c r="C21" s="52" t="s">
        <v>639</v>
      </c>
      <c r="D21" s="88"/>
      <c r="E21" s="85"/>
    </row>
    <row r="22" spans="2:5" ht="30" x14ac:dyDescent="0.25">
      <c r="B22" s="428" t="s">
        <v>640</v>
      </c>
      <c r="C22" s="7" t="s">
        <v>641</v>
      </c>
      <c r="D22" s="88"/>
      <c r="E22" s="85"/>
    </row>
    <row r="23" spans="2:5" ht="30" x14ac:dyDescent="0.25">
      <c r="B23" s="428" t="s">
        <v>642</v>
      </c>
      <c r="C23" s="707" t="s">
        <v>643</v>
      </c>
      <c r="D23" s="88"/>
      <c r="E23" s="85"/>
    </row>
    <row r="24" spans="2:5" ht="15" x14ac:dyDescent="0.25">
      <c r="B24" s="5">
        <v>11</v>
      </c>
      <c r="C24" s="6" t="s">
        <v>644</v>
      </c>
      <c r="D24" s="85"/>
      <c r="E24" s="85"/>
    </row>
    <row r="25" spans="2:5" ht="30" x14ac:dyDescent="0.25">
      <c r="B25" s="5">
        <v>12</v>
      </c>
      <c r="C25" s="6" t="s">
        <v>645</v>
      </c>
      <c r="D25" s="85"/>
      <c r="E25" s="85"/>
    </row>
    <row r="26" spans="2:5" ht="15" x14ac:dyDescent="0.25">
      <c r="B26" s="708">
        <v>13</v>
      </c>
      <c r="C26" s="96" t="s">
        <v>646</v>
      </c>
      <c r="D26" s="709"/>
      <c r="E26" s="709"/>
    </row>
    <row r="27" spans="2:5" ht="15" x14ac:dyDescent="0.25">
      <c r="B27" s="1131" t="s">
        <v>647</v>
      </c>
      <c r="C27" s="1132"/>
      <c r="D27" s="1132"/>
      <c r="E27" s="1133"/>
    </row>
    <row r="28" spans="2:5" ht="30" x14ac:dyDescent="0.25">
      <c r="B28" s="58">
        <v>14</v>
      </c>
      <c r="C28" s="6" t="s">
        <v>648</v>
      </c>
      <c r="D28" s="88"/>
      <c r="E28" s="85"/>
    </row>
    <row r="29" spans="2:5" ht="30" x14ac:dyDescent="0.25">
      <c r="B29" s="58">
        <v>15</v>
      </c>
      <c r="C29" s="6" t="s">
        <v>649</v>
      </c>
      <c r="D29" s="97"/>
      <c r="E29" s="85"/>
    </row>
    <row r="30" spans="2:5" ht="15" x14ac:dyDescent="0.25">
      <c r="B30" s="58">
        <v>16</v>
      </c>
      <c r="C30" s="6" t="s">
        <v>650</v>
      </c>
      <c r="D30" s="85"/>
      <c r="E30" s="85"/>
    </row>
    <row r="31" spans="2:5" ht="30" x14ac:dyDescent="0.25">
      <c r="B31" s="5" t="s">
        <v>651</v>
      </c>
      <c r="C31" s="6" t="s">
        <v>652</v>
      </c>
      <c r="D31" s="85"/>
      <c r="E31" s="85"/>
    </row>
    <row r="32" spans="2:5" ht="15" x14ac:dyDescent="0.25">
      <c r="B32" s="5">
        <v>17</v>
      </c>
      <c r="C32" s="6" t="s">
        <v>653</v>
      </c>
      <c r="D32" s="85"/>
      <c r="E32" s="85"/>
    </row>
    <row r="33" spans="2:5" ht="15" x14ac:dyDescent="0.25">
      <c r="B33" s="5" t="s">
        <v>654</v>
      </c>
      <c r="C33" s="6" t="s">
        <v>655</v>
      </c>
      <c r="D33" s="85"/>
      <c r="E33" s="85"/>
    </row>
    <row r="34" spans="2:5" ht="15" x14ac:dyDescent="0.25">
      <c r="B34" s="708">
        <v>18</v>
      </c>
      <c r="C34" s="96" t="s">
        <v>656</v>
      </c>
      <c r="D34" s="709"/>
      <c r="E34" s="709"/>
    </row>
    <row r="35" spans="2:5" ht="15" x14ac:dyDescent="0.25">
      <c r="B35" s="1123" t="s">
        <v>657</v>
      </c>
      <c r="C35" s="1124"/>
      <c r="D35" s="1124"/>
      <c r="E35" s="1125"/>
    </row>
    <row r="36" spans="2:5" ht="15" x14ac:dyDescent="0.25">
      <c r="B36" s="58">
        <v>19</v>
      </c>
      <c r="C36" s="6" t="s">
        <v>658</v>
      </c>
      <c r="D36" s="88"/>
      <c r="E36" s="85"/>
    </row>
    <row r="37" spans="2:5" ht="15" x14ac:dyDescent="0.25">
      <c r="B37" s="58">
        <v>20</v>
      </c>
      <c r="C37" s="6" t="s">
        <v>659</v>
      </c>
      <c r="D37" s="1022">
        <v>2783.9914478000001</v>
      </c>
      <c r="E37" s="412">
        <v>2925.1158569999998</v>
      </c>
    </row>
    <row r="38" spans="2:5" ht="30" x14ac:dyDescent="0.25">
      <c r="B38" s="58">
        <v>21</v>
      </c>
      <c r="C38" s="27" t="s">
        <v>660</v>
      </c>
      <c r="D38" s="382"/>
      <c r="E38" s="382"/>
    </row>
    <row r="39" spans="2:5" ht="15" x14ac:dyDescent="0.25">
      <c r="B39" s="708">
        <v>22</v>
      </c>
      <c r="C39" s="96" t="s">
        <v>661</v>
      </c>
      <c r="D39" s="1021">
        <v>2783.9914478000001</v>
      </c>
      <c r="E39" s="1021">
        <v>2925.1158569999998</v>
      </c>
    </row>
    <row r="40" spans="2:5" ht="15" x14ac:dyDescent="0.25">
      <c r="B40" s="1134" t="s">
        <v>662</v>
      </c>
      <c r="C40" s="1135"/>
      <c r="D40" s="1135"/>
      <c r="E40" s="1136"/>
    </row>
    <row r="41" spans="2:5" ht="30" x14ac:dyDescent="0.25">
      <c r="B41" s="5" t="s">
        <v>663</v>
      </c>
      <c r="C41" s="6" t="s">
        <v>664</v>
      </c>
      <c r="D41" s="85"/>
      <c r="E41" s="85"/>
    </row>
    <row r="42" spans="2:5" ht="30" x14ac:dyDescent="0.25">
      <c r="B42" s="5" t="s">
        <v>665</v>
      </c>
      <c r="C42" s="6" t="s">
        <v>666</v>
      </c>
      <c r="D42" s="85"/>
      <c r="E42" s="85"/>
    </row>
    <row r="43" spans="2:5" ht="30" x14ac:dyDescent="0.25">
      <c r="B43" s="98" t="s">
        <v>667</v>
      </c>
      <c r="C43" s="94" t="s">
        <v>668</v>
      </c>
      <c r="D43" s="85"/>
      <c r="E43" s="85"/>
    </row>
    <row r="44" spans="2:5" ht="30" x14ac:dyDescent="0.25">
      <c r="B44" s="98" t="s">
        <v>669</v>
      </c>
      <c r="C44" s="94" t="s">
        <v>670</v>
      </c>
      <c r="D44" s="88"/>
      <c r="E44" s="85"/>
    </row>
    <row r="45" spans="2:5" ht="30" x14ac:dyDescent="0.25">
      <c r="B45" s="98" t="s">
        <v>671</v>
      </c>
      <c r="C45" s="99" t="s">
        <v>672</v>
      </c>
      <c r="D45" s="88"/>
      <c r="E45" s="85"/>
    </row>
    <row r="46" spans="2:5" ht="30" x14ac:dyDescent="0.25">
      <c r="B46" s="98" t="s">
        <v>673</v>
      </c>
      <c r="C46" s="94" t="s">
        <v>674</v>
      </c>
      <c r="D46" s="85"/>
      <c r="E46" s="85"/>
    </row>
    <row r="47" spans="2:5" ht="15" x14ac:dyDescent="0.25">
      <c r="B47" s="98" t="s">
        <v>675</v>
      </c>
      <c r="C47" s="94" t="s">
        <v>676</v>
      </c>
      <c r="D47" s="85"/>
      <c r="E47" s="85"/>
    </row>
    <row r="48" spans="2:5" ht="30" x14ac:dyDescent="0.25">
      <c r="B48" s="98" t="s">
        <v>677</v>
      </c>
      <c r="C48" s="94" t="s">
        <v>678</v>
      </c>
      <c r="D48" s="85"/>
      <c r="E48" s="85"/>
    </row>
    <row r="49" spans="2:5" ht="30" x14ac:dyDescent="0.25">
      <c r="B49" s="98" t="s">
        <v>679</v>
      </c>
      <c r="C49" s="94" t="s">
        <v>680</v>
      </c>
      <c r="D49" s="85"/>
      <c r="E49" s="85"/>
    </row>
    <row r="50" spans="2:5" ht="15" x14ac:dyDescent="0.25">
      <c r="B50" s="98" t="s">
        <v>681</v>
      </c>
      <c r="C50" s="94" t="s">
        <v>682</v>
      </c>
      <c r="D50" s="85"/>
      <c r="E50" s="85"/>
    </row>
    <row r="51" spans="2:5" ht="15" x14ac:dyDescent="0.25">
      <c r="B51" s="100" t="s">
        <v>683</v>
      </c>
      <c r="C51" s="101" t="s">
        <v>684</v>
      </c>
      <c r="D51" s="102"/>
      <c r="E51" s="103"/>
    </row>
    <row r="52" spans="2:5" ht="15" x14ac:dyDescent="0.25">
      <c r="B52" s="1137" t="s">
        <v>685</v>
      </c>
      <c r="C52" s="1138"/>
      <c r="D52" s="1138"/>
      <c r="E52" s="1139"/>
    </row>
    <row r="53" spans="2:5" ht="15" x14ac:dyDescent="0.25">
      <c r="B53" s="58">
        <v>23</v>
      </c>
      <c r="C53" s="104" t="s">
        <v>454</v>
      </c>
      <c r="D53" s="1023">
        <v>16470.512438096259</v>
      </c>
      <c r="E53" s="412">
        <v>16019.2314301635</v>
      </c>
    </row>
    <row r="54" spans="2:5" ht="15" x14ac:dyDescent="0.25">
      <c r="B54" s="105">
        <v>24</v>
      </c>
      <c r="C54" s="106" t="s">
        <v>622</v>
      </c>
      <c r="D54" s="383">
        <v>209225.58428528573</v>
      </c>
      <c r="E54" s="383">
        <v>206128.62686523001</v>
      </c>
    </row>
    <row r="55" spans="2:5" ht="15" x14ac:dyDescent="0.25">
      <c r="B55" s="1137" t="s">
        <v>220</v>
      </c>
      <c r="C55" s="1138"/>
      <c r="D55" s="1138"/>
      <c r="E55" s="1139"/>
    </row>
    <row r="56" spans="2:5" ht="15" x14ac:dyDescent="0.25">
      <c r="B56" s="58">
        <v>25</v>
      </c>
      <c r="C56" s="12" t="s">
        <v>222</v>
      </c>
      <c r="D56" s="1024">
        <v>7.8721311709366248E-2</v>
      </c>
      <c r="E56" s="1025">
        <v>7.7714734114233991E-2</v>
      </c>
    </row>
    <row r="57" spans="2:5" ht="30" x14ac:dyDescent="0.25">
      <c r="B57" s="5" t="s">
        <v>686</v>
      </c>
      <c r="C57" s="6" t="s">
        <v>687</v>
      </c>
      <c r="D57" s="1024">
        <v>7.8721311709366248E-2</v>
      </c>
      <c r="E57" s="1025">
        <v>7.7714734114233991E-2</v>
      </c>
    </row>
    <row r="58" spans="2:5" ht="30" x14ac:dyDescent="0.25">
      <c r="B58" s="5" t="s">
        <v>688</v>
      </c>
      <c r="C58" s="27" t="s">
        <v>689</v>
      </c>
      <c r="D58" s="1024">
        <v>7.8721311709366248E-2</v>
      </c>
      <c r="E58" s="1025">
        <v>7.7714734114233991E-2</v>
      </c>
    </row>
    <row r="59" spans="2:5" ht="15" x14ac:dyDescent="0.25">
      <c r="B59" s="5">
        <v>26</v>
      </c>
      <c r="C59" s="6" t="s">
        <v>690</v>
      </c>
      <c r="D59" s="384">
        <v>0.03</v>
      </c>
      <c r="E59" s="384">
        <v>0.03</v>
      </c>
    </row>
    <row r="60" spans="2:5" ht="30" x14ac:dyDescent="0.25">
      <c r="B60" s="5" t="s">
        <v>691</v>
      </c>
      <c r="C60" s="6" t="s">
        <v>225</v>
      </c>
      <c r="D60" s="384"/>
      <c r="E60" s="384"/>
    </row>
    <row r="61" spans="2:5" ht="15" x14ac:dyDescent="0.25">
      <c r="B61" s="5" t="s">
        <v>692</v>
      </c>
      <c r="C61" s="6" t="s">
        <v>693</v>
      </c>
      <c r="D61" s="710"/>
      <c r="E61" s="384"/>
    </row>
    <row r="62" spans="2:5" ht="15" x14ac:dyDescent="0.25">
      <c r="B62" s="5">
        <v>27</v>
      </c>
      <c r="C62" s="27" t="s">
        <v>231</v>
      </c>
      <c r="D62" s="384"/>
      <c r="E62" s="384"/>
    </row>
    <row r="63" spans="2:5" ht="15" x14ac:dyDescent="0.25">
      <c r="B63" s="18" t="s">
        <v>694</v>
      </c>
      <c r="C63" s="27" t="s">
        <v>233</v>
      </c>
      <c r="D63" s="706"/>
      <c r="E63" s="706"/>
    </row>
    <row r="64" spans="2:5" ht="15" x14ac:dyDescent="0.25">
      <c r="B64" s="1134" t="s">
        <v>695</v>
      </c>
      <c r="C64" s="1135"/>
      <c r="D64" s="1135"/>
      <c r="E64" s="1136"/>
    </row>
    <row r="65" spans="2:13" ht="15" x14ac:dyDescent="0.25">
      <c r="B65" s="18" t="s">
        <v>696</v>
      </c>
      <c r="C65" s="27" t="s">
        <v>697</v>
      </c>
      <c r="D65" s="711"/>
      <c r="E65" s="706"/>
      <c r="M65" s="23"/>
    </row>
    <row r="66" spans="2:13" ht="15" x14ac:dyDescent="0.25">
      <c r="B66" s="1137" t="s">
        <v>698</v>
      </c>
      <c r="C66" s="1138"/>
      <c r="D66" s="1138"/>
      <c r="E66" s="1139"/>
    </row>
    <row r="67" spans="2:13" ht="45" x14ac:dyDescent="0.25">
      <c r="B67" s="5">
        <v>28</v>
      </c>
      <c r="C67" s="6" t="s">
        <v>699</v>
      </c>
      <c r="D67" s="88"/>
      <c r="E67" s="85"/>
      <c r="M67" s="86"/>
    </row>
    <row r="68" spans="2:13" ht="45" x14ac:dyDescent="0.25">
      <c r="B68" s="5">
        <v>29</v>
      </c>
      <c r="C68" s="6" t="s">
        <v>700</v>
      </c>
      <c r="D68" s="88"/>
      <c r="E68" s="85"/>
      <c r="M68" s="86"/>
    </row>
    <row r="69" spans="2:13" ht="75" x14ac:dyDescent="0.25">
      <c r="B69" s="18">
        <v>30</v>
      </c>
      <c r="C69" s="27" t="s">
        <v>701</v>
      </c>
      <c r="D69" s="569">
        <v>209225.58428528573</v>
      </c>
      <c r="E69" s="569">
        <v>206128.62686523001</v>
      </c>
      <c r="M69" s="23"/>
    </row>
    <row r="70" spans="2:13" ht="75" x14ac:dyDescent="0.25">
      <c r="B70" s="18" t="s">
        <v>702</v>
      </c>
      <c r="C70" s="27" t="s">
        <v>703</v>
      </c>
      <c r="D70" s="569">
        <v>209225.58428528573</v>
      </c>
      <c r="E70" s="569">
        <v>206128.62686523001</v>
      </c>
      <c r="M70" s="23"/>
    </row>
    <row r="71" spans="2:13" ht="75" x14ac:dyDescent="0.25">
      <c r="B71" s="5">
        <v>31</v>
      </c>
      <c r="C71" s="6" t="s">
        <v>704</v>
      </c>
      <c r="D71" s="1024">
        <v>7.8721311709366248E-2</v>
      </c>
      <c r="E71" s="1025">
        <v>7.7714734114233991E-2</v>
      </c>
      <c r="M71" s="86"/>
    </row>
    <row r="72" spans="2:13" ht="75" x14ac:dyDescent="0.25">
      <c r="B72" s="5" t="s">
        <v>705</v>
      </c>
      <c r="C72" s="6" t="s">
        <v>706</v>
      </c>
      <c r="D72" s="1024">
        <v>7.8721311709366248E-2</v>
      </c>
      <c r="E72" s="1025">
        <v>7.7714734114233991E-2</v>
      </c>
      <c r="M72" s="86"/>
    </row>
  </sheetData>
  <mergeCells count="11">
    <mergeCell ref="B40:E40"/>
    <mergeCell ref="B52:E52"/>
    <mergeCell ref="B55:E55"/>
    <mergeCell ref="B64:E64"/>
    <mergeCell ref="B66:E66"/>
    <mergeCell ref="B35:E35"/>
    <mergeCell ref="D4:E4"/>
    <mergeCell ref="B5:C6"/>
    <mergeCell ref="B7:E7"/>
    <mergeCell ref="B15:E15"/>
    <mergeCell ref="B27:E27"/>
  </mergeCells>
  <pageMargins left="0.70866141732283472" right="0.70866141732283472" top="0.74803149606299213" bottom="0.74803149606299213" header="0.31496062992125984" footer="0.31496062992125984"/>
  <pageSetup paperSize="9" fitToHeight="0" orientation="landscape" verticalDpi="1200" r:id="rId1"/>
  <headerFooter>
    <oddHeader>&amp;CDA 
Bilag XI</oddHeader>
    <oddFooter>&amp;C1</oddFooter>
  </headerFooter>
  <rowBreaks count="5" manualBreakCount="5">
    <brk id="22" min="1" max="4" man="1"/>
    <brk id="23" min="1" max="2" man="1"/>
    <brk id="24" min="1" max="2" man="1"/>
    <brk id="25" min="1" max="2" man="1"/>
    <brk id="41" min="1" max="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259E-F072-473A-B2E7-6A69FF07DD8B}">
  <sheetPr>
    <tabColor theme="5" tint="0.79998168889431442"/>
  </sheetPr>
  <dimension ref="B1:D17"/>
  <sheetViews>
    <sheetView showGridLines="0" zoomScale="145" zoomScaleNormal="145" workbookViewId="0"/>
  </sheetViews>
  <sheetFormatPr defaultColWidth="9.140625" defaultRowHeight="15" x14ac:dyDescent="0.25"/>
  <cols>
    <col min="1" max="1" width="9.140625" style="454"/>
    <col min="2" max="2" width="10.85546875" style="454" customWidth="1"/>
    <col min="3" max="3" width="51.42578125" style="454" customWidth="1"/>
    <col min="4" max="4" width="43.28515625" style="454" customWidth="1"/>
    <col min="5" max="16384" width="9.140625" style="454"/>
  </cols>
  <sheetData>
    <row r="1" spans="2:4" x14ac:dyDescent="0.25">
      <c r="B1" s="3" t="s">
        <v>143</v>
      </c>
      <c r="C1" s="3" t="s">
        <v>6</v>
      </c>
    </row>
    <row r="2" spans="2:4" ht="18.75" customHeight="1" x14ac:dyDescent="0.25">
      <c r="B2" s="1140" t="s">
        <v>22</v>
      </c>
      <c r="C2" s="1140"/>
      <c r="D2" s="1140"/>
    </row>
    <row r="3" spans="2:4" ht="21.75" customHeight="1" x14ac:dyDescent="0.25">
      <c r="B3" s="1140"/>
      <c r="C3" s="1140"/>
      <c r="D3" s="1140"/>
    </row>
    <row r="4" spans="2:4" x14ac:dyDescent="0.25">
      <c r="B4"/>
      <c r="C4"/>
      <c r="D4" s="1" t="s">
        <v>146</v>
      </c>
    </row>
    <row r="5" spans="2:4" x14ac:dyDescent="0.25">
      <c r="B5" s="12"/>
      <c r="C5" s="12"/>
      <c r="D5" s="107" t="s">
        <v>623</v>
      </c>
    </row>
    <row r="6" spans="2:4" ht="30" x14ac:dyDescent="0.25">
      <c r="B6" s="108" t="s">
        <v>707</v>
      </c>
      <c r="C6" s="108" t="s">
        <v>708</v>
      </c>
      <c r="D6" s="569">
        <v>206552.17725286511</v>
      </c>
    </row>
    <row r="7" spans="2:4" x14ac:dyDescent="0.25">
      <c r="B7" s="430" t="s">
        <v>709</v>
      </c>
      <c r="C7" s="109" t="s">
        <v>710</v>
      </c>
      <c r="D7" s="559">
        <v>9629.5983899999992</v>
      </c>
    </row>
    <row r="8" spans="2:4" x14ac:dyDescent="0.25">
      <c r="B8" s="430" t="s">
        <v>711</v>
      </c>
      <c r="C8" s="109" t="s">
        <v>712</v>
      </c>
      <c r="D8" s="569">
        <v>196922.57886286511</v>
      </c>
    </row>
    <row r="9" spans="2:4" ht="30" x14ac:dyDescent="0.25">
      <c r="B9" s="430" t="s">
        <v>713</v>
      </c>
      <c r="C9" s="109" t="s">
        <v>714</v>
      </c>
      <c r="D9" s="704"/>
    </row>
    <row r="10" spans="2:4" ht="30" x14ac:dyDescent="0.25">
      <c r="B10" s="430" t="s">
        <v>715</v>
      </c>
      <c r="C10" s="109" t="s">
        <v>716</v>
      </c>
      <c r="D10" s="559">
        <v>2528.181963</v>
      </c>
    </row>
    <row r="11" spans="2:4" ht="60" x14ac:dyDescent="0.25">
      <c r="B11" s="430" t="s">
        <v>717</v>
      </c>
      <c r="C11" s="110" t="s">
        <v>718</v>
      </c>
      <c r="D11" s="704"/>
    </row>
    <row r="12" spans="2:4" x14ac:dyDescent="0.25">
      <c r="B12" s="430" t="s">
        <v>719</v>
      </c>
      <c r="C12" s="109" t="s">
        <v>720</v>
      </c>
      <c r="D12" s="559">
        <v>171.85773399999999</v>
      </c>
    </row>
    <row r="13" spans="2:4" x14ac:dyDescent="0.25">
      <c r="B13" s="430" t="s">
        <v>721</v>
      </c>
      <c r="C13" s="109" t="s">
        <v>722</v>
      </c>
      <c r="D13" s="559">
        <v>93094.205309872297</v>
      </c>
    </row>
    <row r="14" spans="2:4" x14ac:dyDescent="0.25">
      <c r="B14" s="430" t="s">
        <v>723</v>
      </c>
      <c r="C14" s="109" t="s">
        <v>724</v>
      </c>
      <c r="D14" s="559">
        <v>4390.7333974945404</v>
      </c>
    </row>
    <row r="15" spans="2:4" x14ac:dyDescent="0.25">
      <c r="B15" s="430" t="s">
        <v>725</v>
      </c>
      <c r="C15" s="110" t="s">
        <v>726</v>
      </c>
      <c r="D15" s="559">
        <v>95234.910749999995</v>
      </c>
    </row>
    <row r="16" spans="2:4" x14ac:dyDescent="0.25">
      <c r="B16" s="430" t="s">
        <v>727</v>
      </c>
      <c r="C16" s="109" t="s">
        <v>728</v>
      </c>
      <c r="D16" s="559">
        <v>906.890401</v>
      </c>
    </row>
    <row r="17" spans="2:4" ht="45" x14ac:dyDescent="0.25">
      <c r="B17" s="430" t="s">
        <v>729</v>
      </c>
      <c r="C17" s="109" t="s">
        <v>730</v>
      </c>
      <c r="D17" s="559">
        <v>595.79930960000002</v>
      </c>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&amp;CDA 
Bilag XI</oddHeader>
    <oddFooter>&amp;C1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39A85-9259-47C3-9F7D-ED4836785F5C}">
  <sheetPr>
    <tabColor theme="5" tint="0.59999389629810485"/>
  </sheetPr>
  <dimension ref="A1:M48"/>
  <sheetViews>
    <sheetView showGridLines="0" zoomScaleNormal="100" workbookViewId="0"/>
  </sheetViews>
  <sheetFormatPr defaultColWidth="9.140625" defaultRowHeight="15" x14ac:dyDescent="0.25"/>
  <cols>
    <col min="1" max="1" width="9.140625" style="454" customWidth="1"/>
    <col min="2" max="2" width="10.140625" style="454" customWidth="1"/>
    <col min="3" max="3" width="43.85546875" style="454" customWidth="1"/>
    <col min="4" max="5" width="13.85546875" style="454" bestFit="1" customWidth="1"/>
    <col min="6" max="6" width="15.42578125" style="454" bestFit="1" customWidth="1"/>
    <col min="7" max="7" width="11.5703125" style="454" bestFit="1" customWidth="1"/>
    <col min="8" max="9" width="13.85546875" style="454" bestFit="1" customWidth="1"/>
    <col min="10" max="10" width="15.42578125" style="454" bestFit="1" customWidth="1"/>
    <col min="11" max="11" width="11.5703125" style="454" bestFit="1" customWidth="1"/>
    <col min="12" max="16384" width="9.140625" style="454"/>
  </cols>
  <sheetData>
    <row r="1" spans="1:12" x14ac:dyDescent="0.25">
      <c r="B1" s="3" t="s">
        <v>143</v>
      </c>
      <c r="C1" s="3" t="s">
        <v>6</v>
      </c>
    </row>
    <row r="2" spans="1:12" ht="18.75" x14ac:dyDescent="0.25">
      <c r="B2" s="346" t="s">
        <v>24</v>
      </c>
      <c r="C2" s="499"/>
      <c r="D2" s="499"/>
      <c r="E2" s="499"/>
      <c r="F2" s="499"/>
      <c r="G2" s="499"/>
      <c r="H2" s="499"/>
      <c r="I2" s="499"/>
      <c r="J2" s="499"/>
      <c r="K2" s="499"/>
    </row>
    <row r="3" spans="1:12" ht="15.75" x14ac:dyDescent="0.25">
      <c r="A3" s="112"/>
    </row>
    <row r="4" spans="1:12" ht="15.75" x14ac:dyDescent="0.25">
      <c r="A4" s="112"/>
      <c r="C4" s="430" t="s">
        <v>731</v>
      </c>
    </row>
    <row r="5" spans="1:12" ht="15.75" x14ac:dyDescent="0.25">
      <c r="A5" s="112"/>
      <c r="C5" s="113"/>
    </row>
    <row r="6" spans="1:12" x14ac:dyDescent="0.25">
      <c r="B6" s="114"/>
      <c r="D6" s="469" t="s">
        <v>146</v>
      </c>
      <c r="E6" s="469" t="s">
        <v>147</v>
      </c>
      <c r="F6" s="469" t="s">
        <v>148</v>
      </c>
      <c r="G6" s="469" t="s">
        <v>247</v>
      </c>
      <c r="H6" s="469" t="s">
        <v>248</v>
      </c>
      <c r="I6" s="469" t="s">
        <v>249</v>
      </c>
      <c r="J6" s="469" t="s">
        <v>250</v>
      </c>
      <c r="K6" s="469" t="s">
        <v>330</v>
      </c>
    </row>
    <row r="7" spans="1:12" x14ac:dyDescent="0.25">
      <c r="D7" s="1142" t="s">
        <v>732</v>
      </c>
      <c r="E7" s="1142"/>
      <c r="F7" s="1142"/>
      <c r="G7" s="1142"/>
      <c r="H7" s="1143" t="s">
        <v>733</v>
      </c>
      <c r="I7" s="1144"/>
      <c r="J7" s="1144"/>
      <c r="K7" s="1145"/>
    </row>
    <row r="8" spans="1:12" x14ac:dyDescent="0.25">
      <c r="B8" s="468" t="s">
        <v>734</v>
      </c>
      <c r="C8" s="430" t="s">
        <v>735</v>
      </c>
      <c r="D8" s="18" t="s">
        <v>149</v>
      </c>
      <c r="E8" s="18" t="s">
        <v>150</v>
      </c>
      <c r="F8" s="18" t="s">
        <v>185</v>
      </c>
      <c r="G8" s="18" t="s">
        <v>186</v>
      </c>
      <c r="H8" s="18" t="s">
        <v>149</v>
      </c>
      <c r="I8" s="18" t="s">
        <v>150</v>
      </c>
      <c r="J8" s="18" t="s">
        <v>185</v>
      </c>
      <c r="K8" s="18" t="s">
        <v>186</v>
      </c>
    </row>
    <row r="9" spans="1:12" ht="30" x14ac:dyDescent="0.25">
      <c r="B9" s="468" t="s">
        <v>736</v>
      </c>
      <c r="C9" s="430" t="s">
        <v>737</v>
      </c>
      <c r="D9" s="500"/>
      <c r="E9" s="500"/>
      <c r="F9" s="500"/>
      <c r="G9" s="500"/>
      <c r="H9" s="500"/>
      <c r="I9" s="500"/>
      <c r="J9" s="500"/>
      <c r="K9" s="500"/>
    </row>
    <row r="10" spans="1:12" x14ac:dyDescent="0.25">
      <c r="B10" s="1146" t="s">
        <v>738</v>
      </c>
      <c r="C10" s="1147"/>
      <c r="D10" s="1147"/>
      <c r="E10" s="1147"/>
      <c r="F10" s="1147"/>
      <c r="G10" s="1147"/>
      <c r="H10" s="1147"/>
      <c r="I10" s="1147"/>
      <c r="J10" s="1147"/>
      <c r="K10" s="1148"/>
    </row>
    <row r="11" spans="1:12" x14ac:dyDescent="0.25">
      <c r="B11" s="428">
        <v>1</v>
      </c>
      <c r="C11" s="430" t="s">
        <v>739</v>
      </c>
      <c r="D11" s="1149" t="s">
        <v>482</v>
      </c>
      <c r="E11" s="1150"/>
      <c r="F11" s="1150"/>
      <c r="G11" s="1151"/>
      <c r="H11" s="501">
        <v>2839.7280680399999</v>
      </c>
      <c r="I11" s="501">
        <v>1544.5033954099999</v>
      </c>
      <c r="J11" s="501">
        <v>1025.85228349</v>
      </c>
      <c r="K11" s="501">
        <v>1902.3930089999999</v>
      </c>
      <c r="L11"/>
    </row>
    <row r="12" spans="1:12" x14ac:dyDescent="0.25">
      <c r="B12" s="1146" t="s">
        <v>740</v>
      </c>
      <c r="C12" s="1147"/>
      <c r="D12" s="1147"/>
      <c r="E12" s="1147"/>
      <c r="F12" s="1147"/>
      <c r="G12" s="1147"/>
      <c r="H12" s="1147"/>
      <c r="I12" s="1147"/>
      <c r="J12" s="1147"/>
      <c r="K12" s="1148"/>
    </row>
    <row r="13" spans="1:12" ht="30" x14ac:dyDescent="0.25">
      <c r="B13" s="428">
        <v>2</v>
      </c>
      <c r="C13" s="430" t="s">
        <v>741</v>
      </c>
      <c r="D13" s="500"/>
      <c r="E13" s="500"/>
      <c r="F13" s="500"/>
      <c r="G13" s="500"/>
      <c r="H13" s="500"/>
      <c r="I13" s="500"/>
      <c r="J13" s="500"/>
      <c r="K13" s="500"/>
    </row>
    <row r="14" spans="1:12" x14ac:dyDescent="0.25">
      <c r="B14" s="428">
        <v>3</v>
      </c>
      <c r="C14" s="429" t="s">
        <v>742</v>
      </c>
      <c r="D14" s="500"/>
      <c r="E14" s="500"/>
      <c r="F14" s="500"/>
      <c r="G14" s="500"/>
      <c r="H14" s="500"/>
      <c r="I14" s="500"/>
      <c r="J14" s="500"/>
      <c r="K14" s="500"/>
    </row>
    <row r="15" spans="1:12" x14ac:dyDescent="0.25">
      <c r="B15" s="428">
        <v>4</v>
      </c>
      <c r="C15" s="429" t="s">
        <v>743</v>
      </c>
      <c r="D15" s="500"/>
      <c r="E15" s="500"/>
      <c r="F15" s="500"/>
      <c r="G15" s="500"/>
      <c r="H15" s="500"/>
      <c r="I15" s="500"/>
      <c r="J15" s="500"/>
      <c r="K15" s="500"/>
    </row>
    <row r="16" spans="1:12" x14ac:dyDescent="0.25">
      <c r="B16" s="428">
        <v>5</v>
      </c>
      <c r="C16" s="430" t="s">
        <v>744</v>
      </c>
      <c r="D16" s="501">
        <v>9.0713530000000002</v>
      </c>
      <c r="E16" s="501">
        <v>8.6317970000000006</v>
      </c>
      <c r="F16" s="501">
        <v>7.9472620000000003</v>
      </c>
      <c r="G16" s="501">
        <v>8.8945209999999992</v>
      </c>
      <c r="H16" s="501">
        <v>9.0713530000000002</v>
      </c>
      <c r="I16" s="501">
        <v>8.6317970000000006</v>
      </c>
      <c r="J16" s="501">
        <v>7.9472620000000003</v>
      </c>
      <c r="K16" s="501">
        <v>8.8945209999999992</v>
      </c>
      <c r="L16"/>
    </row>
    <row r="17" spans="2:13" ht="45" x14ac:dyDescent="0.25">
      <c r="B17" s="428">
        <v>6</v>
      </c>
      <c r="C17" s="429" t="s">
        <v>745</v>
      </c>
      <c r="D17" s="500"/>
      <c r="E17" s="500"/>
      <c r="F17" s="500"/>
      <c r="G17" s="500"/>
      <c r="H17" s="500"/>
      <c r="I17" s="500"/>
      <c r="J17" s="500"/>
      <c r="K17" s="500"/>
    </row>
    <row r="18" spans="2:13" ht="30" x14ac:dyDescent="0.25">
      <c r="B18" s="428">
        <v>7</v>
      </c>
      <c r="C18" s="429" t="s">
        <v>746</v>
      </c>
      <c r="D18" s="500"/>
      <c r="E18" s="500"/>
      <c r="F18" s="500"/>
      <c r="G18" s="500"/>
      <c r="H18" s="500"/>
      <c r="I18" s="500"/>
      <c r="J18" s="500"/>
      <c r="K18" s="500"/>
    </row>
    <row r="19" spans="2:13" x14ac:dyDescent="0.25">
      <c r="B19" s="428">
        <v>8</v>
      </c>
      <c r="C19" s="429" t="s">
        <v>747</v>
      </c>
      <c r="D19" s="501">
        <v>9.0713530000000002</v>
      </c>
      <c r="E19" s="501">
        <v>8.6317970000000006</v>
      </c>
      <c r="F19" s="501">
        <v>7.9472620000000003</v>
      </c>
      <c r="G19" s="501">
        <v>8.8945209999999992</v>
      </c>
      <c r="H19" s="501">
        <v>9.0713530000000002</v>
      </c>
      <c r="I19" s="501">
        <v>8.6317970000000006</v>
      </c>
      <c r="J19" s="501">
        <v>7.9472620000000003</v>
      </c>
      <c r="K19" s="501">
        <v>8.8945209999999992</v>
      </c>
      <c r="L19"/>
    </row>
    <row r="20" spans="2:13" x14ac:dyDescent="0.25">
      <c r="B20" s="428">
        <v>9</v>
      </c>
      <c r="C20" s="429" t="s">
        <v>748</v>
      </c>
      <c r="D20" s="1141"/>
      <c r="E20" s="1141"/>
      <c r="F20" s="1141"/>
      <c r="G20" s="1141"/>
      <c r="H20" s="115"/>
      <c r="I20" s="115"/>
      <c r="J20" s="115"/>
      <c r="K20" s="115"/>
      <c r="M20"/>
    </row>
    <row r="21" spans="2:13" x14ac:dyDescent="0.25">
      <c r="B21" s="428">
        <v>10</v>
      </c>
      <c r="C21" s="430" t="s">
        <v>749</v>
      </c>
      <c r="D21" s="500"/>
      <c r="E21" s="500"/>
      <c r="F21" s="500"/>
      <c r="G21" s="500"/>
      <c r="H21" s="500"/>
      <c r="I21" s="500"/>
      <c r="J21" s="500"/>
      <c r="K21" s="500"/>
    </row>
    <row r="22" spans="2:13" ht="45" x14ac:dyDescent="0.25">
      <c r="B22" s="428">
        <v>11</v>
      </c>
      <c r="C22" s="429" t="s">
        <v>750</v>
      </c>
      <c r="D22" s="500"/>
      <c r="E22" s="500"/>
      <c r="F22" s="500"/>
      <c r="G22" s="500"/>
      <c r="H22" s="500"/>
      <c r="I22" s="500"/>
      <c r="J22" s="500"/>
      <c r="K22" s="500"/>
    </row>
    <row r="23" spans="2:13" ht="30" x14ac:dyDescent="0.25">
      <c r="B23" s="428">
        <v>12</v>
      </c>
      <c r="C23" s="429" t="s">
        <v>751</v>
      </c>
      <c r="D23" s="500"/>
      <c r="E23" s="500"/>
      <c r="F23" s="500"/>
      <c r="G23" s="500"/>
      <c r="H23" s="500"/>
      <c r="I23" s="500"/>
      <c r="J23" s="500"/>
      <c r="K23" s="500"/>
    </row>
    <row r="24" spans="2:13" x14ac:dyDescent="0.25">
      <c r="B24" s="428">
        <v>13</v>
      </c>
      <c r="C24" s="429" t="s">
        <v>752</v>
      </c>
      <c r="D24" s="500"/>
      <c r="E24" s="500"/>
      <c r="F24" s="500"/>
      <c r="G24" s="500"/>
      <c r="H24" s="500"/>
      <c r="I24" s="500"/>
      <c r="J24" s="500"/>
      <c r="K24" s="500"/>
    </row>
    <row r="25" spans="2:13" ht="30" x14ac:dyDescent="0.25">
      <c r="B25" s="428">
        <v>14</v>
      </c>
      <c r="C25" s="430" t="s">
        <v>753</v>
      </c>
      <c r="D25" s="501">
        <v>2663.5808029999998</v>
      </c>
      <c r="E25" s="501">
        <v>1407.313328</v>
      </c>
      <c r="F25" s="501">
        <v>2184.041518</v>
      </c>
      <c r="G25" s="501">
        <v>1793.1629520000001</v>
      </c>
      <c r="H25" s="501">
        <v>2663.5808029999998</v>
      </c>
      <c r="I25" s="501">
        <v>1407.313328</v>
      </c>
      <c r="J25" s="501">
        <v>2184.041518</v>
      </c>
      <c r="K25" s="501">
        <v>1793.1629520000001</v>
      </c>
    </row>
    <row r="26" spans="2:13" ht="30" x14ac:dyDescent="0.25">
      <c r="B26" s="428">
        <v>15</v>
      </c>
      <c r="C26" s="430" t="s">
        <v>754</v>
      </c>
      <c r="D26" s="501">
        <v>230.10132146460001</v>
      </c>
      <c r="E26" s="501">
        <v>295.80255599999998</v>
      </c>
      <c r="F26" s="501">
        <v>56.894686999999998</v>
      </c>
      <c r="G26" s="501">
        <v>35.566436000000003</v>
      </c>
      <c r="H26" s="501">
        <v>34.515197999999998</v>
      </c>
      <c r="I26" s="501">
        <v>44.370382999999997</v>
      </c>
      <c r="J26" s="501">
        <v>8.5342029999999998</v>
      </c>
      <c r="K26" s="501">
        <v>5.3349650000000004</v>
      </c>
    </row>
    <row r="27" spans="2:13" x14ac:dyDescent="0.25">
      <c r="B27" s="428">
        <v>16</v>
      </c>
      <c r="C27" s="430" t="s">
        <v>755</v>
      </c>
      <c r="D27" s="1152"/>
      <c r="E27" s="1152"/>
      <c r="F27" s="1152"/>
      <c r="G27" s="1152"/>
      <c r="H27" s="501">
        <v>2707.1673539999997</v>
      </c>
      <c r="I27" s="501">
        <v>1460.3155079999999</v>
      </c>
      <c r="J27" s="501">
        <v>2200.5229830000003</v>
      </c>
      <c r="K27" s="501">
        <v>1807.3924380000001</v>
      </c>
    </row>
    <row r="28" spans="2:13" x14ac:dyDescent="0.25">
      <c r="B28" s="1153" t="s">
        <v>756</v>
      </c>
      <c r="C28" s="1153"/>
      <c r="D28" s="1153"/>
      <c r="E28" s="1153"/>
      <c r="F28" s="1153"/>
      <c r="G28" s="1153"/>
      <c r="H28" s="1153"/>
      <c r="I28" s="1153"/>
      <c r="J28" s="1153"/>
      <c r="K28" s="1153"/>
    </row>
    <row r="29" spans="2:13" x14ac:dyDescent="0.25">
      <c r="B29" s="428">
        <v>17</v>
      </c>
      <c r="C29" s="430" t="s">
        <v>757</v>
      </c>
      <c r="D29" s="500"/>
      <c r="E29" s="500"/>
      <c r="F29" s="500"/>
      <c r="G29" s="500"/>
      <c r="H29" s="500"/>
      <c r="I29" s="500"/>
      <c r="J29" s="500"/>
      <c r="K29" s="500"/>
    </row>
    <row r="30" spans="2:13" ht="30" x14ac:dyDescent="0.25">
      <c r="B30" s="428">
        <v>18</v>
      </c>
      <c r="C30" s="430" t="s">
        <v>758</v>
      </c>
      <c r="D30" s="501">
        <v>125.596384</v>
      </c>
      <c r="E30" s="501">
        <v>56.221513999999999</v>
      </c>
      <c r="F30" s="501">
        <v>1267.9299980000001</v>
      </c>
      <c r="G30" s="501">
        <v>77.944248000000002</v>
      </c>
      <c r="H30" s="502">
        <v>125.596384</v>
      </c>
      <c r="I30" s="502">
        <v>56.221513999999999</v>
      </c>
      <c r="J30" s="502">
        <v>1267.9299980000001</v>
      </c>
      <c r="K30" s="502">
        <v>77.944248000000002</v>
      </c>
    </row>
    <row r="31" spans="2:13" x14ac:dyDescent="0.25">
      <c r="B31" s="428">
        <v>19</v>
      </c>
      <c r="C31" s="430" t="s">
        <v>759</v>
      </c>
      <c r="D31" s="500"/>
      <c r="E31" s="501"/>
      <c r="F31" s="501"/>
      <c r="G31" s="501"/>
      <c r="H31" s="501"/>
      <c r="I31" s="501"/>
      <c r="J31" s="501"/>
      <c r="K31" s="501"/>
    </row>
    <row r="32" spans="2:13" x14ac:dyDescent="0.25">
      <c r="B32" s="1142" t="s">
        <v>760</v>
      </c>
      <c r="C32" s="1154" t="s">
        <v>761</v>
      </c>
      <c r="D32" s="1152"/>
      <c r="E32" s="1152"/>
      <c r="F32" s="1152"/>
      <c r="G32" s="1152"/>
      <c r="H32" s="1155"/>
      <c r="I32" s="1155"/>
      <c r="J32" s="1155"/>
      <c r="K32" s="1155"/>
    </row>
    <row r="33" spans="2:13" x14ac:dyDescent="0.25">
      <c r="B33" s="1142"/>
      <c r="C33" s="1154"/>
      <c r="D33" s="1152"/>
      <c r="E33" s="1152"/>
      <c r="F33" s="1152"/>
      <c r="G33" s="1152"/>
      <c r="H33" s="1155"/>
      <c r="I33" s="1155"/>
      <c r="J33" s="1155"/>
      <c r="K33" s="1155"/>
    </row>
    <row r="34" spans="2:13" x14ac:dyDescent="0.25">
      <c r="B34" s="1142" t="s">
        <v>762</v>
      </c>
      <c r="C34" s="1154" t="s">
        <v>763</v>
      </c>
      <c r="D34" s="1152"/>
      <c r="E34" s="1152"/>
      <c r="F34" s="1152"/>
      <c r="G34" s="1152"/>
      <c r="H34" s="1155"/>
      <c r="I34" s="1155"/>
      <c r="J34" s="1155"/>
      <c r="K34" s="1155"/>
    </row>
    <row r="35" spans="2:13" x14ac:dyDescent="0.25">
      <c r="B35" s="1142"/>
      <c r="C35" s="1154"/>
      <c r="D35" s="1152"/>
      <c r="E35" s="1152"/>
      <c r="F35" s="1152"/>
      <c r="G35" s="1152"/>
      <c r="H35" s="1155"/>
      <c r="I35" s="1155"/>
      <c r="J35" s="1155"/>
      <c r="K35" s="1155"/>
    </row>
    <row r="36" spans="2:13" x14ac:dyDescent="0.25">
      <c r="B36" s="428">
        <v>20</v>
      </c>
      <c r="C36" s="430" t="s">
        <v>764</v>
      </c>
      <c r="D36" s="501">
        <v>125.596384</v>
      </c>
      <c r="E36" s="501">
        <v>56.221513999999999</v>
      </c>
      <c r="F36" s="501">
        <v>1267.9299980000001</v>
      </c>
      <c r="G36" s="501">
        <v>77.944248000000002</v>
      </c>
      <c r="H36" s="501">
        <v>125.596384</v>
      </c>
      <c r="I36" s="501">
        <v>56.221513999999999</v>
      </c>
      <c r="J36" s="501">
        <v>1267.9299980000001</v>
      </c>
      <c r="K36" s="501">
        <v>77.944248000000002</v>
      </c>
    </row>
    <row r="37" spans="2:13" x14ac:dyDescent="0.25">
      <c r="B37" s="1142" t="s">
        <v>384</v>
      </c>
      <c r="C37" s="1156" t="s">
        <v>765</v>
      </c>
      <c r="D37" s="1155"/>
      <c r="E37" s="1155"/>
      <c r="F37" s="1155"/>
      <c r="G37" s="1155"/>
      <c r="H37" s="1155"/>
      <c r="I37" s="1155"/>
      <c r="J37" s="1155"/>
      <c r="K37" s="1155"/>
    </row>
    <row r="38" spans="2:13" x14ac:dyDescent="0.25">
      <c r="B38" s="1142"/>
      <c r="C38" s="1156"/>
      <c r="D38" s="1155"/>
      <c r="E38" s="1155"/>
      <c r="F38" s="1155"/>
      <c r="G38" s="1155"/>
      <c r="H38" s="1155"/>
      <c r="I38" s="1155"/>
      <c r="J38" s="1155"/>
      <c r="K38" s="1155"/>
    </row>
    <row r="39" spans="2:13" x14ac:dyDescent="0.25">
      <c r="B39" s="1142" t="s">
        <v>386</v>
      </c>
      <c r="C39" s="1156" t="s">
        <v>766</v>
      </c>
      <c r="D39" s="1155"/>
      <c r="E39" s="1155"/>
      <c r="F39" s="1155"/>
      <c r="G39" s="1155"/>
      <c r="H39" s="1155"/>
      <c r="I39" s="1155"/>
      <c r="J39" s="1155"/>
      <c r="K39" s="1155"/>
    </row>
    <row r="40" spans="2:13" x14ac:dyDescent="0.25">
      <c r="B40" s="1142"/>
      <c r="C40" s="1156"/>
      <c r="D40" s="1155"/>
      <c r="E40" s="1155"/>
      <c r="F40" s="1155"/>
      <c r="G40" s="1155"/>
      <c r="H40" s="1155"/>
      <c r="I40" s="1155"/>
      <c r="J40" s="1155"/>
      <c r="K40" s="1155"/>
    </row>
    <row r="41" spans="2:13" x14ac:dyDescent="0.25">
      <c r="B41" s="1142" t="s">
        <v>388</v>
      </c>
      <c r="C41" s="1156" t="s">
        <v>767</v>
      </c>
      <c r="D41" s="1161">
        <v>125.596384</v>
      </c>
      <c r="E41" s="1161">
        <v>56.221513999999999</v>
      </c>
      <c r="F41" s="1161">
        <v>1267.9299980000001</v>
      </c>
      <c r="G41" s="1161">
        <v>77.944248000000002</v>
      </c>
      <c r="H41" s="1161">
        <v>125.596384</v>
      </c>
      <c r="I41" s="1161">
        <v>56.221513999999999</v>
      </c>
      <c r="J41" s="1161">
        <v>1267.9299980000001</v>
      </c>
      <c r="K41" s="1161">
        <v>77.944248000000002</v>
      </c>
    </row>
    <row r="42" spans="2:13" x14ac:dyDescent="0.25">
      <c r="B42" s="1142"/>
      <c r="C42" s="1156"/>
      <c r="D42" s="1162"/>
      <c r="E42" s="1162"/>
      <c r="F42" s="1162"/>
      <c r="G42" s="1162"/>
      <c r="H42" s="1162"/>
      <c r="I42" s="1162"/>
      <c r="J42" s="1162"/>
      <c r="K42" s="1162"/>
      <c r="M42"/>
    </row>
    <row r="43" spans="2:13" x14ac:dyDescent="0.25">
      <c r="B43" s="1157" t="s">
        <v>768</v>
      </c>
      <c r="C43" s="1158"/>
      <c r="D43" s="1158"/>
      <c r="E43" s="1158"/>
      <c r="F43" s="1158"/>
      <c r="G43" s="1158"/>
      <c r="H43" s="1158"/>
      <c r="I43" s="1158"/>
      <c r="J43" s="1158"/>
      <c r="K43" s="1159"/>
    </row>
    <row r="44" spans="2:13" x14ac:dyDescent="0.25">
      <c r="B44" s="116" t="s">
        <v>769</v>
      </c>
      <c r="C44" s="425" t="s">
        <v>770</v>
      </c>
      <c r="D44" s="1160"/>
      <c r="E44" s="1160"/>
      <c r="F44" s="1160"/>
      <c r="G44" s="1160"/>
      <c r="H44" s="385">
        <v>2839.7280680399999</v>
      </c>
      <c r="I44" s="385">
        <v>1544.5033954099999</v>
      </c>
      <c r="J44" s="385">
        <v>1025.85228349</v>
      </c>
      <c r="K44" s="385">
        <v>1902.3930089999999</v>
      </c>
    </row>
    <row r="45" spans="2:13" x14ac:dyDescent="0.25">
      <c r="B45" s="116">
        <v>22</v>
      </c>
      <c r="C45" s="425" t="s">
        <v>771</v>
      </c>
      <c r="D45" s="1160"/>
      <c r="E45" s="1160"/>
      <c r="F45" s="1160"/>
      <c r="G45" s="1160"/>
      <c r="H45" s="386">
        <v>2581.5709699999998</v>
      </c>
      <c r="I45" s="386">
        <v>1404.0939939999998</v>
      </c>
      <c r="J45" s="386">
        <v>932.59298500000023</v>
      </c>
      <c r="K45" s="385">
        <v>1729.4481900000001</v>
      </c>
    </row>
    <row r="46" spans="2:13" x14ac:dyDescent="0.25">
      <c r="B46" s="116">
        <v>23</v>
      </c>
      <c r="C46" s="425" t="s">
        <v>772</v>
      </c>
      <c r="D46" s="1160"/>
      <c r="E46" s="1160"/>
      <c r="F46" s="1160"/>
      <c r="G46" s="1160"/>
      <c r="H46" s="387">
        <v>1.1000000004028556</v>
      </c>
      <c r="I46" s="387">
        <v>1.1000000014315281</v>
      </c>
      <c r="J46" s="387">
        <v>1.0999999999892769</v>
      </c>
      <c r="K46" s="387">
        <v>1.0999999999999999</v>
      </c>
    </row>
    <row r="48" spans="2:13" x14ac:dyDescent="0.25">
      <c r="B48" s="48"/>
      <c r="H48" s="498"/>
      <c r="I48" s="498"/>
      <c r="J48" s="498"/>
      <c r="K48" s="498"/>
    </row>
  </sheetData>
  <mergeCells count="56">
    <mergeCell ref="B43:K43"/>
    <mergeCell ref="D44:G44"/>
    <mergeCell ref="D45:G45"/>
    <mergeCell ref="D46:G46"/>
    <mergeCell ref="G41:G42"/>
    <mergeCell ref="H41:H42"/>
    <mergeCell ref="I41:I42"/>
    <mergeCell ref="J41:J42"/>
    <mergeCell ref="K41:K42"/>
    <mergeCell ref="B41:B42"/>
    <mergeCell ref="C41:C42"/>
    <mergeCell ref="D41:D42"/>
    <mergeCell ref="E41:E42"/>
    <mergeCell ref="F41:F42"/>
    <mergeCell ref="K37:K38"/>
    <mergeCell ref="B39:B40"/>
    <mergeCell ref="C39:C40"/>
    <mergeCell ref="D39:D40"/>
    <mergeCell ref="E39:E40"/>
    <mergeCell ref="F39:F40"/>
    <mergeCell ref="G39:G40"/>
    <mergeCell ref="H39:H40"/>
    <mergeCell ref="I39:I40"/>
    <mergeCell ref="J39:J40"/>
    <mergeCell ref="K39:K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20:G20"/>
    <mergeCell ref="D7:G7"/>
    <mergeCell ref="H7:K7"/>
    <mergeCell ref="B10:K10"/>
    <mergeCell ref="D11:G11"/>
    <mergeCell ref="B12:K12"/>
  </mergeCells>
  <pageMargins left="0.70866141732283472" right="0.70866141732283472" top="0.74803149606299213" bottom="0.74803149606299213" header="0.31496062992125984" footer="0.31496062992125984"/>
  <pageSetup paperSize="9" scale="58" orientation="landscape" r:id="rId1"/>
  <headerFooter>
    <oddHeader>&amp;CDA
Bilag XIII</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89F23-A627-4029-980C-702117B954FC}">
  <sheetPr>
    <tabColor theme="5" tint="0.59999389629810485"/>
  </sheetPr>
  <dimension ref="B1:J44"/>
  <sheetViews>
    <sheetView showGridLines="0" zoomScale="130" zoomScaleNormal="130" workbookViewId="0"/>
  </sheetViews>
  <sheetFormatPr defaultColWidth="9.140625" defaultRowHeight="15" x14ac:dyDescent="0.25"/>
  <cols>
    <col min="1" max="1" width="9.140625" style="454" customWidth="1"/>
    <col min="2" max="2" width="10.42578125" style="454" customWidth="1"/>
    <col min="3" max="3" width="52.28515625" style="454" customWidth="1"/>
    <col min="4" max="4" width="13.85546875" style="454" customWidth="1"/>
    <col min="5" max="5" width="16" style="454" customWidth="1"/>
    <col min="6" max="6" width="18.140625" style="454" customWidth="1"/>
    <col min="7" max="7" width="12.5703125" style="454" customWidth="1"/>
    <col min="8" max="8" width="17.85546875" style="454" customWidth="1"/>
    <col min="9" max="9" width="16.85546875" style="454" customWidth="1"/>
    <col min="10" max="10" width="18.5703125" style="454" customWidth="1"/>
    <col min="11" max="16384" width="9.140625" style="454"/>
  </cols>
  <sheetData>
    <row r="1" spans="2:10" x14ac:dyDescent="0.25">
      <c r="B1" s="3" t="s">
        <v>143</v>
      </c>
      <c r="C1" s="3" t="s">
        <v>6</v>
      </c>
    </row>
    <row r="2" spans="2:10" ht="18.75" x14ac:dyDescent="0.25">
      <c r="B2" s="346" t="s">
        <v>25</v>
      </c>
      <c r="C2" s="499"/>
      <c r="D2" s="499"/>
      <c r="E2" s="347"/>
      <c r="F2" s="499"/>
      <c r="G2" s="499"/>
      <c r="H2" s="347"/>
    </row>
    <row r="3" spans="2:10" ht="15.75" x14ac:dyDescent="0.25">
      <c r="B3" s="111" t="s">
        <v>773</v>
      </c>
    </row>
    <row r="4" spans="2:10" s="154" customFormat="1" ht="15.75" thickBot="1" x14ac:dyDescent="0.3"/>
    <row r="5" spans="2:10" ht="15.75" thickBot="1" x14ac:dyDescent="0.3">
      <c r="B5" s="1166"/>
      <c r="C5" s="1167"/>
      <c r="D5" s="675" t="s">
        <v>146</v>
      </c>
      <c r="E5" s="675" t="s">
        <v>147</v>
      </c>
      <c r="F5" s="624" t="s">
        <v>148</v>
      </c>
      <c r="G5" s="586" t="s">
        <v>247</v>
      </c>
      <c r="H5" s="676" t="s">
        <v>248</v>
      </c>
    </row>
    <row r="6" spans="2:10" ht="15.75" thickBot="1" x14ac:dyDescent="0.3">
      <c r="B6" s="1168" t="s">
        <v>774</v>
      </c>
      <c r="C6" s="1169"/>
      <c r="D6" s="1163" t="s">
        <v>775</v>
      </c>
      <c r="E6" s="1164"/>
      <c r="F6" s="1164"/>
      <c r="G6" s="1165"/>
      <c r="H6" s="1172" t="s">
        <v>776</v>
      </c>
    </row>
    <row r="7" spans="2:10" ht="15.75" thickBot="1" x14ac:dyDescent="0.3">
      <c r="B7" s="1170"/>
      <c r="C7" s="1171"/>
      <c r="D7" s="677" t="s">
        <v>777</v>
      </c>
      <c r="E7" s="677" t="s">
        <v>778</v>
      </c>
      <c r="F7" s="677" t="s">
        <v>779</v>
      </c>
      <c r="G7" s="678" t="s">
        <v>780</v>
      </c>
      <c r="H7" s="1173"/>
    </row>
    <row r="8" spans="2:10" ht="15.75" thickBot="1" x14ac:dyDescent="0.3">
      <c r="B8" s="117" t="s">
        <v>781</v>
      </c>
      <c r="C8" s="118"/>
      <c r="D8" s="118"/>
      <c r="E8" s="119"/>
      <c r="F8" s="118"/>
      <c r="G8" s="118"/>
      <c r="H8" s="120"/>
    </row>
    <row r="9" spans="2:10" x14ac:dyDescent="0.25">
      <c r="B9" s="679">
        <v>1</v>
      </c>
      <c r="C9" s="680" t="s">
        <v>782</v>
      </c>
      <c r="D9" s="388">
        <v>17621.533808330001</v>
      </c>
      <c r="E9" s="121"/>
      <c r="F9" s="122"/>
      <c r="G9" s="390">
        <v>1694.33753333</v>
      </c>
      <c r="H9" s="391">
        <v>19315.87134166</v>
      </c>
    </row>
    <row r="10" spans="2:10" x14ac:dyDescent="0.25">
      <c r="B10" s="681">
        <v>2</v>
      </c>
      <c r="C10" s="123" t="s">
        <v>783</v>
      </c>
      <c r="D10" s="389">
        <v>17621.533808330001</v>
      </c>
      <c r="E10" s="682"/>
      <c r="F10" s="683"/>
      <c r="G10" s="684">
        <v>1694.33753333</v>
      </c>
      <c r="H10" s="685">
        <v>19315.87134166</v>
      </c>
    </row>
    <row r="11" spans="2:10" ht="15.75" thickBot="1" x14ac:dyDescent="0.3">
      <c r="B11" s="681">
        <v>3</v>
      </c>
      <c r="C11" s="123" t="s">
        <v>784</v>
      </c>
      <c r="D11" s="124"/>
      <c r="E11" s="682"/>
      <c r="F11" s="683"/>
      <c r="G11" s="581"/>
      <c r="H11" s="686"/>
    </row>
    <row r="12" spans="2:10" ht="15.75" thickBot="1" x14ac:dyDescent="0.3">
      <c r="B12" s="687">
        <v>4</v>
      </c>
      <c r="C12" s="680" t="s">
        <v>785</v>
      </c>
      <c r="D12" s="124"/>
      <c r="E12" s="121"/>
      <c r="F12" s="122"/>
      <c r="G12" s="125"/>
      <c r="H12" s="126"/>
    </row>
    <row r="13" spans="2:10" ht="15.75" thickBot="1" x14ac:dyDescent="0.3">
      <c r="B13" s="681">
        <v>5</v>
      </c>
      <c r="C13" s="123" t="s">
        <v>742</v>
      </c>
      <c r="D13" s="124"/>
      <c r="E13" s="688"/>
      <c r="F13" s="689"/>
      <c r="G13" s="581"/>
      <c r="H13" s="686"/>
    </row>
    <row r="14" spans="2:10" ht="15.75" thickBot="1" x14ac:dyDescent="0.3">
      <c r="B14" s="681">
        <v>6</v>
      </c>
      <c r="C14" s="123" t="s">
        <v>743</v>
      </c>
      <c r="D14" s="124"/>
      <c r="E14" s="688"/>
      <c r="F14" s="689"/>
      <c r="G14" s="581"/>
      <c r="H14" s="686"/>
    </row>
    <row r="15" spans="2:10" x14ac:dyDescent="0.25">
      <c r="B15" s="687">
        <v>7</v>
      </c>
      <c r="C15" s="680" t="s">
        <v>786</v>
      </c>
      <c r="D15" s="124"/>
      <c r="E15" s="393"/>
      <c r="F15" s="394">
        <v>499.816326530612</v>
      </c>
      <c r="G15" s="395">
        <v>2995.40816426531</v>
      </c>
      <c r="H15" s="396">
        <v>3495.2244907959221</v>
      </c>
    </row>
    <row r="16" spans="2:10" x14ac:dyDescent="0.25">
      <c r="B16" s="681">
        <v>8</v>
      </c>
      <c r="C16" s="123" t="s">
        <v>787</v>
      </c>
      <c r="D16" s="124"/>
      <c r="E16" s="690"/>
      <c r="F16" s="689"/>
      <c r="G16" s="581"/>
      <c r="H16" s="686"/>
      <c r="J16"/>
    </row>
    <row r="17" spans="2:10" x14ac:dyDescent="0.25">
      <c r="B17" s="681">
        <v>9</v>
      </c>
      <c r="C17" s="127" t="s">
        <v>788</v>
      </c>
      <c r="D17" s="124"/>
      <c r="E17" s="691"/>
      <c r="F17" s="692">
        <v>499.816326530612</v>
      </c>
      <c r="G17" s="684">
        <v>2995.40816426531</v>
      </c>
      <c r="H17" s="685">
        <v>3495.2244907959221</v>
      </c>
    </row>
    <row r="18" spans="2:10" x14ac:dyDescent="0.25">
      <c r="B18" s="687">
        <v>10</v>
      </c>
      <c r="C18" s="680" t="s">
        <v>789</v>
      </c>
      <c r="D18" s="124"/>
      <c r="E18" s="121"/>
      <c r="F18" s="122"/>
      <c r="G18" s="395">
        <v>203663.1197632</v>
      </c>
      <c r="H18" s="126"/>
    </row>
    <row r="19" spans="2:10" x14ac:dyDescent="0.25">
      <c r="B19" s="687">
        <v>11</v>
      </c>
      <c r="C19" s="680" t="s">
        <v>790</v>
      </c>
      <c r="D19" s="121"/>
      <c r="E19" s="397">
        <v>923.74250645352697</v>
      </c>
      <c r="F19" s="122"/>
      <c r="G19" s="395">
        <v>37.94127838</v>
      </c>
      <c r="H19" s="396">
        <v>37.94127838</v>
      </c>
    </row>
    <row r="20" spans="2:10" x14ac:dyDescent="0.25">
      <c r="B20" s="681">
        <v>12</v>
      </c>
      <c r="C20" s="123" t="s">
        <v>791</v>
      </c>
      <c r="D20" s="688"/>
      <c r="E20" s="124"/>
      <c r="F20" s="128"/>
      <c r="G20" s="129"/>
      <c r="H20" s="693"/>
    </row>
    <row r="21" spans="2:10" ht="30.75" thickBot="1" x14ac:dyDescent="0.3">
      <c r="B21" s="681">
        <v>13</v>
      </c>
      <c r="C21" s="123" t="s">
        <v>792</v>
      </c>
      <c r="D21" s="124"/>
      <c r="E21" s="691">
        <v>923.74250645352697</v>
      </c>
      <c r="F21" s="692"/>
      <c r="G21" s="684">
        <v>37.94127838</v>
      </c>
      <c r="H21" s="685">
        <v>37.94127838</v>
      </c>
    </row>
    <row r="22" spans="2:10" ht="15.75" thickBot="1" x14ac:dyDescent="0.3">
      <c r="B22" s="130">
        <v>14</v>
      </c>
      <c r="C22" s="131" t="s">
        <v>793</v>
      </c>
      <c r="D22" s="694"/>
      <c r="E22" s="694"/>
      <c r="F22" s="695"/>
      <c r="G22" s="696"/>
      <c r="H22" s="398">
        <v>22849.037110835921</v>
      </c>
    </row>
    <row r="23" spans="2:10" ht="15.75" thickBot="1" x14ac:dyDescent="0.3">
      <c r="B23" s="1174" t="s">
        <v>794</v>
      </c>
      <c r="C23" s="1175"/>
      <c r="D23" s="1175"/>
      <c r="E23" s="1175"/>
      <c r="F23" s="1175"/>
      <c r="G23" s="1175"/>
      <c r="H23" s="1176"/>
    </row>
    <row r="24" spans="2:10" x14ac:dyDescent="0.25">
      <c r="B24" s="687">
        <v>15</v>
      </c>
      <c r="C24" s="680" t="s">
        <v>739</v>
      </c>
      <c r="D24" s="697"/>
      <c r="E24" s="132"/>
      <c r="F24" s="133"/>
      <c r="G24" s="134"/>
      <c r="H24" s="396">
        <v>465.74788327269999</v>
      </c>
    </row>
    <row r="25" spans="2:10" ht="30.75" thickBot="1" x14ac:dyDescent="0.3">
      <c r="B25" s="687" t="s">
        <v>795</v>
      </c>
      <c r="C25" s="680" t="s">
        <v>796</v>
      </c>
      <c r="D25" s="698"/>
      <c r="E25" s="121"/>
      <c r="F25" s="122"/>
      <c r="G25" s="135"/>
      <c r="H25" s="126"/>
    </row>
    <row r="26" spans="2:10" ht="30.75" thickBot="1" x14ac:dyDescent="0.3">
      <c r="B26" s="687">
        <v>16</v>
      </c>
      <c r="C26" s="680" t="s">
        <v>797</v>
      </c>
      <c r="D26" s="697"/>
      <c r="E26" s="121"/>
      <c r="F26" s="122"/>
      <c r="G26" s="135"/>
      <c r="H26" s="126"/>
    </row>
    <row r="27" spans="2:10" x14ac:dyDescent="0.25">
      <c r="B27" s="687">
        <v>17</v>
      </c>
      <c r="C27" s="680" t="s">
        <v>798</v>
      </c>
      <c r="D27" s="697"/>
      <c r="E27" s="392">
        <v>8.1558302499999993</v>
      </c>
      <c r="F27" s="122"/>
      <c r="G27" s="392">
        <v>12434.31491916</v>
      </c>
      <c r="H27" s="392">
        <v>10576.955196999999</v>
      </c>
    </row>
    <row r="28" spans="2:10" ht="60.75" thickBot="1" x14ac:dyDescent="0.3">
      <c r="B28" s="681">
        <v>18</v>
      </c>
      <c r="C28" s="136" t="s">
        <v>799</v>
      </c>
      <c r="D28" s="697"/>
      <c r="E28" s="688"/>
      <c r="F28" s="689"/>
      <c r="G28" s="624"/>
      <c r="H28" s="686"/>
    </row>
    <row r="29" spans="2:10" ht="60" x14ac:dyDescent="0.25">
      <c r="B29" s="681">
        <v>19</v>
      </c>
      <c r="C29" s="123" t="s">
        <v>800</v>
      </c>
      <c r="D29" s="697"/>
      <c r="E29" s="631">
        <v>8.1558302499999993</v>
      </c>
      <c r="F29" s="689"/>
      <c r="G29" s="624"/>
      <c r="H29" s="685">
        <v>0.81558299999999995</v>
      </c>
    </row>
    <row r="30" spans="2:10" ht="60" x14ac:dyDescent="0.25">
      <c r="B30" s="681">
        <v>20</v>
      </c>
      <c r="C30" s="123" t="s">
        <v>801</v>
      </c>
      <c r="D30" s="697"/>
      <c r="E30" s="688"/>
      <c r="F30" s="689"/>
      <c r="G30" s="624"/>
      <c r="H30" s="686"/>
    </row>
    <row r="31" spans="2:10" ht="45" x14ac:dyDescent="0.25">
      <c r="B31" s="681">
        <v>21</v>
      </c>
      <c r="C31" s="137" t="s">
        <v>802</v>
      </c>
      <c r="D31" s="697"/>
      <c r="E31" s="688"/>
      <c r="F31" s="689"/>
      <c r="G31" s="624"/>
      <c r="H31" s="686"/>
    </row>
    <row r="32" spans="2:10" ht="30.75" thickBot="1" x14ac:dyDescent="0.3">
      <c r="B32" s="681">
        <v>22</v>
      </c>
      <c r="C32" s="123" t="s">
        <v>803</v>
      </c>
      <c r="D32" s="697"/>
      <c r="E32" s="688"/>
      <c r="F32" s="689"/>
      <c r="G32" s="624"/>
      <c r="H32" s="686"/>
      <c r="J32"/>
    </row>
    <row r="33" spans="2:8" ht="45" x14ac:dyDescent="0.25">
      <c r="B33" s="681">
        <v>23</v>
      </c>
      <c r="C33" s="137" t="s">
        <v>802</v>
      </c>
      <c r="D33" s="697"/>
      <c r="E33" s="688"/>
      <c r="F33" s="689"/>
      <c r="G33" s="624"/>
      <c r="H33" s="686"/>
    </row>
    <row r="34" spans="2:8" ht="60.75" thickBot="1" x14ac:dyDescent="0.3">
      <c r="B34" s="681">
        <v>24</v>
      </c>
      <c r="C34" s="123" t="s">
        <v>804</v>
      </c>
      <c r="D34" s="697"/>
      <c r="E34" s="688"/>
      <c r="F34" s="689"/>
      <c r="G34" s="692">
        <v>12434.31491916</v>
      </c>
      <c r="H34" s="685">
        <v>10576.139614</v>
      </c>
    </row>
    <row r="35" spans="2:8" x14ac:dyDescent="0.25">
      <c r="B35" s="687">
        <v>25</v>
      </c>
      <c r="C35" s="680" t="s">
        <v>805</v>
      </c>
      <c r="D35" s="697"/>
      <c r="E35" s="121"/>
      <c r="F35" s="122"/>
      <c r="G35" s="394">
        <v>205634.01976319999</v>
      </c>
      <c r="H35" s="126"/>
    </row>
    <row r="36" spans="2:8" x14ac:dyDescent="0.25">
      <c r="B36" s="687">
        <v>26</v>
      </c>
      <c r="C36" s="680" t="s">
        <v>806</v>
      </c>
      <c r="D36" s="121"/>
      <c r="E36" s="138"/>
      <c r="F36" s="394">
        <v>1474.247848</v>
      </c>
      <c r="G36" s="394">
        <v>280.95273641996903</v>
      </c>
      <c r="H36" s="395">
        <v>1018.0766599999999</v>
      </c>
    </row>
    <row r="37" spans="2:8" x14ac:dyDescent="0.25">
      <c r="B37" s="681">
        <v>27</v>
      </c>
      <c r="C37" s="123" t="s">
        <v>807</v>
      </c>
      <c r="D37" s="697"/>
      <c r="E37" s="697"/>
      <c r="F37" s="699"/>
      <c r="G37" s="624"/>
      <c r="H37" s="700"/>
    </row>
    <row r="38" spans="2:8" ht="30.75" thickBot="1" x14ac:dyDescent="0.3">
      <c r="B38" s="681">
        <v>28</v>
      </c>
      <c r="C38" s="123" t="s">
        <v>808</v>
      </c>
      <c r="D38" s="697"/>
      <c r="E38" s="1163"/>
      <c r="F38" s="1164"/>
      <c r="G38" s="1165"/>
      <c r="H38" s="686"/>
    </row>
    <row r="39" spans="2:8" x14ac:dyDescent="0.25">
      <c r="B39" s="681">
        <v>29</v>
      </c>
      <c r="C39" s="123" t="s">
        <v>809</v>
      </c>
      <c r="D39" s="701"/>
      <c r="E39" s="1163"/>
      <c r="F39" s="1164"/>
      <c r="G39" s="1165"/>
      <c r="H39" s="686"/>
    </row>
    <row r="40" spans="2:8" ht="30.75" thickBot="1" x14ac:dyDescent="0.3">
      <c r="B40" s="681">
        <v>30</v>
      </c>
      <c r="C40" s="123" t="s">
        <v>810</v>
      </c>
      <c r="D40" s="697"/>
      <c r="E40" s="1163"/>
      <c r="F40" s="1164"/>
      <c r="G40" s="1165"/>
      <c r="H40" s="686"/>
    </row>
    <row r="41" spans="2:8" ht="30" x14ac:dyDescent="0.25">
      <c r="B41" s="681">
        <v>31</v>
      </c>
      <c r="C41" s="123" t="s">
        <v>811</v>
      </c>
      <c r="D41" s="697"/>
      <c r="E41" s="139"/>
      <c r="F41" s="399">
        <v>1474.247848</v>
      </c>
      <c r="G41" s="692">
        <v>280.95273641996903</v>
      </c>
      <c r="H41" s="685">
        <v>1018.0766599999999</v>
      </c>
    </row>
    <row r="42" spans="2:8" x14ac:dyDescent="0.25">
      <c r="B42" s="687">
        <v>32</v>
      </c>
      <c r="C42" s="680" t="s">
        <v>812</v>
      </c>
      <c r="D42" s="697"/>
      <c r="E42" s="140"/>
      <c r="F42" s="141"/>
      <c r="G42" s="142"/>
      <c r="H42" s="143"/>
    </row>
    <row r="43" spans="2:8" ht="15.75" thickBot="1" x14ac:dyDescent="0.3">
      <c r="B43" s="130">
        <v>33</v>
      </c>
      <c r="C43" s="131" t="s">
        <v>244</v>
      </c>
      <c r="D43" s="694"/>
      <c r="E43" s="694"/>
      <c r="F43" s="695"/>
      <c r="G43" s="702"/>
      <c r="H43" s="398">
        <v>12060.779740272699</v>
      </c>
    </row>
    <row r="44" spans="2:8" ht="15.75" thickBot="1" x14ac:dyDescent="0.3">
      <c r="B44" s="130">
        <v>34</v>
      </c>
      <c r="C44" s="144" t="s">
        <v>813</v>
      </c>
      <c r="D44" s="694"/>
      <c r="E44" s="694"/>
      <c r="F44" s="695"/>
      <c r="G44" s="695"/>
      <c r="H44" s="400">
        <v>1.8944908706474144</v>
      </c>
    </row>
  </sheetData>
  <mergeCells count="8">
    <mergeCell ref="H6:H7"/>
    <mergeCell ref="B23:H23"/>
    <mergeCell ref="E38:G38"/>
    <mergeCell ref="E39:G39"/>
    <mergeCell ref="E40:G40"/>
    <mergeCell ref="B5:C5"/>
    <mergeCell ref="B6:C7"/>
    <mergeCell ref="D6:G6"/>
  </mergeCells>
  <pageMargins left="0.70866141732283472" right="0.70866141732283472" top="0.74803149606299213" bottom="0.74803149606299213" header="0.31496062992125984" footer="0.31496062992125984"/>
  <pageSetup paperSize="9" scale="48" orientation="landscape" r:id="rId1"/>
  <headerFooter>
    <oddHeader>&amp;CDA
Bilag XIII</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8D9F3-B730-46B9-971A-83DADE433299}">
  <sheetPr>
    <tabColor theme="5" tint="0.39997558519241921"/>
    <pageSetUpPr fitToPage="1"/>
  </sheetPr>
  <dimension ref="B1:XFD38"/>
  <sheetViews>
    <sheetView showGridLines="0" zoomScaleNormal="100" workbookViewId="0"/>
  </sheetViews>
  <sheetFormatPr defaultColWidth="9.140625" defaultRowHeight="15" x14ac:dyDescent="0.25"/>
  <cols>
    <col min="1" max="1" width="9.140625" style="454"/>
    <col min="2" max="2" width="10.7109375" style="454" customWidth="1"/>
    <col min="3" max="3" width="49.5703125" style="454" customWidth="1"/>
    <col min="4" max="15" width="11.7109375" style="454" customWidth="1"/>
    <col min="16" max="16" width="18.140625" style="454" customWidth="1"/>
    <col min="17" max="17" width="16.42578125" style="454" customWidth="1"/>
    <col min="18" max="18" width="17.85546875" style="454" customWidth="1"/>
    <col min="19" max="16384" width="9.140625" style="454"/>
  </cols>
  <sheetData>
    <row r="1" spans="2:19" x14ac:dyDescent="0.25">
      <c r="B1" s="3" t="s">
        <v>143</v>
      </c>
      <c r="C1" s="3" t="s">
        <v>6</v>
      </c>
    </row>
    <row r="2" spans="2:19" ht="18.75" x14ac:dyDescent="0.25">
      <c r="B2" s="623" t="s">
        <v>814</v>
      </c>
      <c r="C2" s="496"/>
      <c r="D2" s="496"/>
      <c r="E2" s="496"/>
      <c r="F2" s="496"/>
      <c r="G2" s="496"/>
      <c r="H2" s="496"/>
      <c r="I2" s="496"/>
      <c r="J2" s="496"/>
      <c r="K2" s="496"/>
      <c r="L2" s="496"/>
      <c r="M2" s="496"/>
      <c r="N2" s="496"/>
      <c r="O2" s="496"/>
      <c r="P2" s="496"/>
      <c r="Q2" s="496"/>
      <c r="R2" s="496"/>
    </row>
    <row r="3" spans="2:19" ht="15.75" x14ac:dyDescent="0.25">
      <c r="B3" s="111"/>
      <c r="C3" s="145"/>
      <c r="D3" s="145"/>
      <c r="E3" s="145"/>
      <c r="F3" s="145"/>
      <c r="G3" s="145"/>
      <c r="H3" s="145"/>
      <c r="I3" s="145"/>
      <c r="J3" s="145"/>
      <c r="K3" s="145"/>
      <c r="L3" s="145"/>
      <c r="M3" s="145"/>
      <c r="N3" s="145"/>
      <c r="O3" s="145"/>
      <c r="P3" s="145"/>
      <c r="Q3" s="145"/>
      <c r="R3" s="145"/>
    </row>
    <row r="4" spans="2:19" ht="16.5" thickBot="1" x14ac:dyDescent="0.3">
      <c r="B4" s="111"/>
      <c r="C4" s="145"/>
      <c r="D4" s="145"/>
      <c r="E4" s="145"/>
      <c r="F4" s="145"/>
      <c r="G4" s="145"/>
      <c r="H4" s="145"/>
      <c r="I4" s="145"/>
      <c r="J4" s="145"/>
      <c r="K4" s="145"/>
      <c r="L4" s="145"/>
      <c r="M4" s="145"/>
      <c r="N4" s="145"/>
      <c r="O4" s="145"/>
      <c r="P4" s="145"/>
      <c r="Q4" s="145"/>
      <c r="R4" s="145"/>
    </row>
    <row r="5" spans="2:19" ht="15.75" thickBot="1" x14ac:dyDescent="0.3">
      <c r="B5" s="158"/>
      <c r="C5" s="158"/>
      <c r="D5" s="624" t="s">
        <v>146</v>
      </c>
      <c r="E5" s="586" t="s">
        <v>147</v>
      </c>
      <c r="F5" s="586" t="s">
        <v>148</v>
      </c>
      <c r="G5" s="586" t="s">
        <v>247</v>
      </c>
      <c r="H5" s="586" t="s">
        <v>248</v>
      </c>
      <c r="I5" s="586" t="s">
        <v>249</v>
      </c>
      <c r="J5" s="586" t="s">
        <v>250</v>
      </c>
      <c r="K5" s="586" t="s">
        <v>330</v>
      </c>
      <c r="L5" s="586" t="s">
        <v>576</v>
      </c>
      <c r="M5" s="586" t="s">
        <v>577</v>
      </c>
      <c r="N5" s="586" t="s">
        <v>578</v>
      </c>
      <c r="O5" s="586" t="s">
        <v>579</v>
      </c>
      <c r="P5" s="586" t="s">
        <v>580</v>
      </c>
      <c r="Q5" s="586" t="s">
        <v>815</v>
      </c>
      <c r="R5" s="586" t="s">
        <v>816</v>
      </c>
    </row>
    <row r="6" spans="2:19" ht="40.5" customHeight="1" thickBot="1" x14ac:dyDescent="0.3">
      <c r="B6" s="158"/>
      <c r="C6" s="158"/>
      <c r="D6" s="1163" t="s">
        <v>817</v>
      </c>
      <c r="E6" s="1164"/>
      <c r="F6" s="1164"/>
      <c r="G6" s="1164"/>
      <c r="H6" s="1164"/>
      <c r="I6" s="1177"/>
      <c r="J6" s="1178" t="s">
        <v>818</v>
      </c>
      <c r="K6" s="1164"/>
      <c r="L6" s="1164"/>
      <c r="M6" s="1164"/>
      <c r="N6" s="1164"/>
      <c r="O6" s="1177"/>
      <c r="P6" s="1179" t="s">
        <v>819</v>
      </c>
      <c r="Q6" s="1163" t="s">
        <v>820</v>
      </c>
      <c r="R6" s="1177"/>
    </row>
    <row r="7" spans="2:19" ht="85.5" customHeight="1" thickBot="1" x14ac:dyDescent="0.3">
      <c r="B7" s="158"/>
      <c r="C7" s="158"/>
      <c r="D7" s="1181" t="s">
        <v>821</v>
      </c>
      <c r="E7" s="1182"/>
      <c r="F7" s="1183"/>
      <c r="G7" s="1184" t="s">
        <v>728</v>
      </c>
      <c r="H7" s="1182"/>
      <c r="I7" s="1183"/>
      <c r="J7" s="1184" t="s">
        <v>822</v>
      </c>
      <c r="K7" s="1182"/>
      <c r="L7" s="1183"/>
      <c r="M7" s="1184" t="s">
        <v>823</v>
      </c>
      <c r="N7" s="1182"/>
      <c r="O7" s="1183"/>
      <c r="P7" s="1180"/>
      <c r="Q7" s="1185" t="s">
        <v>824</v>
      </c>
      <c r="R7" s="1185" t="s">
        <v>825</v>
      </c>
    </row>
    <row r="8" spans="2:19" ht="15.75" thickBot="1" x14ac:dyDescent="0.3">
      <c r="B8" s="158"/>
      <c r="C8" s="584"/>
      <c r="D8" s="671"/>
      <c r="E8" s="586" t="s">
        <v>826</v>
      </c>
      <c r="F8" s="586" t="s">
        <v>827</v>
      </c>
      <c r="G8" s="671"/>
      <c r="H8" s="586" t="s">
        <v>827</v>
      </c>
      <c r="I8" s="586" t="s">
        <v>828</v>
      </c>
      <c r="J8" s="653"/>
      <c r="K8" s="609" t="s">
        <v>826</v>
      </c>
      <c r="L8" s="609" t="s">
        <v>827</v>
      </c>
      <c r="M8" s="671"/>
      <c r="N8" s="609" t="s">
        <v>827</v>
      </c>
      <c r="O8" s="609" t="s">
        <v>828</v>
      </c>
      <c r="P8" s="671"/>
      <c r="Q8" s="1186"/>
      <c r="R8" s="1186"/>
    </row>
    <row r="9" spans="2:19" ht="30.75" thickBot="1" x14ac:dyDescent="0.3">
      <c r="B9" s="628" t="s">
        <v>829</v>
      </c>
      <c r="C9" s="604" t="s">
        <v>830</v>
      </c>
      <c r="D9" s="611">
        <v>2479</v>
      </c>
      <c r="E9" s="613">
        <v>2479</v>
      </c>
      <c r="F9" s="613"/>
      <c r="G9" s="611"/>
      <c r="H9" s="613"/>
      <c r="I9" s="613"/>
      <c r="J9" s="613"/>
      <c r="K9" s="611"/>
      <c r="L9" s="611"/>
      <c r="M9" s="611"/>
      <c r="N9" s="611"/>
      <c r="O9" s="611"/>
      <c r="P9" s="611"/>
      <c r="Q9" s="613"/>
      <c r="R9" s="613"/>
    </row>
    <row r="10" spans="2:19" x14ac:dyDescent="0.25">
      <c r="B10" s="628" t="s">
        <v>596</v>
      </c>
      <c r="C10" s="604" t="s">
        <v>831</v>
      </c>
      <c r="D10" s="611">
        <v>193095</v>
      </c>
      <c r="E10" s="611">
        <v>173155</v>
      </c>
      <c r="F10" s="611">
        <v>19932</v>
      </c>
      <c r="G10" s="611">
        <v>917</v>
      </c>
      <c r="H10" s="611">
        <v>148</v>
      </c>
      <c r="I10" s="611">
        <v>765</v>
      </c>
      <c r="J10" s="613">
        <v>321</v>
      </c>
      <c r="K10" s="611">
        <v>234</v>
      </c>
      <c r="L10" s="611">
        <v>87</v>
      </c>
      <c r="M10" s="611">
        <v>64</v>
      </c>
      <c r="N10" s="611">
        <v>2</v>
      </c>
      <c r="O10" s="611">
        <v>61</v>
      </c>
      <c r="P10" s="611">
        <v>36</v>
      </c>
      <c r="Q10" s="613">
        <v>193095</v>
      </c>
      <c r="R10" s="613">
        <v>917</v>
      </c>
      <c r="S10" s="498"/>
    </row>
    <row r="11" spans="2:19" x14ac:dyDescent="0.25">
      <c r="B11" s="638" t="s">
        <v>602</v>
      </c>
      <c r="C11" s="672" t="s">
        <v>832</v>
      </c>
      <c r="D11" s="673"/>
      <c r="E11" s="1026"/>
      <c r="F11" s="1026"/>
      <c r="G11" s="613"/>
      <c r="H11" s="613"/>
      <c r="I11" s="613"/>
      <c r="J11" s="613"/>
      <c r="K11" s="613"/>
      <c r="L11" s="613"/>
      <c r="M11" s="613"/>
      <c r="N11" s="613"/>
      <c r="O11" s="613"/>
      <c r="P11" s="613"/>
      <c r="Q11" s="613"/>
      <c r="R11" s="613"/>
    </row>
    <row r="12" spans="2:19" x14ac:dyDescent="0.25">
      <c r="B12" s="638" t="s">
        <v>833</v>
      </c>
      <c r="C12" s="672" t="s">
        <v>834</v>
      </c>
      <c r="D12" s="673">
        <v>166</v>
      </c>
      <c r="E12" s="673">
        <v>157</v>
      </c>
      <c r="F12" s="673">
        <v>9</v>
      </c>
      <c r="G12" s="613">
        <v>1</v>
      </c>
      <c r="H12" s="613"/>
      <c r="I12" s="613">
        <v>1</v>
      </c>
      <c r="J12" s="613"/>
      <c r="K12" s="613"/>
      <c r="L12" s="613"/>
      <c r="M12" s="613"/>
      <c r="N12" s="613"/>
      <c r="O12" s="613"/>
      <c r="P12" s="613"/>
      <c r="Q12" s="613">
        <v>166</v>
      </c>
      <c r="R12" s="613">
        <v>1</v>
      </c>
    </row>
    <row r="13" spans="2:19" x14ac:dyDescent="0.25">
      <c r="B13" s="638" t="s">
        <v>835</v>
      </c>
      <c r="C13" s="672" t="s">
        <v>836</v>
      </c>
      <c r="D13" s="1027"/>
      <c r="E13" s="1027"/>
      <c r="F13" s="1027"/>
      <c r="G13" s="613"/>
      <c r="H13" s="613"/>
      <c r="I13" s="613"/>
      <c r="J13" s="613"/>
      <c r="K13" s="613"/>
      <c r="L13" s="613"/>
      <c r="M13" s="613"/>
      <c r="N13" s="613"/>
      <c r="O13" s="613"/>
      <c r="P13" s="613"/>
      <c r="Q13" s="613"/>
      <c r="R13" s="613"/>
    </row>
    <row r="14" spans="2:19" x14ac:dyDescent="0.25">
      <c r="B14" s="638" t="s">
        <v>837</v>
      </c>
      <c r="C14" s="672" t="s">
        <v>838</v>
      </c>
      <c r="D14" s="1028">
        <v>4159</v>
      </c>
      <c r="E14" s="1028">
        <v>3518</v>
      </c>
      <c r="F14" s="1028">
        <v>641</v>
      </c>
      <c r="G14" s="613">
        <v>7</v>
      </c>
      <c r="H14" s="613"/>
      <c r="I14" s="613">
        <v>7</v>
      </c>
      <c r="J14" s="613">
        <v>7</v>
      </c>
      <c r="K14" s="613">
        <v>4</v>
      </c>
      <c r="L14" s="613">
        <v>3</v>
      </c>
      <c r="M14" s="613">
        <v>1</v>
      </c>
      <c r="N14" s="613"/>
      <c r="O14" s="613">
        <v>1</v>
      </c>
      <c r="P14" s="613"/>
      <c r="Q14" s="613">
        <v>4159</v>
      </c>
      <c r="R14" s="613">
        <v>7</v>
      </c>
    </row>
    <row r="15" spans="2:19" x14ac:dyDescent="0.25">
      <c r="B15" s="638" t="s">
        <v>839</v>
      </c>
      <c r="C15" s="672" t="s">
        <v>840</v>
      </c>
      <c r="D15" s="1028">
        <v>80164</v>
      </c>
      <c r="E15" s="1028">
        <v>70106</v>
      </c>
      <c r="F15" s="1028">
        <v>10053</v>
      </c>
      <c r="G15" s="613">
        <v>510</v>
      </c>
      <c r="H15" s="613">
        <v>134</v>
      </c>
      <c r="I15" s="613">
        <v>371</v>
      </c>
      <c r="J15" s="613">
        <v>127</v>
      </c>
      <c r="K15" s="613">
        <v>84</v>
      </c>
      <c r="L15" s="613">
        <v>43</v>
      </c>
      <c r="M15" s="613">
        <v>28</v>
      </c>
      <c r="N15" s="613">
        <v>2</v>
      </c>
      <c r="O15" s="613">
        <v>25</v>
      </c>
      <c r="P15" s="613">
        <v>36</v>
      </c>
      <c r="Q15" s="613">
        <v>80164</v>
      </c>
      <c r="R15" s="613">
        <v>510</v>
      </c>
    </row>
    <row r="16" spans="2:19" x14ac:dyDescent="0.25">
      <c r="B16" s="638" t="s">
        <v>841</v>
      </c>
      <c r="C16" s="639" t="s">
        <v>842</v>
      </c>
      <c r="D16" s="1028">
        <v>74572</v>
      </c>
      <c r="E16" s="1028">
        <v>65211</v>
      </c>
      <c r="F16" s="1028">
        <v>9360</v>
      </c>
      <c r="G16" s="613"/>
      <c r="H16" s="613"/>
      <c r="I16" s="613"/>
      <c r="J16" s="613">
        <v>116</v>
      </c>
      <c r="K16" s="613">
        <v>77</v>
      </c>
      <c r="L16" s="613">
        <v>40</v>
      </c>
      <c r="M16" s="613"/>
      <c r="N16" s="613"/>
      <c r="O16" s="613"/>
      <c r="P16" s="613"/>
      <c r="Q16" s="613">
        <v>74572</v>
      </c>
      <c r="R16" s="613"/>
    </row>
    <row r="17" spans="2:18 16384:16384" x14ac:dyDescent="0.25">
      <c r="B17" s="638" t="s">
        <v>843</v>
      </c>
      <c r="C17" s="672" t="s">
        <v>844</v>
      </c>
      <c r="D17" s="1028">
        <v>108606</v>
      </c>
      <c r="E17" s="1028">
        <v>99374</v>
      </c>
      <c r="F17" s="1028">
        <v>9229</v>
      </c>
      <c r="G17" s="613">
        <v>400</v>
      </c>
      <c r="H17" s="613">
        <v>14</v>
      </c>
      <c r="I17" s="613">
        <v>386</v>
      </c>
      <c r="J17" s="613">
        <v>169</v>
      </c>
      <c r="K17" s="613">
        <v>141</v>
      </c>
      <c r="L17" s="613">
        <v>27</v>
      </c>
      <c r="M17" s="613">
        <v>35</v>
      </c>
      <c r="N17" s="613"/>
      <c r="O17" s="613">
        <v>35</v>
      </c>
      <c r="P17" s="613"/>
      <c r="Q17" s="613">
        <v>108606</v>
      </c>
      <c r="R17" s="613">
        <v>400</v>
      </c>
    </row>
    <row r="18" spans="2:18 16384:16384" x14ac:dyDescent="0.25">
      <c r="B18" s="630" t="s">
        <v>845</v>
      </c>
      <c r="C18" s="585" t="s">
        <v>846</v>
      </c>
      <c r="D18" s="613"/>
      <c r="E18" s="613"/>
      <c r="F18" s="613"/>
      <c r="G18" s="613"/>
      <c r="H18" s="613"/>
      <c r="I18" s="613"/>
      <c r="J18" s="613"/>
      <c r="K18" s="613"/>
      <c r="L18" s="613"/>
      <c r="M18" s="613"/>
      <c r="N18" s="613"/>
      <c r="O18" s="613"/>
      <c r="P18" s="613"/>
      <c r="Q18" s="613"/>
      <c r="R18" s="613"/>
    </row>
    <row r="19" spans="2:18 16384:16384" x14ac:dyDescent="0.25">
      <c r="B19" s="674" t="s">
        <v>847</v>
      </c>
      <c r="C19" s="672" t="s">
        <v>832</v>
      </c>
      <c r="D19" s="1029"/>
      <c r="E19" s="1029"/>
      <c r="F19" s="1029"/>
      <c r="G19" s="613"/>
      <c r="H19" s="613"/>
      <c r="I19" s="613"/>
      <c r="J19" s="613"/>
      <c r="K19" s="613"/>
      <c r="L19" s="613"/>
      <c r="M19" s="613"/>
      <c r="N19" s="613"/>
      <c r="O19" s="613"/>
      <c r="P19" s="613"/>
      <c r="Q19" s="613"/>
      <c r="R19" s="613"/>
    </row>
    <row r="20" spans="2:18 16384:16384" x14ac:dyDescent="0.25">
      <c r="B20" s="674" t="s">
        <v>848</v>
      </c>
      <c r="C20" s="672" t="s">
        <v>834</v>
      </c>
      <c r="D20" s="1029"/>
      <c r="E20" s="1029"/>
      <c r="F20" s="1029"/>
      <c r="G20" s="613"/>
      <c r="H20" s="613"/>
      <c r="I20" s="613"/>
      <c r="J20" s="613"/>
      <c r="K20" s="613"/>
      <c r="L20" s="613"/>
      <c r="M20" s="613"/>
      <c r="N20" s="613"/>
      <c r="O20" s="613"/>
      <c r="P20" s="613"/>
      <c r="Q20" s="613"/>
      <c r="R20" s="613"/>
    </row>
    <row r="21" spans="2:18 16384:16384" x14ac:dyDescent="0.25">
      <c r="B21" s="674" t="s">
        <v>849</v>
      </c>
      <c r="C21" s="672" t="s">
        <v>836</v>
      </c>
      <c r="D21" s="1029"/>
      <c r="E21" s="1029"/>
      <c r="F21" s="1029"/>
      <c r="G21" s="613"/>
      <c r="H21" s="613"/>
      <c r="I21" s="613"/>
      <c r="J21" s="613"/>
      <c r="K21" s="613"/>
      <c r="L21" s="613"/>
      <c r="M21" s="613"/>
      <c r="N21" s="613"/>
      <c r="O21" s="613"/>
      <c r="P21" s="613"/>
      <c r="Q21" s="613"/>
      <c r="R21" s="613"/>
    </row>
    <row r="22" spans="2:18 16384:16384" x14ac:dyDescent="0.25">
      <c r="B22" s="674" t="s">
        <v>850</v>
      </c>
      <c r="C22" s="672" t="s">
        <v>838</v>
      </c>
      <c r="D22" s="1029"/>
      <c r="E22" s="1029"/>
      <c r="F22" s="1029"/>
      <c r="G22" s="613"/>
      <c r="H22" s="613"/>
      <c r="I22" s="613"/>
      <c r="J22" s="613"/>
      <c r="K22" s="613"/>
      <c r="L22" s="613"/>
      <c r="M22" s="613"/>
      <c r="N22" s="613"/>
      <c r="O22" s="613"/>
      <c r="P22" s="613"/>
      <c r="Q22" s="613"/>
      <c r="R22" s="613"/>
    </row>
    <row r="23" spans="2:18 16384:16384" x14ac:dyDescent="0.25">
      <c r="B23" s="674" t="s">
        <v>851</v>
      </c>
      <c r="C23" s="672" t="s">
        <v>840</v>
      </c>
      <c r="D23" s="1029"/>
      <c r="E23" s="1029"/>
      <c r="F23" s="1029"/>
      <c r="G23" s="613"/>
      <c r="H23" s="613"/>
      <c r="I23" s="613"/>
      <c r="J23" s="613"/>
      <c r="K23" s="613"/>
      <c r="L23" s="613"/>
      <c r="M23" s="613"/>
      <c r="N23" s="613"/>
      <c r="O23" s="613"/>
      <c r="P23" s="613"/>
      <c r="Q23" s="613"/>
      <c r="R23" s="613"/>
    </row>
    <row r="24" spans="2:18 16384:16384" x14ac:dyDescent="0.25">
      <c r="B24" s="630" t="s">
        <v>852</v>
      </c>
      <c r="C24" s="585" t="s">
        <v>661</v>
      </c>
      <c r="D24" s="1027">
        <v>12066</v>
      </c>
      <c r="E24" s="1027">
        <v>12066</v>
      </c>
      <c r="F24" s="613"/>
      <c r="G24" s="613">
        <v>2</v>
      </c>
      <c r="H24" s="613">
        <v>2</v>
      </c>
      <c r="I24" s="613"/>
      <c r="J24" s="613"/>
      <c r="K24" s="613"/>
      <c r="L24" s="613"/>
      <c r="M24" s="613"/>
      <c r="N24" s="613"/>
      <c r="O24" s="613"/>
      <c r="P24" s="1030"/>
      <c r="Q24" s="613">
        <v>12066</v>
      </c>
      <c r="R24" s="613">
        <v>2</v>
      </c>
    </row>
    <row r="25" spans="2:18 16384:16384" x14ac:dyDescent="0.25">
      <c r="B25" s="638" t="s">
        <v>853</v>
      </c>
      <c r="C25" s="647" t="s">
        <v>832</v>
      </c>
      <c r="D25" s="1027"/>
      <c r="E25" s="1027"/>
      <c r="F25" s="613"/>
      <c r="G25" s="613"/>
      <c r="H25" s="613"/>
      <c r="I25" s="613"/>
      <c r="J25" s="613"/>
      <c r="K25" s="613"/>
      <c r="L25" s="613"/>
      <c r="M25" s="613"/>
      <c r="N25" s="613"/>
      <c r="O25" s="613"/>
      <c r="P25" s="1030"/>
      <c r="Q25" s="613"/>
      <c r="R25" s="613"/>
    </row>
    <row r="26" spans="2:18 16384:16384" x14ac:dyDescent="0.25">
      <c r="B26" s="638" t="s">
        <v>854</v>
      </c>
      <c r="C26" s="647" t="s">
        <v>834</v>
      </c>
      <c r="D26" s="1027">
        <v>13</v>
      </c>
      <c r="E26" s="1027">
        <v>13</v>
      </c>
      <c r="F26" s="613"/>
      <c r="G26" s="613"/>
      <c r="H26" s="613"/>
      <c r="I26" s="613"/>
      <c r="J26" s="613"/>
      <c r="K26" s="613"/>
      <c r="L26" s="613"/>
      <c r="M26" s="613"/>
      <c r="N26" s="613"/>
      <c r="O26" s="613"/>
      <c r="P26" s="1030"/>
      <c r="Q26" s="613">
        <v>13</v>
      </c>
      <c r="R26" s="613">
        <v>2</v>
      </c>
    </row>
    <row r="27" spans="2:18 16384:16384" x14ac:dyDescent="0.25">
      <c r="B27" s="638" t="s">
        <v>855</v>
      </c>
      <c r="C27" s="647" t="s">
        <v>836</v>
      </c>
      <c r="D27" s="1027"/>
      <c r="E27" s="1027"/>
      <c r="F27" s="613"/>
      <c r="G27" s="613"/>
      <c r="H27" s="613"/>
      <c r="I27" s="613"/>
      <c r="J27" s="613"/>
      <c r="K27" s="613"/>
      <c r="L27" s="613"/>
      <c r="M27" s="613"/>
      <c r="N27" s="613"/>
      <c r="O27" s="613"/>
      <c r="P27" s="1030"/>
      <c r="Q27" s="613"/>
      <c r="R27" s="613"/>
    </row>
    <row r="28" spans="2:18 16384:16384" x14ac:dyDescent="0.25">
      <c r="B28" s="638" t="s">
        <v>856</v>
      </c>
      <c r="C28" s="647" t="s">
        <v>838</v>
      </c>
      <c r="D28" s="1027">
        <v>209</v>
      </c>
      <c r="E28" s="1027">
        <v>209</v>
      </c>
      <c r="F28" s="613"/>
      <c r="G28" s="613"/>
      <c r="H28" s="613"/>
      <c r="I28" s="613"/>
      <c r="J28" s="613"/>
      <c r="K28" s="613"/>
      <c r="L28" s="613"/>
      <c r="M28" s="613"/>
      <c r="N28" s="613"/>
      <c r="O28" s="613"/>
      <c r="P28" s="1030"/>
      <c r="Q28" s="613">
        <v>209</v>
      </c>
      <c r="R28" s="613">
        <v>2</v>
      </c>
    </row>
    <row r="29" spans="2:18 16384:16384" x14ac:dyDescent="0.25">
      <c r="B29" s="638" t="s">
        <v>857</v>
      </c>
      <c r="C29" s="647" t="s">
        <v>840</v>
      </c>
      <c r="D29" s="1027">
        <v>5966</v>
      </c>
      <c r="E29" s="1027">
        <v>5966</v>
      </c>
      <c r="F29" s="613"/>
      <c r="G29" s="613"/>
      <c r="H29" s="613"/>
      <c r="I29" s="613"/>
      <c r="J29" s="613"/>
      <c r="K29" s="613"/>
      <c r="L29" s="613"/>
      <c r="M29" s="613"/>
      <c r="N29" s="613"/>
      <c r="O29" s="613"/>
      <c r="P29" s="1030"/>
      <c r="Q29" s="613">
        <v>5966</v>
      </c>
      <c r="R29" s="613">
        <v>2</v>
      </c>
    </row>
    <row r="30" spans="2:18 16384:16384" x14ac:dyDescent="0.25">
      <c r="B30" s="638" t="s">
        <v>858</v>
      </c>
      <c r="C30" s="647" t="s">
        <v>844</v>
      </c>
      <c r="D30" s="613">
        <v>5878</v>
      </c>
      <c r="E30" s="613">
        <v>5878</v>
      </c>
      <c r="F30" s="613"/>
      <c r="G30" s="613">
        <v>2</v>
      </c>
      <c r="H30" s="613">
        <v>2</v>
      </c>
      <c r="I30" s="613"/>
      <c r="J30" s="613"/>
      <c r="K30" s="613"/>
      <c r="L30" s="613"/>
      <c r="M30" s="613"/>
      <c r="N30" s="613"/>
      <c r="O30" s="613"/>
      <c r="P30" s="1030"/>
      <c r="Q30" s="613">
        <v>5878</v>
      </c>
      <c r="R30" s="613">
        <v>2</v>
      </c>
    </row>
    <row r="31" spans="2:18 16384:16384" x14ac:dyDescent="0.25">
      <c r="B31" s="649" t="s">
        <v>859</v>
      </c>
      <c r="C31" s="595" t="s">
        <v>184</v>
      </c>
      <c r="D31" s="634">
        <v>207640</v>
      </c>
      <c r="E31" s="634">
        <v>187700</v>
      </c>
      <c r="F31" s="634">
        <v>19932</v>
      </c>
      <c r="G31" s="634">
        <v>919</v>
      </c>
      <c r="H31" s="634">
        <v>150</v>
      </c>
      <c r="I31" s="634">
        <v>765</v>
      </c>
      <c r="J31" s="634">
        <v>321</v>
      </c>
      <c r="K31" s="634">
        <v>234</v>
      </c>
      <c r="L31" s="634">
        <v>87</v>
      </c>
      <c r="M31" s="634">
        <v>64</v>
      </c>
      <c r="N31" s="634">
        <v>2</v>
      </c>
      <c r="O31" s="634">
        <v>61</v>
      </c>
      <c r="P31" s="634">
        <v>36</v>
      </c>
      <c r="Q31" s="634">
        <v>205161</v>
      </c>
      <c r="R31" s="634">
        <v>919</v>
      </c>
      <c r="XFD31" s="634"/>
    </row>
    <row r="33" spans="3:10" x14ac:dyDescent="0.25">
      <c r="D33" s="498"/>
    </row>
    <row r="34" spans="3:10" x14ac:dyDescent="0.25">
      <c r="C34"/>
      <c r="D34" s="498"/>
      <c r="J34" s="498"/>
    </row>
    <row r="37" spans="3:10" x14ac:dyDescent="0.25">
      <c r="D37" s="498"/>
    </row>
    <row r="38" spans="3:10" x14ac:dyDescent="0.25">
      <c r="D38" s="498"/>
    </row>
  </sheetData>
  <mergeCells count="10">
    <mergeCell ref="D6:I6"/>
    <mergeCell ref="J6:O6"/>
    <mergeCell ref="P6:P7"/>
    <mergeCell ref="Q6:R6"/>
    <mergeCell ref="D7:F7"/>
    <mergeCell ref="G7:I7"/>
    <mergeCell ref="J7:L7"/>
    <mergeCell ref="M7:O7"/>
    <mergeCell ref="Q7:Q8"/>
    <mergeCell ref="R7:R8"/>
  </mergeCells>
  <pageMargins left="0.70866141732283472" right="0.70866141732283472" top="0.74803149606299213" bottom="0.74803149606299213" header="0.31496062992125984" footer="0.31496062992125984"/>
  <pageSetup paperSize="9" scale="10" fitToHeight="0" orientation="landscape" r:id="rId1"/>
  <headerFooter>
    <oddHeader>&amp;CDA
Bilag XV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E5D99-4E43-43C2-8EAE-8E4FAC75C371}">
  <sheetPr>
    <tabColor theme="5" tint="0.39997558519241921"/>
    <pageSetUpPr fitToPage="1"/>
  </sheetPr>
  <dimension ref="B1:K12"/>
  <sheetViews>
    <sheetView showGridLines="0" zoomScaleNormal="100" workbookViewId="0"/>
  </sheetViews>
  <sheetFormatPr defaultColWidth="9.140625" defaultRowHeight="15" x14ac:dyDescent="0.25"/>
  <cols>
    <col min="1" max="1" width="9.140625" style="454" customWidth="1"/>
    <col min="2" max="2" width="10.140625" style="454" customWidth="1"/>
    <col min="3" max="3" width="27" style="454" customWidth="1"/>
    <col min="4" max="4" width="18.5703125" style="454" bestFit="1" customWidth="1"/>
    <col min="5" max="5" width="10.85546875" style="454" customWidth="1"/>
    <col min="6" max="6" width="21.85546875" style="454" customWidth="1"/>
    <col min="7" max="7" width="13.140625" style="454" customWidth="1"/>
    <col min="8" max="8" width="29.28515625" style="454" customWidth="1"/>
    <col min="9" max="9" width="10.85546875" style="454" customWidth="1"/>
    <col min="10" max="16384" width="9.140625" style="454"/>
  </cols>
  <sheetData>
    <row r="1" spans="2:11" x14ac:dyDescent="0.25">
      <c r="B1" s="3" t="s">
        <v>143</v>
      </c>
      <c r="C1" s="3" t="s">
        <v>6</v>
      </c>
    </row>
    <row r="2" spans="2:11" ht="18.75" x14ac:dyDescent="0.25">
      <c r="B2" s="623" t="s">
        <v>28</v>
      </c>
      <c r="C2" s="496"/>
      <c r="D2" s="496"/>
      <c r="E2" s="496"/>
      <c r="F2" s="496"/>
      <c r="G2" s="496"/>
      <c r="H2" s="496"/>
      <c r="I2" s="496"/>
    </row>
    <row r="3" spans="2:11" x14ac:dyDescent="0.25">
      <c r="B3" s="146"/>
    </row>
    <row r="4" spans="2:11" x14ac:dyDescent="0.25">
      <c r="B4" s="670"/>
      <c r="C4"/>
      <c r="D4" s="1" t="s">
        <v>146</v>
      </c>
      <c r="E4" s="1" t="s">
        <v>147</v>
      </c>
      <c r="F4" s="1" t="s">
        <v>148</v>
      </c>
      <c r="G4" s="1" t="s">
        <v>247</v>
      </c>
      <c r="H4" s="1" t="s">
        <v>248</v>
      </c>
      <c r="I4" s="1" t="s">
        <v>249</v>
      </c>
    </row>
    <row r="5" spans="2:11" x14ac:dyDescent="0.25">
      <c r="B5"/>
      <c r="C5"/>
      <c r="D5" s="1187" t="s">
        <v>860</v>
      </c>
      <c r="E5" s="1187"/>
      <c r="F5" s="1187"/>
      <c r="G5" s="1187"/>
      <c r="H5" s="1187"/>
      <c r="I5" s="1187"/>
    </row>
    <row r="6" spans="2:11" ht="42" customHeight="1" x14ac:dyDescent="0.25">
      <c r="B6"/>
      <c r="C6"/>
      <c r="D6" s="18" t="s">
        <v>861</v>
      </c>
      <c r="E6" s="18" t="s">
        <v>862</v>
      </c>
      <c r="F6" s="18" t="s">
        <v>863</v>
      </c>
      <c r="G6" s="18" t="s">
        <v>864</v>
      </c>
      <c r="H6" s="18" t="s">
        <v>865</v>
      </c>
      <c r="I6" s="18" t="s">
        <v>184</v>
      </c>
    </row>
    <row r="7" spans="2:11" x14ac:dyDescent="0.25">
      <c r="B7" s="58">
        <v>1</v>
      </c>
      <c r="C7" s="147" t="s">
        <v>831</v>
      </c>
      <c r="D7" s="148"/>
      <c r="E7" s="412">
        <v>2371</v>
      </c>
      <c r="F7" s="412">
        <v>489</v>
      </c>
      <c r="G7" s="412">
        <v>190767</v>
      </c>
      <c r="H7" s="413"/>
      <c r="I7" s="412">
        <v>193627</v>
      </c>
      <c r="K7" s="498"/>
    </row>
    <row r="8" spans="2:11" x14ac:dyDescent="0.25">
      <c r="B8" s="58">
        <v>2</v>
      </c>
      <c r="C8" s="147" t="s">
        <v>846</v>
      </c>
      <c r="D8" s="148"/>
      <c r="E8" s="148"/>
      <c r="F8" s="148"/>
      <c r="G8" s="148"/>
      <c r="H8" s="148"/>
      <c r="I8" s="148"/>
    </row>
    <row r="9" spans="2:11" x14ac:dyDescent="0.25">
      <c r="B9" s="149">
        <v>3</v>
      </c>
      <c r="C9" s="150" t="s">
        <v>184</v>
      </c>
      <c r="D9" s="12"/>
      <c r="E9" s="412">
        <v>2371</v>
      </c>
      <c r="F9" s="412">
        <v>489</v>
      </c>
      <c r="G9" s="412">
        <v>190767</v>
      </c>
      <c r="H9" s="559"/>
      <c r="I9" s="412">
        <v>193627</v>
      </c>
    </row>
    <row r="12" spans="2:11" x14ac:dyDescent="0.25">
      <c r="C12"/>
    </row>
  </sheetData>
  <mergeCells count="1">
    <mergeCell ref="D5:I5"/>
  </mergeCells>
  <pageMargins left="0.70866141732283472" right="0.70866141732283472" top="0.74803149606299213" bottom="0.74803149606299213" header="0.31496062992125984" footer="0.31496062992125984"/>
  <pageSetup paperSize="9" scale="86" orientation="landscape" r:id="rId1"/>
  <headerFooter>
    <oddHeader>&amp;CDA
Bilag XV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4DEA8-51A6-4D4D-B431-9938E935F624}">
  <sheetPr>
    <tabColor theme="5" tint="0.39997558519241921"/>
    <pageSetUpPr fitToPage="1"/>
  </sheetPr>
  <dimension ref="B1:G14"/>
  <sheetViews>
    <sheetView showGridLines="0" zoomScaleNormal="100" workbookViewId="0"/>
  </sheetViews>
  <sheetFormatPr defaultColWidth="9.140625" defaultRowHeight="15" x14ac:dyDescent="0.25"/>
  <cols>
    <col min="1" max="1" width="9.140625" style="454" customWidth="1"/>
    <col min="2" max="2" width="9.85546875" style="454" customWidth="1"/>
    <col min="3" max="3" width="58.5703125" style="454" customWidth="1"/>
    <col min="4" max="4" width="27.140625" style="454" customWidth="1"/>
    <col min="5" max="5" width="9.140625" style="454"/>
    <col min="6" max="6" width="3.140625" style="454" customWidth="1"/>
    <col min="7" max="7" width="54.5703125" style="454" customWidth="1"/>
    <col min="8" max="8" width="25" style="454" customWidth="1"/>
    <col min="9" max="16384" width="9.140625" style="454"/>
  </cols>
  <sheetData>
    <row r="1" spans="2:7" x14ac:dyDescent="0.25">
      <c r="B1" s="3" t="s">
        <v>143</v>
      </c>
      <c r="C1" s="3" t="s">
        <v>6</v>
      </c>
    </row>
    <row r="2" spans="2:7" ht="18.75" x14ac:dyDescent="0.3">
      <c r="B2" s="662" t="s">
        <v>29</v>
      </c>
      <c r="C2" s="348"/>
      <c r="D2" s="348"/>
      <c r="E2" s="3"/>
    </row>
    <row r="3" spans="2:7" ht="15.75" thickBot="1" x14ac:dyDescent="0.3">
      <c r="B3" s="233"/>
      <c r="C3" s="3"/>
      <c r="D3" s="3"/>
      <c r="E3" s="3"/>
    </row>
    <row r="4" spans="2:7" ht="15.75" thickBot="1" x14ac:dyDescent="0.3">
      <c r="B4" s="233"/>
      <c r="C4" s="3"/>
      <c r="D4" s="663" t="s">
        <v>146</v>
      </c>
      <c r="E4" s="3"/>
    </row>
    <row r="5" spans="2:7" ht="30.75" thickBot="1" x14ac:dyDescent="0.3">
      <c r="B5" s="233"/>
      <c r="C5" s="3"/>
      <c r="D5" s="664" t="s">
        <v>866</v>
      </c>
      <c r="E5" s="3"/>
    </row>
    <row r="6" spans="2:7" ht="25.5" customHeight="1" thickBot="1" x14ac:dyDescent="0.3">
      <c r="B6" s="665" t="s">
        <v>596</v>
      </c>
      <c r="C6" s="666" t="s">
        <v>867</v>
      </c>
      <c r="D6" s="415">
        <v>965</v>
      </c>
      <c r="E6" s="3"/>
    </row>
    <row r="7" spans="2:7" ht="25.5" customHeight="1" thickBot="1" x14ac:dyDescent="0.3">
      <c r="B7" s="660" t="s">
        <v>602</v>
      </c>
      <c r="C7" s="667" t="s">
        <v>868</v>
      </c>
      <c r="D7" s="415">
        <v>240</v>
      </c>
      <c r="E7" s="3"/>
    </row>
    <row r="8" spans="2:7" ht="25.5" customHeight="1" thickBot="1" x14ac:dyDescent="0.3">
      <c r="B8" s="660" t="s">
        <v>833</v>
      </c>
      <c r="C8" s="667" t="s">
        <v>869</v>
      </c>
      <c r="D8" s="415">
        <v>-234</v>
      </c>
      <c r="E8" s="3"/>
    </row>
    <row r="9" spans="2:7" ht="25.5" customHeight="1" thickBot="1" x14ac:dyDescent="0.3">
      <c r="B9" s="660" t="s">
        <v>835</v>
      </c>
      <c r="C9" s="661" t="s">
        <v>870</v>
      </c>
      <c r="D9" s="416"/>
      <c r="E9" s="3"/>
    </row>
    <row r="10" spans="2:7" ht="25.5" customHeight="1" thickBot="1" x14ac:dyDescent="0.3">
      <c r="B10" s="660" t="s">
        <v>837</v>
      </c>
      <c r="C10" s="661" t="s">
        <v>871</v>
      </c>
      <c r="D10" s="416">
        <v>-52</v>
      </c>
      <c r="E10" s="3"/>
    </row>
    <row r="11" spans="2:7" ht="25.5" customHeight="1" thickBot="1" x14ac:dyDescent="0.3">
      <c r="B11" s="668" t="s">
        <v>839</v>
      </c>
      <c r="C11" s="669" t="s">
        <v>872</v>
      </c>
      <c r="D11" s="415">
        <v>919</v>
      </c>
      <c r="E11" s="3"/>
      <c r="G11" s="498"/>
    </row>
    <row r="14" spans="2:7" x14ac:dyDescent="0.25">
      <c r="B14"/>
      <c r="D14" s="498"/>
    </row>
  </sheetData>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E7761-FF6B-4A86-B686-6AA7B8439C7E}">
  <sheetPr>
    <tabColor theme="5" tint="0.39997558519241921"/>
  </sheetPr>
  <dimension ref="B1:H20"/>
  <sheetViews>
    <sheetView showGridLines="0" zoomScaleNormal="110" zoomScalePageLayoutView="110" workbookViewId="0"/>
  </sheetViews>
  <sheetFormatPr defaultColWidth="9.140625" defaultRowHeight="15" x14ac:dyDescent="0.25"/>
  <cols>
    <col min="1" max="1" width="9.140625" style="454" customWidth="1"/>
    <col min="2" max="2" width="16.140625" style="454" customWidth="1"/>
    <col min="3" max="3" width="58.5703125" style="454" customWidth="1"/>
    <col min="4" max="4" width="27.140625" style="454" customWidth="1"/>
    <col min="5" max="5" width="29.140625" style="454" customWidth="1"/>
    <col min="6" max="6" width="9.140625" style="454"/>
    <col min="7" max="7" width="3.140625" style="454" customWidth="1"/>
    <col min="8" max="8" width="10.42578125" style="454" customWidth="1"/>
    <col min="9" max="9" width="25" style="454" customWidth="1"/>
    <col min="10" max="16384" width="9.140625" style="454"/>
  </cols>
  <sheetData>
    <row r="1" spans="2:8" x14ac:dyDescent="0.25">
      <c r="B1" s="3" t="s">
        <v>143</v>
      </c>
      <c r="C1" s="3" t="s">
        <v>6</v>
      </c>
    </row>
    <row r="2" spans="2:8" ht="18.75" x14ac:dyDescent="0.25">
      <c r="B2" s="623" t="s">
        <v>30</v>
      </c>
      <c r="C2" s="496"/>
      <c r="D2" s="496"/>
      <c r="E2" s="496"/>
      <c r="F2" s="496"/>
      <c r="G2" s="496"/>
      <c r="H2" s="496"/>
    </row>
    <row r="3" spans="2:8" ht="16.5" thickBot="1" x14ac:dyDescent="0.3">
      <c r="B3" s="111"/>
      <c r="C3" s="145"/>
      <c r="D3" s="145"/>
      <c r="E3" s="151"/>
    </row>
    <row r="4" spans="2:8" ht="15.75" thickBot="1" x14ac:dyDescent="0.3">
      <c r="B4" s="45"/>
      <c r="C4"/>
      <c r="D4" s="624" t="s">
        <v>146</v>
      </c>
      <c r="E4" s="581" t="s">
        <v>147</v>
      </c>
    </row>
    <row r="5" spans="2:8" ht="45.75" thickBot="1" x14ac:dyDescent="0.3">
      <c r="B5" s="45"/>
      <c r="C5"/>
      <c r="D5" s="644" t="s">
        <v>866</v>
      </c>
      <c r="E5" s="581" t="s">
        <v>873</v>
      </c>
    </row>
    <row r="6" spans="2:8" ht="30.75" customHeight="1" thickBot="1" x14ac:dyDescent="0.3">
      <c r="B6" s="635" t="s">
        <v>596</v>
      </c>
      <c r="C6" s="144" t="s">
        <v>867</v>
      </c>
      <c r="D6" s="657">
        <v>965</v>
      </c>
      <c r="E6" s="658"/>
    </row>
    <row r="7" spans="2:8" ht="30.75" customHeight="1" thickBot="1" x14ac:dyDescent="0.3">
      <c r="B7" s="630" t="s">
        <v>602</v>
      </c>
      <c r="C7" s="585" t="s">
        <v>868</v>
      </c>
      <c r="D7" s="657">
        <v>240</v>
      </c>
      <c r="E7" s="658"/>
    </row>
    <row r="8" spans="2:8" ht="30.75" customHeight="1" thickBot="1" x14ac:dyDescent="0.3">
      <c r="B8" s="630" t="s">
        <v>833</v>
      </c>
      <c r="C8" s="585" t="s">
        <v>869</v>
      </c>
      <c r="D8" s="657">
        <v>-234</v>
      </c>
      <c r="E8" s="658"/>
    </row>
    <row r="9" spans="2:8" ht="30.75" customHeight="1" thickBot="1" x14ac:dyDescent="0.3">
      <c r="B9" s="630" t="s">
        <v>835</v>
      </c>
      <c r="C9" s="659" t="s">
        <v>874</v>
      </c>
      <c r="D9" s="657"/>
      <c r="E9" s="658"/>
    </row>
    <row r="10" spans="2:8" ht="30.75" customHeight="1" thickBot="1" x14ac:dyDescent="0.3">
      <c r="B10" s="630" t="s">
        <v>837</v>
      </c>
      <c r="C10" s="659" t="s">
        <v>875</v>
      </c>
      <c r="D10" s="657"/>
      <c r="E10" s="658"/>
    </row>
    <row r="11" spans="2:8" ht="30.75" customHeight="1" thickBot="1" x14ac:dyDescent="0.3">
      <c r="B11" s="630" t="s">
        <v>839</v>
      </c>
      <c r="C11" s="659" t="s">
        <v>876</v>
      </c>
      <c r="D11" s="657"/>
      <c r="E11" s="585"/>
    </row>
    <row r="12" spans="2:8" ht="30.75" customHeight="1" thickBot="1" x14ac:dyDescent="0.3">
      <c r="B12" s="630" t="s">
        <v>841</v>
      </c>
      <c r="C12" s="659" t="s">
        <v>877</v>
      </c>
      <c r="D12" s="657"/>
      <c r="E12" s="585"/>
    </row>
    <row r="13" spans="2:8" ht="30.75" customHeight="1" thickBot="1" x14ac:dyDescent="0.3">
      <c r="B13" s="630" t="s">
        <v>843</v>
      </c>
      <c r="C13" s="659" t="s">
        <v>878</v>
      </c>
      <c r="D13" s="657"/>
      <c r="E13" s="585"/>
    </row>
    <row r="14" spans="2:8" ht="30.75" customHeight="1" thickBot="1" x14ac:dyDescent="0.3">
      <c r="B14" s="630" t="s">
        <v>845</v>
      </c>
      <c r="C14" s="659" t="s">
        <v>879</v>
      </c>
      <c r="D14" s="657"/>
      <c r="E14" s="585"/>
    </row>
    <row r="15" spans="2:8" ht="30.75" customHeight="1" thickBot="1" x14ac:dyDescent="0.3">
      <c r="B15" s="630" t="s">
        <v>847</v>
      </c>
      <c r="C15" s="659" t="s">
        <v>870</v>
      </c>
      <c r="D15" s="657"/>
      <c r="E15" s="658"/>
    </row>
    <row r="16" spans="2:8" ht="30.75" customHeight="1" thickBot="1" x14ac:dyDescent="0.3">
      <c r="B16" s="630" t="s">
        <v>848</v>
      </c>
      <c r="C16" s="659" t="s">
        <v>871</v>
      </c>
      <c r="D16" s="657">
        <v>-52</v>
      </c>
      <c r="E16" s="658"/>
    </row>
    <row r="17" spans="2:5" ht="30.75" customHeight="1" thickBot="1" x14ac:dyDescent="0.3">
      <c r="B17" s="660" t="s">
        <v>849</v>
      </c>
      <c r="C17" s="661" t="s">
        <v>880</v>
      </c>
      <c r="D17" s="657"/>
      <c r="E17" s="152"/>
    </row>
    <row r="18" spans="2:5" ht="30.75" customHeight="1" thickBot="1" x14ac:dyDescent="0.3">
      <c r="B18" s="642" t="s">
        <v>850</v>
      </c>
      <c r="C18" s="131" t="s">
        <v>872</v>
      </c>
      <c r="D18" s="657">
        <v>919</v>
      </c>
      <c r="E18" s="658"/>
    </row>
    <row r="20" spans="2:5" x14ac:dyDescent="0.25">
      <c r="B20"/>
    </row>
  </sheetData>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AE1ED-9EEA-47EE-B9E6-63860268DC9C}">
  <sheetPr>
    <tabColor theme="5" tint="0.39997558519241921"/>
    <pageSetUpPr fitToPage="1"/>
  </sheetPr>
  <dimension ref="B1:K18"/>
  <sheetViews>
    <sheetView showGridLines="0" zoomScaleNormal="100" workbookViewId="0"/>
  </sheetViews>
  <sheetFormatPr defaultColWidth="9.140625" defaultRowHeight="15" x14ac:dyDescent="0.25"/>
  <cols>
    <col min="1" max="1" width="9.140625" style="454"/>
    <col min="2" max="2" width="10.7109375" style="454" customWidth="1"/>
    <col min="3" max="3" width="43.140625" style="454" customWidth="1"/>
    <col min="4" max="4" width="20.140625" style="454" customWidth="1"/>
    <col min="5" max="5" width="11.85546875" style="454" customWidth="1"/>
    <col min="6" max="6" width="12.28515625" style="454" customWidth="1"/>
    <col min="7" max="7" width="16.85546875" style="454" customWidth="1"/>
    <col min="8" max="9" width="18.85546875" style="454" customWidth="1"/>
    <col min="10" max="10" width="17.85546875" style="454" customWidth="1"/>
    <col min="11" max="11" width="19" style="454" customWidth="1"/>
    <col min="12" max="16384" width="9.140625" style="454"/>
  </cols>
  <sheetData>
    <row r="1" spans="2:11" x14ac:dyDescent="0.25">
      <c r="B1" s="3" t="s">
        <v>143</v>
      </c>
      <c r="C1" s="3" t="s">
        <v>6</v>
      </c>
    </row>
    <row r="2" spans="2:11" ht="18.75" x14ac:dyDescent="0.25">
      <c r="B2" s="623" t="s">
        <v>31</v>
      </c>
      <c r="C2" s="496"/>
      <c r="D2" s="496"/>
      <c r="E2" s="496"/>
      <c r="F2" s="496"/>
      <c r="G2" s="496"/>
      <c r="H2" s="496"/>
      <c r="I2" s="496"/>
      <c r="J2" s="496"/>
      <c r="K2" s="496"/>
    </row>
    <row r="3" spans="2:11" ht="16.5" thickBot="1" x14ac:dyDescent="0.3">
      <c r="B3" s="111"/>
      <c r="C3" s="145"/>
      <c r="D3" s="145"/>
      <c r="E3" s="145"/>
      <c r="F3" s="145"/>
      <c r="G3" s="145"/>
      <c r="H3" s="145"/>
      <c r="I3" s="145"/>
      <c r="J3" s="145"/>
      <c r="K3" s="145"/>
    </row>
    <row r="4" spans="2:11" ht="23.25" customHeight="1" thickBot="1" x14ac:dyDescent="0.3">
      <c r="B4" s="158"/>
      <c r="C4" s="158"/>
      <c r="D4" s="624" t="s">
        <v>146</v>
      </c>
      <c r="E4" s="586" t="s">
        <v>147</v>
      </c>
      <c r="F4" s="586" t="s">
        <v>148</v>
      </c>
      <c r="G4" s="586" t="s">
        <v>247</v>
      </c>
      <c r="H4" s="586" t="s">
        <v>248</v>
      </c>
      <c r="I4" s="586" t="s">
        <v>249</v>
      </c>
      <c r="J4" s="586" t="s">
        <v>250</v>
      </c>
      <c r="K4" s="586" t="s">
        <v>330</v>
      </c>
    </row>
    <row r="5" spans="2:11" ht="69" customHeight="1" thickBot="1" x14ac:dyDescent="0.3">
      <c r="B5" s="158"/>
      <c r="C5" s="158"/>
      <c r="D5" s="1163" t="s">
        <v>881</v>
      </c>
      <c r="E5" s="1164"/>
      <c r="F5" s="1164"/>
      <c r="G5" s="1165"/>
      <c r="H5" s="1188" t="s">
        <v>818</v>
      </c>
      <c r="I5" s="1189"/>
      <c r="J5" s="1184" t="s">
        <v>882</v>
      </c>
      <c r="K5" s="1183"/>
    </row>
    <row r="6" spans="2:11" ht="33.75" customHeight="1" thickBot="1" x14ac:dyDescent="0.3">
      <c r="B6" s="158"/>
      <c r="C6" s="158"/>
      <c r="D6" s="1190" t="s">
        <v>883</v>
      </c>
      <c r="E6" s="1181" t="s">
        <v>884</v>
      </c>
      <c r="F6" s="1182"/>
      <c r="G6" s="1192"/>
      <c r="H6" s="1185" t="s">
        <v>885</v>
      </c>
      <c r="I6" s="1185" t="s">
        <v>886</v>
      </c>
      <c r="J6" s="652"/>
      <c r="K6" s="1185" t="s">
        <v>887</v>
      </c>
    </row>
    <row r="7" spans="2:11" ht="87" customHeight="1" thickBot="1" x14ac:dyDescent="0.3">
      <c r="B7" s="158"/>
      <c r="C7" s="158"/>
      <c r="D7" s="1191"/>
      <c r="E7" s="653"/>
      <c r="F7" s="654" t="s">
        <v>888</v>
      </c>
      <c r="G7" s="655" t="s">
        <v>889</v>
      </c>
      <c r="H7" s="1186"/>
      <c r="I7" s="1186"/>
      <c r="J7" s="656"/>
      <c r="K7" s="1193"/>
    </row>
    <row r="8" spans="2:11" ht="30.75" thickBot="1" x14ac:dyDescent="0.3">
      <c r="B8" s="628" t="s">
        <v>829</v>
      </c>
      <c r="C8" s="604" t="s">
        <v>830</v>
      </c>
      <c r="D8" s="617"/>
      <c r="E8" s="617"/>
      <c r="F8" s="617"/>
      <c r="G8" s="153"/>
      <c r="H8" s="153"/>
      <c r="I8" s="153"/>
      <c r="J8" s="153"/>
      <c r="K8" s="153"/>
    </row>
    <row r="9" spans="2:11" x14ac:dyDescent="0.25">
      <c r="B9" s="628" t="s">
        <v>596</v>
      </c>
      <c r="C9" s="604" t="s">
        <v>831</v>
      </c>
      <c r="D9" s="646">
        <v>7</v>
      </c>
      <c r="E9" s="646">
        <v>46</v>
      </c>
      <c r="F9" s="646">
        <v>46</v>
      </c>
      <c r="G9" s="766">
        <v>15</v>
      </c>
      <c r="H9" s="766"/>
      <c r="I9" s="766">
        <v>2</v>
      </c>
      <c r="J9" s="766">
        <v>53</v>
      </c>
      <c r="K9" s="766">
        <v>46</v>
      </c>
    </row>
    <row r="10" spans="2:11" x14ac:dyDescent="0.25">
      <c r="B10" s="638" t="s">
        <v>602</v>
      </c>
      <c r="C10" s="647" t="s">
        <v>832</v>
      </c>
      <c r="D10" s="646"/>
      <c r="E10" s="646"/>
      <c r="F10" s="646"/>
      <c r="G10" s="646"/>
      <c r="H10" s="646"/>
      <c r="I10" s="646"/>
      <c r="J10" s="766"/>
      <c r="K10" s="766"/>
    </row>
    <row r="11" spans="2:11" x14ac:dyDescent="0.25">
      <c r="B11" s="638" t="s">
        <v>833</v>
      </c>
      <c r="C11" s="647" t="s">
        <v>834</v>
      </c>
      <c r="D11" s="646"/>
      <c r="E11" s="646"/>
      <c r="F11" s="646"/>
      <c r="G11" s="646"/>
      <c r="H11" s="646"/>
      <c r="I11" s="646"/>
      <c r="J11" s="766"/>
      <c r="K11" s="766"/>
    </row>
    <row r="12" spans="2:11" x14ac:dyDescent="0.25">
      <c r="B12" s="638" t="s">
        <v>835</v>
      </c>
      <c r="C12" s="647" t="s">
        <v>836</v>
      </c>
      <c r="D12" s="646"/>
      <c r="E12" s="646"/>
      <c r="F12" s="646"/>
      <c r="G12" s="646"/>
      <c r="H12" s="646"/>
      <c r="I12" s="646"/>
      <c r="J12" s="766"/>
      <c r="K12" s="766"/>
    </row>
    <row r="13" spans="2:11" x14ac:dyDescent="0.25">
      <c r="B13" s="638" t="s">
        <v>837</v>
      </c>
      <c r="C13" s="647" t="s">
        <v>838</v>
      </c>
      <c r="D13" s="646"/>
      <c r="E13" s="646"/>
      <c r="F13" s="646"/>
      <c r="G13" s="646"/>
      <c r="H13" s="646"/>
      <c r="I13" s="646"/>
      <c r="J13" s="766"/>
      <c r="K13" s="766"/>
    </row>
    <row r="14" spans="2:11" x14ac:dyDescent="0.25">
      <c r="B14" s="638" t="s">
        <v>839</v>
      </c>
      <c r="C14" s="647" t="s">
        <v>840</v>
      </c>
      <c r="D14" s="646"/>
      <c r="E14" s="646">
        <v>12</v>
      </c>
      <c r="F14" s="646">
        <v>12</v>
      </c>
      <c r="G14" s="646">
        <v>5</v>
      </c>
      <c r="H14" s="646"/>
      <c r="I14" s="646"/>
      <c r="J14" s="766">
        <v>13</v>
      </c>
      <c r="K14" s="766">
        <v>12</v>
      </c>
    </row>
    <row r="15" spans="2:11" x14ac:dyDescent="0.25">
      <c r="B15" s="638" t="s">
        <v>841</v>
      </c>
      <c r="C15" s="647" t="s">
        <v>844</v>
      </c>
      <c r="D15" s="646">
        <v>7</v>
      </c>
      <c r="E15" s="646">
        <v>34</v>
      </c>
      <c r="F15" s="646">
        <v>34</v>
      </c>
      <c r="G15" s="646">
        <v>10</v>
      </c>
      <c r="H15" s="646"/>
      <c r="I15" s="646">
        <v>2</v>
      </c>
      <c r="J15" s="766">
        <v>41</v>
      </c>
      <c r="K15" s="766">
        <v>34</v>
      </c>
    </row>
    <row r="16" spans="2:11" x14ac:dyDescent="0.25">
      <c r="B16" s="630" t="s">
        <v>843</v>
      </c>
      <c r="C16" s="585" t="s">
        <v>846</v>
      </c>
      <c r="D16" s="646"/>
      <c r="E16" s="646"/>
      <c r="F16" s="646"/>
      <c r="G16" s="646"/>
      <c r="H16" s="646"/>
      <c r="I16" s="646"/>
      <c r="J16" s="766"/>
      <c r="K16" s="766"/>
    </row>
    <row r="17" spans="2:11" x14ac:dyDescent="0.25">
      <c r="B17" s="630" t="s">
        <v>845</v>
      </c>
      <c r="C17" s="585" t="s">
        <v>890</v>
      </c>
      <c r="D17" s="646"/>
      <c r="E17" s="646"/>
      <c r="F17" s="646"/>
      <c r="G17" s="766"/>
      <c r="H17" s="766"/>
      <c r="I17" s="766"/>
      <c r="J17" s="766"/>
      <c r="K17" s="766"/>
    </row>
    <row r="18" spans="2:11" x14ac:dyDescent="0.25">
      <c r="B18" s="649">
        <v>100</v>
      </c>
      <c r="C18" s="595" t="s">
        <v>184</v>
      </c>
      <c r="D18" s="646">
        <v>7</v>
      </c>
      <c r="E18" s="646">
        <v>46</v>
      </c>
      <c r="F18" s="646">
        <v>46</v>
      </c>
      <c r="G18" s="766">
        <v>15</v>
      </c>
      <c r="H18" s="766"/>
      <c r="I18" s="766">
        <v>2</v>
      </c>
      <c r="J18" s="766">
        <v>53</v>
      </c>
      <c r="K18" s="766">
        <v>46</v>
      </c>
    </row>
  </sheetData>
  <mergeCells count="8">
    <mergeCell ref="D5:G5"/>
    <mergeCell ref="H5:I5"/>
    <mergeCell ref="J5:K5"/>
    <mergeCell ref="D6:D7"/>
    <mergeCell ref="E6:G6"/>
    <mergeCell ref="H6:H7"/>
    <mergeCell ref="I6:I7"/>
    <mergeCell ref="K6:K7"/>
  </mergeCells>
  <pageMargins left="0.70866141732283472" right="0.70866141732283472" top="0.74803149606299213" bottom="0.74803149606299213" header="0.31496062992125984" footer="0.31496062992125984"/>
  <pageSetup paperSize="9" scale="65" fitToHeight="0" orientation="landscape" r:id="rId1"/>
  <headerFooter>
    <oddHeader>&amp;CDA
Bilag XV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6FB5F-AD11-4766-B8FA-CF335658A893}">
  <sheetPr>
    <tabColor theme="5" tint="0.39997558519241921"/>
  </sheetPr>
  <dimension ref="B1:D9"/>
  <sheetViews>
    <sheetView showGridLines="0" zoomScaleNormal="100" workbookViewId="0"/>
  </sheetViews>
  <sheetFormatPr defaultColWidth="9.140625" defaultRowHeight="15" x14ac:dyDescent="0.25"/>
  <cols>
    <col min="1" max="1" width="9.140625" style="454"/>
    <col min="2" max="2" width="9.5703125" style="454" customWidth="1"/>
    <col min="3" max="3" width="37.85546875" style="454" customWidth="1"/>
    <col min="4" max="4" width="49.42578125" style="454" customWidth="1"/>
    <col min="5" max="16384" width="9.140625" style="454"/>
  </cols>
  <sheetData>
    <row r="1" spans="2:4" x14ac:dyDescent="0.25">
      <c r="B1" s="3" t="s">
        <v>143</v>
      </c>
      <c r="C1" s="3" t="s">
        <v>6</v>
      </c>
    </row>
    <row r="2" spans="2:4" ht="18.75" x14ac:dyDescent="0.25">
      <c r="B2" s="623" t="s">
        <v>32</v>
      </c>
      <c r="C2" s="496"/>
      <c r="D2" s="496"/>
    </row>
    <row r="3" spans="2:4" ht="16.5" thickBot="1" x14ac:dyDescent="0.3">
      <c r="B3" s="111"/>
      <c r="C3" s="145"/>
      <c r="D3" s="145"/>
    </row>
    <row r="4" spans="2:4" ht="15.75" thickBot="1" x14ac:dyDescent="0.3">
      <c r="B4" s="158"/>
      <c r="C4" s="158"/>
      <c r="D4" s="624" t="s">
        <v>146</v>
      </c>
    </row>
    <row r="5" spans="2:4" ht="36" customHeight="1" x14ac:dyDescent="0.25">
      <c r="B5" s="158"/>
      <c r="C5" s="158"/>
      <c r="D5" s="1185" t="s">
        <v>891</v>
      </c>
    </row>
    <row r="6" spans="2:4" ht="15.75" thickBot="1" x14ac:dyDescent="0.3">
      <c r="B6" s="158"/>
      <c r="C6" s="158"/>
      <c r="D6" s="1193"/>
    </row>
    <row r="7" spans="2:4" ht="36" customHeight="1" thickBot="1" x14ac:dyDescent="0.3">
      <c r="B7" s="628" t="s">
        <v>596</v>
      </c>
      <c r="C7" s="604" t="s">
        <v>892</v>
      </c>
      <c r="D7" s="651"/>
    </row>
    <row r="8" spans="2:4" ht="66" customHeight="1" thickBot="1" x14ac:dyDescent="0.3">
      <c r="B8" s="630" t="s">
        <v>602</v>
      </c>
      <c r="C8" s="585" t="s">
        <v>893</v>
      </c>
      <c r="D8" s="767">
        <v>2</v>
      </c>
    </row>
    <row r="9" spans="2:4" ht="63" customHeight="1" x14ac:dyDescent="0.25">
      <c r="B9" s="1194"/>
      <c r="C9" s="1194"/>
      <c r="D9" s="1194"/>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5B79F-C650-4789-9C61-2BF4DFD9630B}">
  <sheetPr>
    <tabColor theme="5" tint="0.39997558519241921"/>
    <pageSetUpPr fitToPage="1"/>
  </sheetPr>
  <dimension ref="B1:O32"/>
  <sheetViews>
    <sheetView showGridLines="0" zoomScaleNormal="100" workbookViewId="0"/>
  </sheetViews>
  <sheetFormatPr defaultColWidth="9.140625" defaultRowHeight="15" x14ac:dyDescent="0.25"/>
  <cols>
    <col min="1" max="1" width="9.140625" style="454"/>
    <col min="2" max="2" width="9.85546875" style="454" customWidth="1"/>
    <col min="3" max="3" width="59.28515625" style="454" customWidth="1"/>
    <col min="4" max="4" width="9.140625" style="454"/>
    <col min="5" max="5" width="12.5703125" style="454" customWidth="1"/>
    <col min="6" max="6" width="11.7109375" style="454" customWidth="1"/>
    <col min="7" max="7" width="9.140625" style="454"/>
    <col min="8" max="8" width="13.7109375" style="454" customWidth="1"/>
    <col min="9" max="13" width="12.5703125" style="454" customWidth="1"/>
    <col min="14" max="14" width="10.5703125" style="454" customWidth="1"/>
    <col min="15" max="15" width="12.5703125" style="454" customWidth="1"/>
    <col min="16" max="16384" width="9.140625" style="454"/>
  </cols>
  <sheetData>
    <row r="1" spans="2:15" x14ac:dyDescent="0.25">
      <c r="B1" s="3" t="s">
        <v>143</v>
      </c>
      <c r="C1" s="3" t="s">
        <v>6</v>
      </c>
    </row>
    <row r="2" spans="2:15" ht="18.75" x14ac:dyDescent="0.25">
      <c r="B2" s="623" t="s">
        <v>33</v>
      </c>
      <c r="C2" s="496"/>
      <c r="D2" s="496"/>
      <c r="E2" s="496"/>
      <c r="F2" s="496"/>
      <c r="G2" s="496"/>
      <c r="H2" s="496"/>
      <c r="I2" s="496"/>
      <c r="J2" s="496"/>
      <c r="K2" s="496"/>
      <c r="L2" s="496"/>
      <c r="M2" s="496"/>
      <c r="N2" s="496"/>
      <c r="O2" s="496"/>
    </row>
    <row r="3" spans="2:15" ht="16.5" thickBot="1" x14ac:dyDescent="0.3">
      <c r="B3" s="111"/>
      <c r="C3" s="145"/>
      <c r="D3" s="145"/>
      <c r="E3" s="145"/>
      <c r="F3" s="145"/>
      <c r="G3" s="145"/>
      <c r="H3" s="145"/>
      <c r="I3" s="145"/>
      <c r="J3" s="145"/>
      <c r="K3" s="145"/>
      <c r="L3" s="145"/>
      <c r="M3" s="145"/>
      <c r="N3" s="145"/>
      <c r="O3" s="145"/>
    </row>
    <row r="4" spans="2:15" ht="15.75" thickBot="1" x14ac:dyDescent="0.3">
      <c r="B4" s="158"/>
      <c r="C4" s="158"/>
      <c r="D4" s="624" t="s">
        <v>146</v>
      </c>
      <c r="E4" s="586" t="s">
        <v>147</v>
      </c>
      <c r="F4" s="586" t="s">
        <v>148</v>
      </c>
      <c r="G4" s="586" t="s">
        <v>247</v>
      </c>
      <c r="H4" s="586" t="s">
        <v>248</v>
      </c>
      <c r="I4" s="586" t="s">
        <v>249</v>
      </c>
      <c r="J4" s="586" t="s">
        <v>250</v>
      </c>
      <c r="K4" s="586" t="s">
        <v>330</v>
      </c>
      <c r="L4" s="586" t="s">
        <v>576</v>
      </c>
      <c r="M4" s="586" t="s">
        <v>577</v>
      </c>
      <c r="N4" s="586" t="s">
        <v>578</v>
      </c>
      <c r="O4" s="586" t="s">
        <v>579</v>
      </c>
    </row>
    <row r="5" spans="2:15" ht="17.25" customHeight="1" thickBot="1" x14ac:dyDescent="0.3">
      <c r="B5" s="158"/>
      <c r="C5" s="158"/>
      <c r="D5" s="1188" t="s">
        <v>817</v>
      </c>
      <c r="E5" s="1196"/>
      <c r="F5" s="1196"/>
      <c r="G5" s="1196"/>
      <c r="H5" s="1196"/>
      <c r="I5" s="1196"/>
      <c r="J5" s="1196"/>
      <c r="K5" s="1196"/>
      <c r="L5" s="1196"/>
      <c r="M5" s="1196"/>
      <c r="N5" s="1196"/>
      <c r="O5" s="1197"/>
    </row>
    <row r="6" spans="2:15" ht="35.25" customHeight="1" thickBot="1" x14ac:dyDescent="0.3">
      <c r="B6" s="158"/>
      <c r="C6" s="158"/>
      <c r="D6" s="1181" t="s">
        <v>821</v>
      </c>
      <c r="E6" s="1182"/>
      <c r="F6" s="1183"/>
      <c r="G6" s="1184" t="s">
        <v>728</v>
      </c>
      <c r="H6" s="1182"/>
      <c r="I6" s="1182"/>
      <c r="J6" s="1182"/>
      <c r="K6" s="1182"/>
      <c r="L6" s="1182"/>
      <c r="M6" s="1182"/>
      <c r="N6" s="1182"/>
      <c r="O6" s="1192"/>
    </row>
    <row r="7" spans="2:15" ht="19.5" customHeight="1" x14ac:dyDescent="0.25">
      <c r="B7" s="1200"/>
      <c r="C7" s="1201"/>
      <c r="D7" s="1198"/>
      <c r="E7" s="1185" t="s">
        <v>894</v>
      </c>
      <c r="F7" s="1185" t="s">
        <v>895</v>
      </c>
      <c r="G7" s="1198"/>
      <c r="H7" s="1185" t="s">
        <v>896</v>
      </c>
      <c r="I7" s="1185" t="s">
        <v>897</v>
      </c>
      <c r="J7" s="1185" t="s">
        <v>898</v>
      </c>
      <c r="K7" s="1185" t="s">
        <v>899</v>
      </c>
      <c r="L7" s="1185" t="s">
        <v>900</v>
      </c>
      <c r="M7" s="1185" t="s">
        <v>901</v>
      </c>
      <c r="N7" s="1185" t="s">
        <v>902</v>
      </c>
      <c r="O7" s="1185" t="s">
        <v>888</v>
      </c>
    </row>
    <row r="8" spans="2:15" x14ac:dyDescent="0.25">
      <c r="B8" s="1200"/>
      <c r="C8" s="1201"/>
      <c r="D8" s="1198"/>
      <c r="E8" s="1195"/>
      <c r="F8" s="1195"/>
      <c r="G8" s="1198"/>
      <c r="H8" s="1195"/>
      <c r="I8" s="1195"/>
      <c r="J8" s="1195"/>
      <c r="K8" s="1195"/>
      <c r="L8" s="1195"/>
      <c r="M8" s="1195"/>
      <c r="N8" s="1195"/>
      <c r="O8" s="1195"/>
    </row>
    <row r="9" spans="2:15" ht="90.75" customHeight="1" thickBot="1" x14ac:dyDescent="0.3">
      <c r="B9" s="158"/>
      <c r="C9" s="158"/>
      <c r="D9" s="644"/>
      <c r="E9" s="1193"/>
      <c r="F9" s="1193"/>
      <c r="G9" s="1199"/>
      <c r="H9" s="1193"/>
      <c r="I9" s="1186"/>
      <c r="J9" s="1186"/>
      <c r="K9" s="1186"/>
      <c r="L9" s="1186"/>
      <c r="M9" s="1186"/>
      <c r="N9" s="1186"/>
      <c r="O9" s="1186"/>
    </row>
    <row r="10" spans="2:15" x14ac:dyDescent="0.25">
      <c r="B10" s="628" t="s">
        <v>829</v>
      </c>
      <c r="C10" s="604" t="s">
        <v>830</v>
      </c>
      <c r="D10" s="645">
        <v>2479</v>
      </c>
      <c r="E10" s="646">
        <v>2479</v>
      </c>
      <c r="F10" s="646"/>
      <c r="G10" s="646"/>
      <c r="H10" s="646"/>
      <c r="I10" s="646"/>
      <c r="J10" s="646"/>
      <c r="K10" s="646"/>
      <c r="L10" s="646"/>
      <c r="M10" s="646"/>
      <c r="N10" s="646"/>
      <c r="O10" s="646"/>
    </row>
    <row r="11" spans="2:15" x14ac:dyDescent="0.25">
      <c r="B11" s="628" t="s">
        <v>596</v>
      </c>
      <c r="C11" s="604" t="s">
        <v>831</v>
      </c>
      <c r="D11" s="645">
        <v>193095</v>
      </c>
      <c r="E11" s="646">
        <v>193044</v>
      </c>
      <c r="F11" s="646">
        <v>51</v>
      </c>
      <c r="G11" s="646">
        <v>917</v>
      </c>
      <c r="H11" s="646">
        <v>512</v>
      </c>
      <c r="I11" s="646">
        <v>186</v>
      </c>
      <c r="J11" s="646">
        <v>163</v>
      </c>
      <c r="K11" s="646">
        <v>50</v>
      </c>
      <c r="L11" s="646">
        <v>6</v>
      </c>
      <c r="M11" s="646"/>
      <c r="N11" s="646"/>
      <c r="O11" s="646">
        <v>917</v>
      </c>
    </row>
    <row r="12" spans="2:15" x14ac:dyDescent="0.25">
      <c r="B12" s="638" t="s">
        <v>602</v>
      </c>
      <c r="C12" s="647" t="s">
        <v>832</v>
      </c>
      <c r="D12" s="645"/>
      <c r="E12" s="646"/>
      <c r="F12" s="646"/>
      <c r="G12" s="646"/>
      <c r="H12" s="646"/>
      <c r="I12" s="646"/>
      <c r="J12" s="646"/>
      <c r="K12" s="646"/>
      <c r="L12" s="646"/>
      <c r="M12" s="646"/>
      <c r="N12" s="646"/>
      <c r="O12" s="646"/>
    </row>
    <row r="13" spans="2:15" x14ac:dyDescent="0.25">
      <c r="B13" s="638" t="s">
        <v>833</v>
      </c>
      <c r="C13" s="647" t="s">
        <v>834</v>
      </c>
      <c r="D13" s="645">
        <v>166</v>
      </c>
      <c r="E13" s="646">
        <v>166</v>
      </c>
      <c r="F13" s="646"/>
      <c r="G13" s="646">
        <v>1</v>
      </c>
      <c r="H13" s="646">
        <v>1</v>
      </c>
      <c r="I13" s="646"/>
      <c r="J13" s="646"/>
      <c r="K13" s="646"/>
      <c r="L13" s="646"/>
      <c r="M13" s="646"/>
      <c r="N13" s="646"/>
      <c r="O13" s="646">
        <v>1</v>
      </c>
    </row>
    <row r="14" spans="2:15" x14ac:dyDescent="0.25">
      <c r="B14" s="638" t="s">
        <v>835</v>
      </c>
      <c r="C14" s="647" t="s">
        <v>836</v>
      </c>
      <c r="D14" s="645"/>
      <c r="E14" s="646"/>
      <c r="F14" s="646"/>
      <c r="G14" s="646"/>
      <c r="H14" s="646"/>
      <c r="I14" s="646"/>
      <c r="J14" s="646"/>
      <c r="K14" s="646"/>
      <c r="L14" s="646"/>
      <c r="M14" s="646"/>
      <c r="N14" s="646"/>
      <c r="O14" s="646"/>
    </row>
    <row r="15" spans="2:15" x14ac:dyDescent="0.25">
      <c r="B15" s="638" t="s">
        <v>837</v>
      </c>
      <c r="C15" s="647" t="s">
        <v>838</v>
      </c>
      <c r="D15" s="645">
        <v>4159</v>
      </c>
      <c r="E15" s="646">
        <v>4159</v>
      </c>
      <c r="F15" s="646"/>
      <c r="G15" s="646">
        <v>7</v>
      </c>
      <c r="H15" s="646">
        <v>4</v>
      </c>
      <c r="I15" s="646">
        <v>3</v>
      </c>
      <c r="J15" s="646"/>
      <c r="K15" s="646"/>
      <c r="L15" s="646"/>
      <c r="M15" s="646"/>
      <c r="N15" s="646"/>
      <c r="O15" s="646">
        <v>7</v>
      </c>
    </row>
    <row r="16" spans="2:15" x14ac:dyDescent="0.25">
      <c r="B16" s="638" t="s">
        <v>839</v>
      </c>
      <c r="C16" s="647" t="s">
        <v>840</v>
      </c>
      <c r="D16" s="645">
        <v>80164</v>
      </c>
      <c r="E16" s="646">
        <v>80158</v>
      </c>
      <c r="F16" s="646">
        <v>6</v>
      </c>
      <c r="G16" s="646">
        <v>510</v>
      </c>
      <c r="H16" s="646">
        <v>245</v>
      </c>
      <c r="I16" s="646">
        <v>150</v>
      </c>
      <c r="J16" s="646">
        <v>81</v>
      </c>
      <c r="K16" s="646">
        <v>34</v>
      </c>
      <c r="L16" s="646"/>
      <c r="M16" s="646"/>
      <c r="N16" s="646"/>
      <c r="O16" s="646">
        <v>510</v>
      </c>
    </row>
    <row r="17" spans="2:15" x14ac:dyDescent="0.25">
      <c r="B17" s="638" t="s">
        <v>841</v>
      </c>
      <c r="C17" s="647" t="s">
        <v>903</v>
      </c>
      <c r="D17" s="645">
        <v>74572</v>
      </c>
      <c r="E17" s="646">
        <v>74566</v>
      </c>
      <c r="F17" s="646">
        <v>6</v>
      </c>
      <c r="G17" s="646"/>
      <c r="H17" s="646"/>
      <c r="I17" s="646"/>
      <c r="J17" s="646"/>
      <c r="K17" s="646"/>
      <c r="L17" s="646"/>
      <c r="M17" s="646"/>
      <c r="N17" s="646"/>
      <c r="O17" s="646"/>
    </row>
    <row r="18" spans="2:15" x14ac:dyDescent="0.25">
      <c r="B18" s="638" t="s">
        <v>843</v>
      </c>
      <c r="C18" s="647" t="s">
        <v>844</v>
      </c>
      <c r="D18" s="645">
        <v>108606</v>
      </c>
      <c r="E18" s="646">
        <v>108561</v>
      </c>
      <c r="F18" s="617">
        <v>45</v>
      </c>
      <c r="G18" s="646">
        <v>400</v>
      </c>
      <c r="H18" s="617">
        <v>263</v>
      </c>
      <c r="I18" s="617">
        <v>33</v>
      </c>
      <c r="J18" s="617">
        <v>82</v>
      </c>
      <c r="K18" s="617">
        <v>16</v>
      </c>
      <c r="L18" s="617">
        <v>6</v>
      </c>
      <c r="M18" s="617"/>
      <c r="N18" s="617"/>
      <c r="O18" s="617">
        <v>400</v>
      </c>
    </row>
    <row r="19" spans="2:15" x14ac:dyDescent="0.25">
      <c r="B19" s="630" t="s">
        <v>845</v>
      </c>
      <c r="C19" s="585" t="s">
        <v>846</v>
      </c>
      <c r="D19" s="645"/>
      <c r="E19" s="617"/>
      <c r="F19" s="617"/>
      <c r="G19" s="646"/>
      <c r="H19" s="617"/>
      <c r="I19" s="617"/>
      <c r="J19" s="617"/>
      <c r="K19" s="617"/>
      <c r="L19" s="617"/>
      <c r="M19" s="617"/>
      <c r="N19" s="617"/>
      <c r="O19" s="617"/>
    </row>
    <row r="20" spans="2:15" x14ac:dyDescent="0.25">
      <c r="B20" s="638" t="s">
        <v>847</v>
      </c>
      <c r="C20" s="647" t="s">
        <v>832</v>
      </c>
      <c r="D20" s="645"/>
      <c r="E20" s="617"/>
      <c r="F20" s="617"/>
      <c r="G20" s="646"/>
      <c r="H20" s="617"/>
      <c r="I20" s="617"/>
      <c r="J20" s="617"/>
      <c r="K20" s="617"/>
      <c r="L20" s="617"/>
      <c r="M20" s="617"/>
      <c r="N20" s="617"/>
      <c r="O20" s="617"/>
    </row>
    <row r="21" spans="2:15" x14ac:dyDescent="0.25">
      <c r="B21" s="638" t="s">
        <v>848</v>
      </c>
      <c r="C21" s="647" t="s">
        <v>834</v>
      </c>
      <c r="D21" s="645"/>
      <c r="E21" s="617"/>
      <c r="F21" s="617"/>
      <c r="G21" s="646"/>
      <c r="H21" s="617"/>
      <c r="I21" s="617"/>
      <c r="J21" s="617"/>
      <c r="K21" s="617"/>
      <c r="L21" s="617"/>
      <c r="M21" s="617"/>
      <c r="N21" s="617"/>
      <c r="O21" s="617"/>
    </row>
    <row r="22" spans="2:15" x14ac:dyDescent="0.25">
      <c r="B22" s="638" t="s">
        <v>849</v>
      </c>
      <c r="C22" s="647" t="s">
        <v>836</v>
      </c>
      <c r="D22" s="645"/>
      <c r="E22" s="617"/>
      <c r="F22" s="617"/>
      <c r="G22" s="646"/>
      <c r="H22" s="617"/>
      <c r="I22" s="617"/>
      <c r="J22" s="617"/>
      <c r="K22" s="617"/>
      <c r="L22" s="617"/>
      <c r="M22" s="617"/>
      <c r="N22" s="617"/>
      <c r="O22" s="617"/>
    </row>
    <row r="23" spans="2:15" x14ac:dyDescent="0.25">
      <c r="B23" s="638" t="s">
        <v>850</v>
      </c>
      <c r="C23" s="647" t="s">
        <v>838</v>
      </c>
      <c r="D23" s="645"/>
      <c r="E23" s="617"/>
      <c r="F23" s="617"/>
      <c r="G23" s="646"/>
      <c r="H23" s="617"/>
      <c r="I23" s="617"/>
      <c r="J23" s="617"/>
      <c r="K23" s="617"/>
      <c r="L23" s="617"/>
      <c r="M23" s="617"/>
      <c r="N23" s="617"/>
      <c r="O23" s="617"/>
    </row>
    <row r="24" spans="2:15" x14ac:dyDescent="0.25">
      <c r="B24" s="638" t="s">
        <v>851</v>
      </c>
      <c r="C24" s="647" t="s">
        <v>840</v>
      </c>
      <c r="D24" s="645"/>
      <c r="E24" s="617"/>
      <c r="F24" s="617"/>
      <c r="G24" s="646"/>
      <c r="H24" s="617"/>
      <c r="I24" s="617"/>
      <c r="J24" s="617"/>
      <c r="K24" s="617"/>
      <c r="L24" s="617"/>
      <c r="M24" s="617"/>
      <c r="N24" s="617"/>
      <c r="O24" s="617"/>
    </row>
    <row r="25" spans="2:15" x14ac:dyDescent="0.25">
      <c r="B25" s="630" t="s">
        <v>852</v>
      </c>
      <c r="C25" s="585" t="s">
        <v>661</v>
      </c>
      <c r="D25" s="645">
        <v>12066</v>
      </c>
      <c r="E25" s="648"/>
      <c r="F25" s="648"/>
      <c r="G25" s="646">
        <v>2</v>
      </c>
      <c r="H25" s="648"/>
      <c r="I25" s="648"/>
      <c r="J25" s="648"/>
      <c r="K25" s="648"/>
      <c r="L25" s="648"/>
      <c r="M25" s="648"/>
      <c r="N25" s="648"/>
      <c r="O25" s="617">
        <v>2</v>
      </c>
    </row>
    <row r="26" spans="2:15" x14ac:dyDescent="0.25">
      <c r="B26" s="638" t="s">
        <v>853</v>
      </c>
      <c r="C26" s="647" t="s">
        <v>832</v>
      </c>
      <c r="D26" s="645"/>
      <c r="E26" s="648"/>
      <c r="F26" s="648"/>
      <c r="G26" s="646"/>
      <c r="H26" s="648"/>
      <c r="I26" s="648"/>
      <c r="J26" s="648"/>
      <c r="K26" s="648"/>
      <c r="L26" s="648"/>
      <c r="M26" s="648"/>
      <c r="N26" s="648"/>
      <c r="O26" s="617"/>
    </row>
    <row r="27" spans="2:15" x14ac:dyDescent="0.25">
      <c r="B27" s="638" t="s">
        <v>854</v>
      </c>
      <c r="C27" s="647" t="s">
        <v>834</v>
      </c>
      <c r="D27" s="645">
        <v>13</v>
      </c>
      <c r="E27" s="648"/>
      <c r="F27" s="648"/>
      <c r="G27" s="646"/>
      <c r="H27" s="648"/>
      <c r="I27" s="648"/>
      <c r="J27" s="648"/>
      <c r="K27" s="648"/>
      <c r="L27" s="648"/>
      <c r="M27" s="648"/>
      <c r="N27" s="648"/>
      <c r="O27" s="617"/>
    </row>
    <row r="28" spans="2:15" x14ac:dyDescent="0.25">
      <c r="B28" s="638" t="s">
        <v>855</v>
      </c>
      <c r="C28" s="647" t="s">
        <v>836</v>
      </c>
      <c r="D28" s="645"/>
      <c r="E28" s="648"/>
      <c r="F28" s="648"/>
      <c r="G28" s="646"/>
      <c r="H28" s="648"/>
      <c r="I28" s="648"/>
      <c r="J28" s="648"/>
      <c r="K28" s="648"/>
      <c r="L28" s="648"/>
      <c r="M28" s="648"/>
      <c r="N28" s="648"/>
      <c r="O28" s="617"/>
    </row>
    <row r="29" spans="2:15" x14ac:dyDescent="0.25">
      <c r="B29" s="638" t="s">
        <v>856</v>
      </c>
      <c r="C29" s="647" t="s">
        <v>838</v>
      </c>
      <c r="D29" s="645">
        <v>209</v>
      </c>
      <c r="E29" s="648"/>
      <c r="F29" s="648"/>
      <c r="G29" s="646"/>
      <c r="H29" s="648"/>
      <c r="I29" s="648"/>
      <c r="J29" s="648"/>
      <c r="K29" s="648"/>
      <c r="L29" s="648"/>
      <c r="M29" s="648"/>
      <c r="N29" s="648"/>
      <c r="O29" s="617"/>
    </row>
    <row r="30" spans="2:15" x14ac:dyDescent="0.25">
      <c r="B30" s="638" t="s">
        <v>857</v>
      </c>
      <c r="C30" s="647" t="s">
        <v>840</v>
      </c>
      <c r="D30" s="645">
        <v>5966</v>
      </c>
      <c r="E30" s="648"/>
      <c r="F30" s="648"/>
      <c r="G30" s="646"/>
      <c r="H30" s="648"/>
      <c r="I30" s="648"/>
      <c r="J30" s="648"/>
      <c r="K30" s="648"/>
      <c r="L30" s="648"/>
      <c r="M30" s="648"/>
      <c r="N30" s="648"/>
      <c r="O30" s="617"/>
    </row>
    <row r="31" spans="2:15" x14ac:dyDescent="0.25">
      <c r="B31" s="638" t="s">
        <v>858</v>
      </c>
      <c r="C31" s="647" t="s">
        <v>844</v>
      </c>
      <c r="D31" s="645">
        <v>5878</v>
      </c>
      <c r="E31" s="648"/>
      <c r="F31" s="648"/>
      <c r="G31" s="646"/>
      <c r="H31" s="648"/>
      <c r="I31" s="648"/>
      <c r="J31" s="648"/>
      <c r="K31" s="648"/>
      <c r="L31" s="648"/>
      <c r="M31" s="648"/>
      <c r="N31" s="648"/>
      <c r="O31" s="617"/>
    </row>
    <row r="32" spans="2:15" x14ac:dyDescent="0.25">
      <c r="B32" s="649" t="s">
        <v>859</v>
      </c>
      <c r="C32" s="595" t="s">
        <v>184</v>
      </c>
      <c r="D32" s="650">
        <v>207640</v>
      </c>
      <c r="E32" s="650">
        <v>195523</v>
      </c>
      <c r="F32" s="650">
        <v>51</v>
      </c>
      <c r="G32" s="988">
        <v>919</v>
      </c>
      <c r="H32" s="650">
        <v>512</v>
      </c>
      <c r="I32" s="650">
        <v>186</v>
      </c>
      <c r="J32" s="650">
        <v>163</v>
      </c>
      <c r="K32" s="650">
        <v>50</v>
      </c>
      <c r="L32" s="650">
        <v>6</v>
      </c>
      <c r="M32" s="650"/>
      <c r="N32" s="650"/>
      <c r="O32" s="650">
        <v>919</v>
      </c>
    </row>
  </sheetData>
  <mergeCells count="17">
    <mergeCell ref="B7:B8"/>
    <mergeCell ref="C7:C8"/>
    <mergeCell ref="D7:D8"/>
    <mergeCell ref="E7:E9"/>
    <mergeCell ref="F7:F9"/>
    <mergeCell ref="M7:M9"/>
    <mergeCell ref="N7:N9"/>
    <mergeCell ref="D5:O5"/>
    <mergeCell ref="D6:F6"/>
    <mergeCell ref="G6:O6"/>
    <mergeCell ref="G7:G9"/>
    <mergeCell ref="H7:H9"/>
    <mergeCell ref="O7:O9"/>
    <mergeCell ref="I7:I9"/>
    <mergeCell ref="J7:J9"/>
    <mergeCell ref="K7:K9"/>
    <mergeCell ref="L7:L9"/>
  </mergeCells>
  <pageMargins left="0.70866141732283472" right="0.70866141732283472" top="0.74803149606299213" bottom="0.74803149606299213" header="0.31496062992125984" footer="0.31496062992125984"/>
  <pageSetup paperSize="9" scale="59" fitToHeight="0" orientation="landscape" r:id="rId1"/>
  <headerFooter>
    <oddHeader>&amp;CDA
Bilag XV</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3BDF-423E-4401-AAA0-FE275661E064}">
  <sheetPr>
    <tabColor theme="5" tint="0.39997558519241921"/>
  </sheetPr>
  <dimension ref="B1:M20"/>
  <sheetViews>
    <sheetView showGridLines="0" zoomScaleNormal="100" workbookViewId="0"/>
  </sheetViews>
  <sheetFormatPr defaultColWidth="9.140625" defaultRowHeight="15" x14ac:dyDescent="0.25"/>
  <cols>
    <col min="1" max="1" width="9.140625" style="454"/>
    <col min="2" max="2" width="10.42578125" style="454" customWidth="1"/>
    <col min="3" max="3" width="29.28515625" style="454" customWidth="1"/>
    <col min="4" max="4" width="12.140625" style="454" customWidth="1"/>
    <col min="5" max="5" width="10.85546875" style="454" customWidth="1"/>
    <col min="6" max="6" width="11.5703125" style="454" customWidth="1"/>
    <col min="7" max="7" width="16.5703125" style="454" customWidth="1"/>
    <col min="8" max="8" width="16" style="454" customWidth="1"/>
    <col min="9" max="9" width="19.28515625" style="454" customWidth="1"/>
    <col min="10" max="10" width="14.85546875" style="454" customWidth="1"/>
    <col min="11" max="11" width="8.140625" style="454" customWidth="1"/>
    <col min="12" max="16384" width="9.140625" style="454"/>
  </cols>
  <sheetData>
    <row r="1" spans="2:13" x14ac:dyDescent="0.25">
      <c r="B1" s="3" t="s">
        <v>143</v>
      </c>
      <c r="C1" s="3" t="s">
        <v>6</v>
      </c>
    </row>
    <row r="2" spans="2:13" ht="18.75" x14ac:dyDescent="0.25">
      <c r="B2" s="623" t="s">
        <v>904</v>
      </c>
      <c r="C2" s="496"/>
      <c r="D2" s="496"/>
      <c r="E2" s="496"/>
      <c r="F2" s="496"/>
      <c r="G2" s="496"/>
      <c r="H2" s="496"/>
      <c r="I2" s="496"/>
      <c r="J2" s="496"/>
      <c r="K2" s="496"/>
    </row>
    <row r="3" spans="2:13" ht="15.75" x14ac:dyDescent="0.25">
      <c r="B3" s="111"/>
      <c r="C3" s="145"/>
      <c r="D3" s="145"/>
      <c r="E3" s="145"/>
      <c r="H3" s="145"/>
      <c r="I3" s="145"/>
      <c r="J3" s="154"/>
      <c r="K3" s="145"/>
    </row>
    <row r="4" spans="2:13" ht="16.5" thickBot="1" x14ac:dyDescent="0.3">
      <c r="B4" s="111"/>
      <c r="C4" s="145"/>
      <c r="D4" s="145"/>
      <c r="E4" s="145"/>
      <c r="F4" s="1202"/>
      <c r="G4" s="1202"/>
      <c r="H4" s="145"/>
      <c r="I4" s="145"/>
      <c r="J4" s="154"/>
      <c r="K4" s="145"/>
    </row>
    <row r="5" spans="2:13" ht="15.75" thickBot="1" x14ac:dyDescent="0.3">
      <c r="B5" s="158"/>
      <c r="C5" s="158"/>
      <c r="D5" s="624" t="s">
        <v>146</v>
      </c>
      <c r="E5" s="586" t="s">
        <v>147</v>
      </c>
      <c r="F5" s="586" t="s">
        <v>148</v>
      </c>
      <c r="G5" s="586" t="s">
        <v>247</v>
      </c>
      <c r="H5" s="586" t="s">
        <v>248</v>
      </c>
      <c r="I5" s="586" t="s">
        <v>905</v>
      </c>
      <c r="J5" s="1163" t="s">
        <v>250</v>
      </c>
      <c r="K5" s="1165"/>
    </row>
    <row r="6" spans="2:13" ht="70.5" customHeight="1" thickBot="1" x14ac:dyDescent="0.3">
      <c r="B6" s="158"/>
      <c r="C6" s="158"/>
      <c r="D6" s="1181" t="s">
        <v>817</v>
      </c>
      <c r="E6" s="1182"/>
      <c r="F6" s="1182"/>
      <c r="G6" s="1183"/>
      <c r="H6" s="1192" t="s">
        <v>906</v>
      </c>
      <c r="I6" s="1185" t="s">
        <v>907</v>
      </c>
      <c r="J6" s="1181" t="s">
        <v>908</v>
      </c>
      <c r="K6" s="1192"/>
    </row>
    <row r="7" spans="2:13" ht="34.5" customHeight="1" thickBot="1" x14ac:dyDescent="0.3">
      <c r="B7" s="158"/>
      <c r="C7" s="158"/>
      <c r="D7" s="626"/>
      <c r="E7" s="1181" t="s">
        <v>909</v>
      </c>
      <c r="F7" s="1192"/>
      <c r="G7" s="1207" t="s">
        <v>910</v>
      </c>
      <c r="H7" s="1203"/>
      <c r="I7" s="1195"/>
      <c r="J7" s="1204"/>
      <c r="K7" s="1203"/>
    </row>
    <row r="8" spans="2:13" x14ac:dyDescent="0.25">
      <c r="B8" s="158"/>
      <c r="C8" s="158"/>
      <c r="D8" s="626"/>
      <c r="E8" s="1210"/>
      <c r="F8" s="1185" t="s">
        <v>888</v>
      </c>
      <c r="G8" s="1208"/>
      <c r="H8" s="1210"/>
      <c r="I8" s="1195"/>
      <c r="J8" s="1204"/>
      <c r="K8" s="1203"/>
    </row>
    <row r="9" spans="2:13" ht="15.75" thickBot="1" x14ac:dyDescent="0.3">
      <c r="B9" s="158"/>
      <c r="C9" s="158"/>
      <c r="D9" s="626"/>
      <c r="E9" s="1211"/>
      <c r="F9" s="1193"/>
      <c r="G9" s="1209"/>
      <c r="H9" s="1211"/>
      <c r="I9" s="1193"/>
      <c r="J9" s="1205"/>
      <c r="K9" s="1206"/>
    </row>
    <row r="10" spans="2:13" x14ac:dyDescent="0.25">
      <c r="B10" s="635" t="s">
        <v>596</v>
      </c>
      <c r="C10" s="636" t="s">
        <v>911</v>
      </c>
      <c r="D10" s="1032">
        <v>194012</v>
      </c>
      <c r="E10" s="1032">
        <v>917</v>
      </c>
      <c r="F10" s="1032">
        <v>917</v>
      </c>
      <c r="G10" s="1032">
        <v>917</v>
      </c>
      <c r="H10" s="1032">
        <v>385</v>
      </c>
      <c r="I10" s="637"/>
      <c r="J10" s="1212"/>
      <c r="K10" s="1213"/>
      <c r="M10" s="498"/>
    </row>
    <row r="11" spans="2:13" x14ac:dyDescent="0.25">
      <c r="B11" s="638" t="s">
        <v>602</v>
      </c>
      <c r="C11" s="639" t="s">
        <v>912</v>
      </c>
      <c r="D11" s="684">
        <v>189266</v>
      </c>
      <c r="E11" s="684">
        <v>895</v>
      </c>
      <c r="F11" s="684">
        <v>895</v>
      </c>
      <c r="G11" s="613">
        <v>895</v>
      </c>
      <c r="H11" s="613">
        <v>373</v>
      </c>
      <c r="I11" s="640"/>
      <c r="J11" s="1214"/>
      <c r="K11" s="1215"/>
    </row>
    <row r="12" spans="2:13" x14ac:dyDescent="0.25">
      <c r="B12" s="638" t="s">
        <v>833</v>
      </c>
      <c r="C12" s="639" t="s">
        <v>913</v>
      </c>
      <c r="D12" s="684">
        <v>4746</v>
      </c>
      <c r="E12" s="684">
        <v>22</v>
      </c>
      <c r="F12" s="684">
        <v>22</v>
      </c>
      <c r="G12" s="613">
        <v>22</v>
      </c>
      <c r="H12" s="613">
        <v>12</v>
      </c>
      <c r="I12" s="640"/>
      <c r="J12" s="1214"/>
      <c r="K12" s="1215"/>
    </row>
    <row r="13" spans="2:13" ht="30" x14ac:dyDescent="0.25">
      <c r="B13" s="638" t="s">
        <v>843</v>
      </c>
      <c r="C13" s="595" t="s">
        <v>661</v>
      </c>
      <c r="D13" s="1031">
        <v>12068</v>
      </c>
      <c r="E13" s="1033">
        <v>2</v>
      </c>
      <c r="F13" s="1033">
        <v>2</v>
      </c>
      <c r="G13" s="1035"/>
      <c r="H13" s="1035"/>
      <c r="I13" s="641"/>
      <c r="J13" s="1218"/>
      <c r="K13" s="1219"/>
    </row>
    <row r="14" spans="2:13" x14ac:dyDescent="0.25">
      <c r="B14" s="630" t="s">
        <v>845</v>
      </c>
      <c r="C14" s="639" t="s">
        <v>912</v>
      </c>
      <c r="D14" s="684">
        <v>11773</v>
      </c>
      <c r="E14" s="1034">
        <v>2</v>
      </c>
      <c r="F14" s="1034">
        <v>2</v>
      </c>
      <c r="G14" s="640"/>
      <c r="H14" s="640"/>
      <c r="I14" s="585"/>
      <c r="J14" s="1218"/>
      <c r="K14" s="1219"/>
    </row>
    <row r="15" spans="2:13" x14ac:dyDescent="0.25">
      <c r="B15" s="638" t="s">
        <v>847</v>
      </c>
      <c r="C15" s="639" t="s">
        <v>913</v>
      </c>
      <c r="D15" s="1034">
        <v>295</v>
      </c>
      <c r="E15" s="1034"/>
      <c r="F15" s="1034"/>
      <c r="G15" s="640"/>
      <c r="H15" s="640"/>
      <c r="I15" s="585"/>
      <c r="J15" s="1218"/>
      <c r="K15" s="1219"/>
    </row>
    <row r="16" spans="2:13" x14ac:dyDescent="0.25">
      <c r="B16" s="642" t="s">
        <v>852</v>
      </c>
      <c r="C16" s="595" t="s">
        <v>184</v>
      </c>
      <c r="D16" s="1031">
        <v>206080</v>
      </c>
      <c r="E16" s="1031">
        <v>919</v>
      </c>
      <c r="F16" s="1031">
        <v>919</v>
      </c>
      <c r="G16" s="643">
        <v>917</v>
      </c>
      <c r="H16" s="643">
        <v>385</v>
      </c>
      <c r="I16" s="585"/>
      <c r="J16" s="1216"/>
      <c r="K16" s="1217"/>
    </row>
    <row r="19" spans="3:4" x14ac:dyDescent="0.25">
      <c r="D19" s="498"/>
    </row>
    <row r="20" spans="3:4" x14ac:dyDescent="0.25">
      <c r="C20"/>
    </row>
  </sheetData>
  <mergeCells count="18">
    <mergeCell ref="J10:K10"/>
    <mergeCell ref="J11:K11"/>
    <mergeCell ref="J12:K12"/>
    <mergeCell ref="J16:K16"/>
    <mergeCell ref="J13:K13"/>
    <mergeCell ref="J14:K14"/>
    <mergeCell ref="J15:K15"/>
    <mergeCell ref="F4:G4"/>
    <mergeCell ref="J5:K5"/>
    <mergeCell ref="D6:G6"/>
    <mergeCell ref="H6:H7"/>
    <mergeCell ref="I6:I9"/>
    <mergeCell ref="J6:K9"/>
    <mergeCell ref="E7:F7"/>
    <mergeCell ref="G7:G9"/>
    <mergeCell ref="E8:E9"/>
    <mergeCell ref="F8:F9"/>
    <mergeCell ref="H8:H9"/>
  </mergeCell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FC181-33B1-43CF-9708-78B3B4F95627}">
  <sheetPr>
    <tabColor theme="5" tint="0.39997558519241921"/>
    <pageSetUpPr fitToPage="1"/>
  </sheetPr>
  <dimension ref="B1:K31"/>
  <sheetViews>
    <sheetView showGridLines="0" zoomScaleNormal="100" workbookViewId="0"/>
  </sheetViews>
  <sheetFormatPr defaultColWidth="9.140625" defaultRowHeight="15" x14ac:dyDescent="0.25"/>
  <cols>
    <col min="1" max="1" width="9.140625" style="454"/>
    <col min="2" max="2" width="9.5703125" style="454" customWidth="1"/>
    <col min="3" max="3" width="42.7109375" style="454" customWidth="1"/>
    <col min="4" max="4" width="10.7109375" style="454" bestFit="1" customWidth="1"/>
    <col min="5" max="5" width="9.28515625" style="454" bestFit="1" customWidth="1"/>
    <col min="6" max="6" width="12.5703125" style="454" customWidth="1"/>
    <col min="7" max="7" width="16.140625" style="454" customWidth="1"/>
    <col min="8" max="8" width="15.85546875" style="454" customWidth="1"/>
    <col min="9" max="9" width="23.42578125" style="454" customWidth="1"/>
    <col min="10" max="16384" width="9.140625" style="454"/>
  </cols>
  <sheetData>
    <row r="1" spans="2:11" x14ac:dyDescent="0.25">
      <c r="B1" s="3" t="s">
        <v>143</v>
      </c>
      <c r="C1" s="3" t="s">
        <v>6</v>
      </c>
    </row>
    <row r="2" spans="2:11" ht="18.75" x14ac:dyDescent="0.25">
      <c r="B2" s="623" t="s">
        <v>914</v>
      </c>
      <c r="C2" s="496"/>
      <c r="D2" s="496"/>
      <c r="E2" s="496"/>
      <c r="F2" s="496"/>
      <c r="G2" s="496"/>
      <c r="H2" s="496"/>
      <c r="I2" s="496"/>
    </row>
    <row r="3" spans="2:11" ht="16.5" thickBot="1" x14ac:dyDescent="0.3">
      <c r="B3" s="111"/>
      <c r="C3" s="145"/>
      <c r="D3" s="145"/>
      <c r="E3" s="1202"/>
      <c r="F3" s="1202"/>
      <c r="G3" s="145"/>
      <c r="H3" s="145"/>
      <c r="I3" s="145"/>
    </row>
    <row r="4" spans="2:11" ht="15.75" thickBot="1" x14ac:dyDescent="0.3">
      <c r="B4" s="158"/>
      <c r="C4" s="158"/>
      <c r="D4" s="624" t="s">
        <v>146</v>
      </c>
      <c r="E4" s="586" t="s">
        <v>147</v>
      </c>
      <c r="F4" s="586" t="s">
        <v>148</v>
      </c>
      <c r="G4" s="586" t="s">
        <v>247</v>
      </c>
      <c r="H4" s="586" t="s">
        <v>248</v>
      </c>
      <c r="I4" s="586" t="s">
        <v>249</v>
      </c>
    </row>
    <row r="5" spans="2:11" ht="15.75" thickBot="1" x14ac:dyDescent="0.3">
      <c r="B5" s="158"/>
      <c r="C5" s="158"/>
      <c r="D5" s="1181" t="s">
        <v>915</v>
      </c>
      <c r="E5" s="1182"/>
      <c r="F5" s="1182"/>
      <c r="G5" s="1183"/>
      <c r="H5" s="1192" t="s">
        <v>906</v>
      </c>
      <c r="I5" s="1185" t="s">
        <v>908</v>
      </c>
    </row>
    <row r="6" spans="2:11" ht="60.75" thickBot="1" x14ac:dyDescent="0.3">
      <c r="B6" s="158"/>
      <c r="C6" s="158"/>
      <c r="D6" s="625"/>
      <c r="E6" s="1181" t="s">
        <v>909</v>
      </c>
      <c r="F6" s="1192"/>
      <c r="G6" s="609" t="s">
        <v>916</v>
      </c>
      <c r="H6" s="1203"/>
      <c r="I6" s="1195"/>
    </row>
    <row r="7" spans="2:11" x14ac:dyDescent="0.25">
      <c r="B7" s="158"/>
      <c r="C7" s="158"/>
      <c r="D7" s="626"/>
      <c r="E7" s="1221"/>
      <c r="F7" s="1185" t="s">
        <v>888</v>
      </c>
      <c r="G7" s="1221"/>
      <c r="H7" s="1203"/>
      <c r="I7" s="1195"/>
    </row>
    <row r="8" spans="2:11" ht="15.75" thickBot="1" x14ac:dyDescent="0.3">
      <c r="B8" s="158"/>
      <c r="C8" s="158"/>
      <c r="D8" s="627"/>
      <c r="E8" s="1222"/>
      <c r="F8" s="1193"/>
      <c r="G8" s="1223"/>
      <c r="H8" s="1220"/>
      <c r="I8" s="1186"/>
    </row>
    <row r="9" spans="2:11" x14ac:dyDescent="0.25">
      <c r="B9" s="628" t="s">
        <v>596</v>
      </c>
      <c r="C9" s="604" t="s">
        <v>917</v>
      </c>
      <c r="D9" s="613">
        <v>82043.100046610154</v>
      </c>
      <c r="E9" s="613">
        <v>283.77693419723897</v>
      </c>
      <c r="F9" s="613">
        <v>283.77693419723897</v>
      </c>
      <c r="G9" s="613">
        <v>1922.5017600100266</v>
      </c>
      <c r="H9" s="613">
        <v>159.61713813642166</v>
      </c>
      <c r="I9" s="613">
        <v>14.52847482095512</v>
      </c>
      <c r="K9" s="498"/>
    </row>
    <row r="10" spans="2:11" x14ac:dyDescent="0.25">
      <c r="B10" s="629" t="s">
        <v>602</v>
      </c>
      <c r="C10" s="585" t="s">
        <v>918</v>
      </c>
      <c r="D10" s="613">
        <v>17.463713217777002</v>
      </c>
      <c r="E10" s="613"/>
      <c r="F10" s="613"/>
      <c r="G10" s="613"/>
      <c r="H10" s="613"/>
      <c r="I10" s="613"/>
      <c r="K10" s="498"/>
    </row>
    <row r="11" spans="2:11" x14ac:dyDescent="0.25">
      <c r="B11" s="629" t="s">
        <v>833</v>
      </c>
      <c r="C11" s="585" t="s">
        <v>919</v>
      </c>
      <c r="D11" s="613">
        <v>1725.3523122089114</v>
      </c>
      <c r="E11" s="613">
        <v>14.592214854948899</v>
      </c>
      <c r="F11" s="613">
        <v>14.592214854948899</v>
      </c>
      <c r="G11" s="613">
        <v>9.1028147013490983</v>
      </c>
      <c r="H11" s="613">
        <v>3.185935691086474</v>
      </c>
      <c r="I11" s="613">
        <v>0.9255788692646596</v>
      </c>
      <c r="K11" s="498"/>
    </row>
    <row r="12" spans="2:11" x14ac:dyDescent="0.25">
      <c r="B12" s="629" t="s">
        <v>835</v>
      </c>
      <c r="C12" s="585" t="s">
        <v>920</v>
      </c>
      <c r="D12" s="613">
        <v>1659.2778199668132</v>
      </c>
      <c r="E12" s="613">
        <v>1.7133572079562001</v>
      </c>
      <c r="F12" s="613">
        <v>1.7133572079562001</v>
      </c>
      <c r="G12" s="613"/>
      <c r="H12" s="613">
        <v>1.7338824778064419</v>
      </c>
      <c r="I12" s="613"/>
      <c r="K12" s="498"/>
    </row>
    <row r="13" spans="2:11" x14ac:dyDescent="0.25">
      <c r="B13" s="629" t="s">
        <v>837</v>
      </c>
      <c r="C13" s="585" t="s">
        <v>921</v>
      </c>
      <c r="D13" s="613">
        <v>46.42933680104921</v>
      </c>
      <c r="E13" s="613"/>
      <c r="F13" s="613"/>
      <c r="G13" s="613"/>
      <c r="H13" s="613"/>
      <c r="I13" s="613"/>
      <c r="K13" s="498"/>
    </row>
    <row r="14" spans="2:11" x14ac:dyDescent="0.25">
      <c r="B14" s="629" t="s">
        <v>839</v>
      </c>
      <c r="C14" s="585" t="s">
        <v>922</v>
      </c>
      <c r="D14" s="613">
        <v>7005.6332724731683</v>
      </c>
      <c r="E14" s="613">
        <v>116.73915576804289</v>
      </c>
      <c r="F14" s="613">
        <v>116.73915576804289</v>
      </c>
      <c r="G14" s="613">
        <v>15.930419676187299</v>
      </c>
      <c r="H14" s="613">
        <v>12.978425942551896</v>
      </c>
      <c r="I14" s="613">
        <v>0.95914788343263879</v>
      </c>
      <c r="K14" s="498"/>
    </row>
    <row r="15" spans="2:11" x14ac:dyDescent="0.25">
      <c r="B15" s="629" t="s">
        <v>841</v>
      </c>
      <c r="C15" s="585" t="s">
        <v>923</v>
      </c>
      <c r="D15" s="613">
        <v>4339.2392136133185</v>
      </c>
      <c r="E15" s="613">
        <v>33.673992011518202</v>
      </c>
      <c r="F15" s="613">
        <v>33.673992011518202</v>
      </c>
      <c r="G15" s="613">
        <v>8.0199819925240998</v>
      </c>
      <c r="H15" s="613">
        <v>8.5119372835925624</v>
      </c>
      <c r="I15" s="613">
        <v>2.2901816901789016</v>
      </c>
      <c r="K15" s="498"/>
    </row>
    <row r="16" spans="2:11" x14ac:dyDescent="0.25">
      <c r="B16" s="629" t="s">
        <v>843</v>
      </c>
      <c r="C16" s="585" t="s">
        <v>924</v>
      </c>
      <c r="D16" s="613">
        <v>580.41750037620614</v>
      </c>
      <c r="E16" s="613">
        <v>5.4319016894260006</v>
      </c>
      <c r="F16" s="613">
        <v>5.4319016894260006</v>
      </c>
      <c r="G16" s="613"/>
      <c r="H16" s="613">
        <v>1.0836019747675212</v>
      </c>
      <c r="I16" s="613"/>
      <c r="K16" s="498"/>
    </row>
    <row r="17" spans="2:11" ht="30.75" thickBot="1" x14ac:dyDescent="0.3">
      <c r="B17" s="630" t="s">
        <v>845</v>
      </c>
      <c r="C17" s="585" t="s">
        <v>925</v>
      </c>
      <c r="D17" s="613">
        <v>2099.9269618536377</v>
      </c>
      <c r="E17" s="613">
        <v>8.4524253576281989</v>
      </c>
      <c r="F17" s="613">
        <v>8.4524253576281989</v>
      </c>
      <c r="G17" s="613"/>
      <c r="H17" s="613">
        <v>4.0332731040341763</v>
      </c>
      <c r="I17" s="613">
        <v>1.5061183035738765</v>
      </c>
      <c r="K17" s="498"/>
    </row>
    <row r="18" spans="2:11" x14ac:dyDescent="0.25">
      <c r="B18" s="629" t="s">
        <v>847</v>
      </c>
      <c r="C18" s="585" t="s">
        <v>926</v>
      </c>
      <c r="D18" s="613">
        <v>283.19123140982646</v>
      </c>
      <c r="E18" s="613"/>
      <c r="F18" s="613"/>
      <c r="G18" s="613"/>
      <c r="H18" s="613"/>
      <c r="I18" s="613"/>
      <c r="K18" s="498"/>
    </row>
    <row r="19" spans="2:11" ht="30" x14ac:dyDescent="0.25">
      <c r="B19" s="629" t="s">
        <v>848</v>
      </c>
      <c r="C19" s="585" t="s">
        <v>927</v>
      </c>
      <c r="D19" s="613">
        <v>4183.8740195534911</v>
      </c>
      <c r="E19" s="631">
        <v>6.7367112799134006</v>
      </c>
      <c r="F19" s="632">
        <v>6.7367112799134006</v>
      </c>
      <c r="G19" s="613">
        <v>7.1010949684501998</v>
      </c>
      <c r="H19" s="613">
        <v>8.0265419647196303</v>
      </c>
      <c r="I19" s="613">
        <v>0.77125012016766192</v>
      </c>
      <c r="K19" s="498"/>
    </row>
    <row r="20" spans="2:11" x14ac:dyDescent="0.25">
      <c r="B20" s="629" t="s">
        <v>849</v>
      </c>
      <c r="C20" s="585" t="s">
        <v>928</v>
      </c>
      <c r="D20" s="613">
        <v>62986.329850888993</v>
      </c>
      <c r="E20" s="613">
        <v>333.09914159501056</v>
      </c>
      <c r="F20" s="613">
        <v>333.09914159501056</v>
      </c>
      <c r="G20" s="613">
        <v>124.06443129987656</v>
      </c>
      <c r="H20" s="613">
        <v>129.07320399673878</v>
      </c>
      <c r="I20" s="613">
        <v>30.470191116152517</v>
      </c>
      <c r="K20" s="498"/>
    </row>
    <row r="21" spans="2:11" ht="30.75" thickBot="1" x14ac:dyDescent="0.3">
      <c r="B21" s="629" t="s">
        <v>850</v>
      </c>
      <c r="C21" s="585" t="s">
        <v>929</v>
      </c>
      <c r="D21" s="613">
        <v>1134.6684817796356</v>
      </c>
      <c r="E21" s="613">
        <v>2.9895395026862004</v>
      </c>
      <c r="F21" s="613">
        <v>2.9895395026862004</v>
      </c>
      <c r="G21" s="613">
        <v>2.4989142009800003</v>
      </c>
      <c r="H21" s="613">
        <v>2.9468968625098078</v>
      </c>
      <c r="I21" s="613">
        <v>0.67728327435829905</v>
      </c>
      <c r="K21" s="498"/>
    </row>
    <row r="22" spans="2:11" ht="30.75" thickBot="1" x14ac:dyDescent="0.3">
      <c r="B22" s="629" t="s">
        <v>851</v>
      </c>
      <c r="C22" s="585" t="s">
        <v>930</v>
      </c>
      <c r="D22" s="613">
        <v>1718.0952751804273</v>
      </c>
      <c r="E22" s="613">
        <v>14.913996443226303</v>
      </c>
      <c r="F22" s="613">
        <v>14.913996443226303</v>
      </c>
      <c r="G22" s="613">
        <v>3.0403448172511998</v>
      </c>
      <c r="H22" s="613">
        <v>4.0104601892758582</v>
      </c>
      <c r="I22" s="613">
        <v>1.3315630184171199</v>
      </c>
      <c r="K22" s="498"/>
    </row>
    <row r="23" spans="2:11" x14ac:dyDescent="0.25">
      <c r="B23" s="630" t="s">
        <v>852</v>
      </c>
      <c r="C23" s="585" t="s">
        <v>931</v>
      </c>
      <c r="D23" s="613">
        <v>24.451390104954999</v>
      </c>
      <c r="E23" s="613"/>
      <c r="F23" s="613"/>
      <c r="G23" s="613"/>
      <c r="H23" s="613"/>
      <c r="I23" s="613"/>
      <c r="K23" s="498"/>
    </row>
    <row r="24" spans="2:11" x14ac:dyDescent="0.25">
      <c r="B24" s="629" t="s">
        <v>853</v>
      </c>
      <c r="C24" s="585" t="s">
        <v>932</v>
      </c>
      <c r="D24" s="613">
        <v>870.21657860547043</v>
      </c>
      <c r="E24" s="613">
        <v>1.4196035412000001</v>
      </c>
      <c r="F24" s="613">
        <v>1.4196035412000001</v>
      </c>
      <c r="G24" s="613"/>
      <c r="H24" s="613">
        <v>1.0333084512529833</v>
      </c>
      <c r="I24" s="613"/>
      <c r="K24" s="498"/>
    </row>
    <row r="25" spans="2:11" x14ac:dyDescent="0.25">
      <c r="B25" s="629" t="s">
        <v>854</v>
      </c>
      <c r="C25" s="585" t="s">
        <v>933</v>
      </c>
      <c r="D25" s="613">
        <v>1126.902181234738</v>
      </c>
      <c r="E25" s="613">
        <v>1.1600669400975001</v>
      </c>
      <c r="F25" s="613">
        <v>1.1600669400975001</v>
      </c>
      <c r="G25" s="613"/>
      <c r="H25" s="613">
        <v>1.6200396613695696</v>
      </c>
      <c r="I25" s="613"/>
      <c r="K25" s="498"/>
    </row>
    <row r="26" spans="2:11" x14ac:dyDescent="0.25">
      <c r="B26" s="629" t="s">
        <v>855</v>
      </c>
      <c r="C26" s="585" t="s">
        <v>934</v>
      </c>
      <c r="D26" s="613">
        <v>675.01718951653265</v>
      </c>
      <c r="E26" s="613">
        <v>6.3869864426590013</v>
      </c>
      <c r="F26" s="613">
        <v>6.3869864426590013</v>
      </c>
      <c r="G26" s="613"/>
      <c r="H26" s="613">
        <v>1.2853469870405974</v>
      </c>
      <c r="I26" s="613"/>
      <c r="K26" s="498"/>
    </row>
    <row r="27" spans="2:11" x14ac:dyDescent="0.25">
      <c r="B27" s="629" t="s">
        <v>856</v>
      </c>
      <c r="C27" s="585" t="s">
        <v>935</v>
      </c>
      <c r="D27" s="613">
        <v>837.9826854089647</v>
      </c>
      <c r="E27" s="613">
        <v>18.018804955860499</v>
      </c>
      <c r="F27" s="613">
        <v>18.018804955860499</v>
      </c>
      <c r="G27" s="613"/>
      <c r="H27" s="613">
        <v>1.9516836074130808</v>
      </c>
      <c r="I27" s="613"/>
      <c r="K27" s="498"/>
    </row>
    <row r="28" spans="2:11" x14ac:dyDescent="0.25">
      <c r="B28" s="633" t="s">
        <v>857</v>
      </c>
      <c r="C28" s="595" t="s">
        <v>184</v>
      </c>
      <c r="D28" s="634">
        <v>173357.56906080403</v>
      </c>
      <c r="E28" s="634">
        <v>849.10483178741276</v>
      </c>
      <c r="F28" s="634">
        <v>849.10483178741276</v>
      </c>
      <c r="G28" s="634">
        <v>2092.2597616666453</v>
      </c>
      <c r="H28" s="634">
        <v>341.67484912275893</v>
      </c>
      <c r="I28" s="634">
        <v>54.690770668652341</v>
      </c>
      <c r="K28" s="498"/>
    </row>
    <row r="30" spans="2:11" x14ac:dyDescent="0.25">
      <c r="D30" s="498"/>
    </row>
    <row r="31" spans="2:11" x14ac:dyDescent="0.25">
      <c r="E31" s="498"/>
      <c r="H31" s="498"/>
    </row>
  </sheetData>
  <mergeCells count="8">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1" fitToWidth="0" orientation="landscape" r:id="rId1"/>
  <headerFooter>
    <oddHeader>&amp;CDA
Bilag XV</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6F65B-6053-430F-803A-F9858072696E}">
  <sheetPr>
    <tabColor theme="5" tint="0.39997558519241921"/>
  </sheetPr>
  <dimension ref="B1:O24"/>
  <sheetViews>
    <sheetView showGridLines="0" zoomScaleNormal="100" workbookViewId="0"/>
  </sheetViews>
  <sheetFormatPr defaultColWidth="9.140625" defaultRowHeight="15" x14ac:dyDescent="0.25"/>
  <cols>
    <col min="1" max="1" width="9.140625" style="454" customWidth="1"/>
    <col min="2" max="2" width="12.140625" style="454" customWidth="1"/>
    <col min="3" max="3" width="34.28515625" style="454" customWidth="1"/>
    <col min="4" max="4" width="14" style="454" customWidth="1"/>
    <col min="5" max="5" width="15.28515625" style="454" customWidth="1"/>
    <col min="6" max="6" width="12.28515625" style="454" customWidth="1"/>
    <col min="7" max="7" width="12.5703125" style="454" customWidth="1"/>
    <col min="8" max="8" width="19.28515625" style="454" customWidth="1"/>
    <col min="9" max="9" width="18" style="454" customWidth="1"/>
    <col min="10" max="15" width="14.7109375" style="454" customWidth="1"/>
    <col min="16" max="16384" width="9.140625" style="454"/>
  </cols>
  <sheetData>
    <row r="1" spans="2:15" x14ac:dyDescent="0.25">
      <c r="B1" s="3" t="s">
        <v>143</v>
      </c>
      <c r="C1" s="3" t="s">
        <v>6</v>
      </c>
    </row>
    <row r="2" spans="2:15" ht="18.75" x14ac:dyDescent="0.25">
      <c r="B2" s="623" t="s">
        <v>36</v>
      </c>
      <c r="C2" s="496"/>
      <c r="D2" s="496"/>
      <c r="E2" s="496"/>
      <c r="F2" s="496"/>
      <c r="G2" s="496"/>
      <c r="H2" s="496"/>
      <c r="I2" s="496"/>
      <c r="J2" s="496"/>
      <c r="K2" s="496"/>
      <c r="L2" s="496"/>
      <c r="M2" s="496"/>
      <c r="N2" s="496"/>
      <c r="O2" s="496"/>
    </row>
    <row r="3" spans="2:15" ht="16.5" thickBot="1" x14ac:dyDescent="0.3">
      <c r="B3" s="111"/>
      <c r="C3" s="145"/>
      <c r="D3" s="145"/>
      <c r="E3" s="145"/>
      <c r="F3" s="145"/>
      <c r="G3" s="145"/>
      <c r="H3" s="145"/>
      <c r="I3" s="145"/>
      <c r="J3" s="145"/>
      <c r="K3" s="145"/>
      <c r="L3" s="145"/>
      <c r="M3" s="145"/>
      <c r="N3" s="145"/>
      <c r="O3" s="145"/>
    </row>
    <row r="4" spans="2:15" ht="15.75" thickBot="1" x14ac:dyDescent="0.3">
      <c r="B4" s="45"/>
      <c r="C4" s="596"/>
      <c r="D4" s="597" t="s">
        <v>146</v>
      </c>
      <c r="E4" s="598" t="s">
        <v>147</v>
      </c>
      <c r="F4" s="598" t="s">
        <v>148</v>
      </c>
      <c r="G4" s="598" t="s">
        <v>247</v>
      </c>
      <c r="H4" s="598" t="s">
        <v>248</v>
      </c>
      <c r="I4" s="598" t="s">
        <v>249</v>
      </c>
      <c r="J4" s="598" t="s">
        <v>250</v>
      </c>
      <c r="K4" s="598" t="s">
        <v>330</v>
      </c>
      <c r="L4" s="598" t="s">
        <v>576</v>
      </c>
      <c r="M4" s="598" t="s">
        <v>577</v>
      </c>
      <c r="N4" s="598" t="s">
        <v>578</v>
      </c>
      <c r="O4" s="598" t="s">
        <v>579</v>
      </c>
    </row>
    <row r="5" spans="2:15" ht="15.75" thickBot="1" x14ac:dyDescent="0.3">
      <c r="B5" s="158"/>
      <c r="C5" s="158"/>
      <c r="D5" s="599" t="s">
        <v>831</v>
      </c>
      <c r="E5" s="158"/>
      <c r="F5" s="158"/>
      <c r="G5" s="158"/>
      <c r="H5" s="158"/>
      <c r="I5" s="158"/>
      <c r="J5" s="158"/>
      <c r="K5" s="158"/>
      <c r="L5" s="158"/>
      <c r="M5" s="158"/>
      <c r="N5" s="158"/>
      <c r="O5" s="584"/>
    </row>
    <row r="6" spans="2:15" ht="15.75" thickBot="1" x14ac:dyDescent="0.3">
      <c r="B6" s="158"/>
      <c r="C6" s="158"/>
      <c r="D6" s="600"/>
      <c r="E6" s="601" t="s">
        <v>936</v>
      </c>
      <c r="F6" s="602"/>
      <c r="G6" s="601" t="s">
        <v>937</v>
      </c>
      <c r="H6" s="603"/>
      <c r="I6" s="603"/>
      <c r="J6" s="603"/>
      <c r="K6" s="603"/>
      <c r="L6" s="603"/>
      <c r="M6" s="603"/>
      <c r="N6" s="603"/>
      <c r="O6" s="604"/>
    </row>
    <row r="7" spans="2:15" ht="15.75" thickBot="1" x14ac:dyDescent="0.3">
      <c r="B7" s="158"/>
      <c r="C7" s="158"/>
      <c r="D7" s="600"/>
      <c r="E7" s="600"/>
      <c r="F7" s="605"/>
      <c r="G7" s="600"/>
      <c r="H7" s="1185" t="s">
        <v>896</v>
      </c>
      <c r="I7" s="1224" t="s">
        <v>938</v>
      </c>
      <c r="J7" s="1225"/>
      <c r="K7" s="1225"/>
      <c r="L7" s="1225"/>
      <c r="M7" s="1225"/>
      <c r="N7" s="1225"/>
      <c r="O7" s="1226"/>
    </row>
    <row r="8" spans="2:15" ht="73.5" customHeight="1" thickBot="1" x14ac:dyDescent="0.3">
      <c r="B8" s="158"/>
      <c r="C8" s="158"/>
      <c r="D8" s="600"/>
      <c r="E8" s="600"/>
      <c r="F8" s="606" t="s">
        <v>939</v>
      </c>
      <c r="G8" s="607"/>
      <c r="H8" s="1193"/>
      <c r="I8" s="608"/>
      <c r="J8" s="609" t="s">
        <v>940</v>
      </c>
      <c r="K8" s="609" t="s">
        <v>941</v>
      </c>
      <c r="L8" s="609" t="s">
        <v>942</v>
      </c>
      <c r="M8" s="609" t="s">
        <v>943</v>
      </c>
      <c r="N8" s="609" t="s">
        <v>944</v>
      </c>
      <c r="O8" s="609" t="s">
        <v>945</v>
      </c>
    </row>
    <row r="9" spans="2:15" x14ac:dyDescent="0.25">
      <c r="B9" s="588" t="s">
        <v>596</v>
      </c>
      <c r="C9" s="610" t="s">
        <v>915</v>
      </c>
      <c r="D9" s="611">
        <v>194012</v>
      </c>
      <c r="E9" s="611">
        <v>193095</v>
      </c>
      <c r="F9" s="604"/>
      <c r="G9" s="611">
        <v>917</v>
      </c>
      <c r="H9" s="611">
        <v>512</v>
      </c>
      <c r="I9" s="611">
        <v>405</v>
      </c>
      <c r="J9" s="611">
        <v>186</v>
      </c>
      <c r="K9" s="611">
        <v>163</v>
      </c>
      <c r="L9" s="611">
        <v>50</v>
      </c>
      <c r="M9" s="604">
        <v>6</v>
      </c>
      <c r="N9" s="604"/>
      <c r="O9" s="604"/>
    </row>
    <row r="10" spans="2:15" x14ac:dyDescent="0.25">
      <c r="B10" s="592" t="s">
        <v>602</v>
      </c>
      <c r="C10" s="612" t="s">
        <v>946</v>
      </c>
      <c r="D10" s="611">
        <v>194012</v>
      </c>
      <c r="E10" s="611">
        <v>193095</v>
      </c>
      <c r="F10" s="585"/>
      <c r="G10" s="613">
        <v>917</v>
      </c>
      <c r="H10" s="611">
        <v>512</v>
      </c>
      <c r="I10" s="611">
        <v>405</v>
      </c>
      <c r="J10" s="611">
        <v>186</v>
      </c>
      <c r="K10" s="611">
        <v>163</v>
      </c>
      <c r="L10" s="611">
        <v>50</v>
      </c>
      <c r="M10" s="604">
        <v>6</v>
      </c>
      <c r="N10" s="585"/>
      <c r="O10" s="585"/>
    </row>
    <row r="11" spans="2:15" ht="30" x14ac:dyDescent="0.25">
      <c r="B11" s="592" t="s">
        <v>833</v>
      </c>
      <c r="C11" s="614" t="s">
        <v>947</v>
      </c>
      <c r="D11" s="611">
        <v>194012</v>
      </c>
      <c r="E11" s="611">
        <v>193095</v>
      </c>
      <c r="F11" s="585"/>
      <c r="G11" s="613">
        <v>917</v>
      </c>
      <c r="H11" s="611">
        <v>512</v>
      </c>
      <c r="I11" s="611">
        <v>405</v>
      </c>
      <c r="J11" s="611">
        <v>186</v>
      </c>
      <c r="K11" s="611">
        <v>163</v>
      </c>
      <c r="L11" s="611">
        <v>50</v>
      </c>
      <c r="M11" s="604">
        <v>6</v>
      </c>
      <c r="N11" s="585"/>
      <c r="O11" s="585"/>
    </row>
    <row r="12" spans="2:15" ht="65.25" customHeight="1" thickBot="1" x14ac:dyDescent="0.3">
      <c r="B12" s="592" t="s">
        <v>835</v>
      </c>
      <c r="C12" s="615" t="s">
        <v>948</v>
      </c>
      <c r="D12" s="611">
        <v>49594</v>
      </c>
      <c r="E12" s="613">
        <v>49311</v>
      </c>
      <c r="F12" s="616"/>
      <c r="G12" s="585">
        <v>277</v>
      </c>
      <c r="H12" s="585">
        <v>149</v>
      </c>
      <c r="I12" s="585">
        <v>128</v>
      </c>
      <c r="J12" s="616"/>
      <c r="K12" s="616"/>
      <c r="L12" s="616"/>
      <c r="M12" s="616"/>
      <c r="N12" s="616"/>
      <c r="O12" s="616"/>
    </row>
    <row r="13" spans="2:15" ht="65.25" customHeight="1" thickBot="1" x14ac:dyDescent="0.3">
      <c r="B13" s="592" t="s">
        <v>837</v>
      </c>
      <c r="C13" s="615" t="s">
        <v>949</v>
      </c>
      <c r="D13" s="611">
        <v>3402</v>
      </c>
      <c r="E13" s="613">
        <v>3323</v>
      </c>
      <c r="F13" s="616"/>
      <c r="G13" s="585">
        <v>79</v>
      </c>
      <c r="H13" s="585">
        <v>68</v>
      </c>
      <c r="I13" s="585">
        <v>11</v>
      </c>
      <c r="J13" s="616"/>
      <c r="K13" s="616"/>
      <c r="L13" s="616"/>
      <c r="M13" s="616"/>
      <c r="N13" s="616"/>
      <c r="O13" s="616"/>
    </row>
    <row r="14" spans="2:15" ht="65.25" customHeight="1" thickBot="1" x14ac:dyDescent="0.3">
      <c r="B14" s="592" t="s">
        <v>839</v>
      </c>
      <c r="C14" s="615" t="s">
        <v>950</v>
      </c>
      <c r="D14" s="611">
        <v>429</v>
      </c>
      <c r="E14" s="613">
        <v>370</v>
      </c>
      <c r="F14" s="616"/>
      <c r="G14" s="585">
        <v>60</v>
      </c>
      <c r="H14" s="585">
        <v>56</v>
      </c>
      <c r="I14" s="585">
        <v>4</v>
      </c>
      <c r="J14" s="616"/>
      <c r="K14" s="616"/>
      <c r="L14" s="616"/>
      <c r="M14" s="616"/>
      <c r="N14" s="616"/>
      <c r="O14" s="616"/>
    </row>
    <row r="15" spans="2:15" ht="32.25" customHeight="1" thickBot="1" x14ac:dyDescent="0.3">
      <c r="B15" s="591" t="s">
        <v>841</v>
      </c>
      <c r="C15" s="617" t="s">
        <v>951</v>
      </c>
      <c r="D15" s="585">
        <v>385</v>
      </c>
      <c r="E15" s="585">
        <v>321</v>
      </c>
      <c r="F15" s="585"/>
      <c r="G15" s="585">
        <v>64</v>
      </c>
      <c r="H15" s="585">
        <v>46</v>
      </c>
      <c r="I15" s="585">
        <v>18</v>
      </c>
      <c r="J15" s="585">
        <v>3</v>
      </c>
      <c r="K15" s="585">
        <v>9</v>
      </c>
      <c r="L15" s="585">
        <v>5</v>
      </c>
      <c r="M15" s="585">
        <v>1</v>
      </c>
      <c r="N15" s="585"/>
      <c r="O15" s="585"/>
    </row>
    <row r="16" spans="2:15" ht="15.75" thickBot="1" x14ac:dyDescent="0.3">
      <c r="B16" s="591" t="s">
        <v>843</v>
      </c>
      <c r="C16" s="617" t="s">
        <v>952</v>
      </c>
      <c r="D16" s="618"/>
      <c r="E16" s="618"/>
      <c r="F16" s="618"/>
      <c r="G16" s="618"/>
      <c r="H16" s="618"/>
      <c r="I16" s="618"/>
      <c r="J16" s="618"/>
      <c r="K16" s="618"/>
      <c r="L16" s="618"/>
      <c r="M16" s="618"/>
      <c r="N16" s="618"/>
      <c r="O16" s="618"/>
    </row>
    <row r="17" spans="2:15" ht="29.25" customHeight="1" thickBot="1" x14ac:dyDescent="0.3">
      <c r="B17" s="592" t="s">
        <v>845</v>
      </c>
      <c r="C17" s="612" t="s">
        <v>953</v>
      </c>
      <c r="D17" s="612"/>
      <c r="E17" s="619"/>
      <c r="F17" s="619"/>
      <c r="G17" s="619"/>
      <c r="H17" s="619"/>
      <c r="I17" s="619"/>
      <c r="J17" s="153"/>
      <c r="K17" s="153"/>
      <c r="L17" s="153"/>
      <c r="M17" s="153"/>
      <c r="N17" s="153"/>
      <c r="O17" s="153"/>
    </row>
    <row r="18" spans="2:15" x14ac:dyDescent="0.25">
      <c r="B18" s="592" t="s">
        <v>847</v>
      </c>
      <c r="C18" s="614" t="s">
        <v>954</v>
      </c>
      <c r="D18" s="612"/>
      <c r="E18" s="619"/>
      <c r="F18" s="619"/>
      <c r="G18" s="619"/>
      <c r="H18" s="619"/>
      <c r="I18" s="619"/>
      <c r="J18" s="153"/>
      <c r="K18" s="153"/>
      <c r="L18" s="153"/>
      <c r="M18" s="153"/>
      <c r="N18" s="153"/>
      <c r="O18" s="153"/>
    </row>
    <row r="19" spans="2:15" x14ac:dyDescent="0.25">
      <c r="B19" s="592" t="s">
        <v>848</v>
      </c>
      <c r="C19" s="612" t="s">
        <v>955</v>
      </c>
      <c r="D19" s="612"/>
      <c r="E19" s="619"/>
      <c r="F19" s="619"/>
      <c r="G19" s="619"/>
      <c r="H19" s="619"/>
      <c r="I19" s="619"/>
      <c r="J19" s="153"/>
      <c r="K19" s="153"/>
      <c r="L19" s="153"/>
      <c r="M19" s="153"/>
      <c r="N19" s="153"/>
      <c r="O19" s="153"/>
    </row>
    <row r="20" spans="2:15" x14ac:dyDescent="0.25">
      <c r="B20" s="592" t="s">
        <v>849</v>
      </c>
      <c r="C20" s="614" t="s">
        <v>954</v>
      </c>
      <c r="D20" s="612"/>
      <c r="E20" s="619"/>
      <c r="F20" s="619"/>
      <c r="G20" s="619"/>
      <c r="H20" s="619"/>
      <c r="I20" s="619"/>
      <c r="J20" s="153"/>
      <c r="K20" s="153"/>
      <c r="L20" s="153"/>
      <c r="M20" s="153"/>
      <c r="N20" s="153"/>
      <c r="O20" s="153"/>
    </row>
    <row r="21" spans="2:15" x14ac:dyDescent="0.25">
      <c r="B21" s="591" t="s">
        <v>850</v>
      </c>
      <c r="C21" s="617" t="s">
        <v>956</v>
      </c>
      <c r="D21" s="611">
        <v>6840.2604179999998</v>
      </c>
      <c r="E21" s="620">
        <v>6797</v>
      </c>
      <c r="F21" s="620"/>
      <c r="G21" s="620">
        <v>43</v>
      </c>
      <c r="H21" s="620">
        <v>27</v>
      </c>
      <c r="I21" s="620">
        <v>15</v>
      </c>
      <c r="J21" s="621">
        <v>5</v>
      </c>
      <c r="K21" s="621">
        <v>9</v>
      </c>
      <c r="L21" s="621">
        <v>1</v>
      </c>
      <c r="M21" s="153"/>
      <c r="N21" s="153"/>
      <c r="O21" s="153"/>
    </row>
    <row r="22" spans="2:15" x14ac:dyDescent="0.25">
      <c r="B22" s="591" t="s">
        <v>851</v>
      </c>
      <c r="C22" s="617" t="s">
        <v>819</v>
      </c>
      <c r="D22" s="611">
        <v>36</v>
      </c>
      <c r="E22" s="611">
        <v>36</v>
      </c>
      <c r="F22" s="619"/>
      <c r="G22" s="622"/>
      <c r="H22" s="619"/>
      <c r="I22" s="619"/>
      <c r="J22" s="153"/>
      <c r="K22" s="153"/>
      <c r="L22" s="153"/>
      <c r="M22" s="153"/>
      <c r="N22" s="153"/>
      <c r="O22" s="153"/>
    </row>
    <row r="24" spans="2:15" x14ac:dyDescent="0.25">
      <c r="D24" s="498"/>
    </row>
  </sheetData>
  <mergeCells count="2">
    <mergeCell ref="H7:H8"/>
    <mergeCell ref="I7:O7"/>
  </mergeCells>
  <pageMargins left="0.70866141732283472" right="0.70866141732283472" top="0.74803149606299213" bottom="0.74803149606299213" header="0.31496062992125984" footer="0.31496062992125984"/>
  <pageSetup paperSize="9" scale="75" orientation="landscape" r:id="rId1"/>
  <headerFooter>
    <oddHeader>&amp;CDA
Bilag XV</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BA5EF-0BEE-403F-B77A-DAAF89462BA6}">
  <sheetPr>
    <tabColor theme="5" tint="0.39997558519241921"/>
  </sheetPr>
  <dimension ref="B1:F15"/>
  <sheetViews>
    <sheetView showGridLines="0" zoomScaleNormal="100" workbookViewId="0"/>
  </sheetViews>
  <sheetFormatPr defaultColWidth="9.140625" defaultRowHeight="15" x14ac:dyDescent="0.25"/>
  <cols>
    <col min="1" max="1" width="9.140625" style="454"/>
    <col min="2" max="2" width="10.42578125" style="454" customWidth="1"/>
    <col min="3" max="4" width="26.42578125" style="454" customWidth="1"/>
    <col min="5" max="6" width="27" style="454" customWidth="1"/>
    <col min="7" max="16384" width="9.140625" style="454"/>
  </cols>
  <sheetData>
    <row r="1" spans="2:6" x14ac:dyDescent="0.25">
      <c r="B1" s="3" t="s">
        <v>143</v>
      </c>
      <c r="C1" s="3" t="s">
        <v>6</v>
      </c>
    </row>
    <row r="2" spans="2:6" ht="18.75" x14ac:dyDescent="0.25">
      <c r="B2" s="623" t="s">
        <v>37</v>
      </c>
      <c r="C2" s="496"/>
      <c r="D2" s="496"/>
      <c r="E2" s="496"/>
      <c r="F2" s="496"/>
    </row>
    <row r="3" spans="2:6" ht="16.5" thickBot="1" x14ac:dyDescent="0.3">
      <c r="B3" s="1228"/>
      <c r="C3" s="1228"/>
      <c r="D3" s="49"/>
      <c r="E3" s="497"/>
      <c r="F3" s="497"/>
    </row>
    <row r="4" spans="2:6" ht="15.75" thickBot="1" x14ac:dyDescent="0.3">
      <c r="B4" s="1229"/>
      <c r="C4" s="1229"/>
      <c r="D4" s="596"/>
      <c r="E4" s="582" t="s">
        <v>146</v>
      </c>
      <c r="F4" s="582" t="s">
        <v>147</v>
      </c>
    </row>
    <row r="5" spans="2:6" x14ac:dyDescent="0.25">
      <c r="B5" s="1229"/>
      <c r="C5" s="1229"/>
      <c r="D5"/>
      <c r="E5" s="1181" t="s">
        <v>957</v>
      </c>
      <c r="F5" s="1192"/>
    </row>
    <row r="6" spans="2:6" ht="15.75" thickBot="1" x14ac:dyDescent="0.3">
      <c r="B6" s="1229"/>
      <c r="C6" s="1229"/>
      <c r="D6" s="584"/>
      <c r="E6" s="1205"/>
      <c r="F6" s="1206"/>
    </row>
    <row r="7" spans="2:6" ht="30.75" thickBot="1" x14ac:dyDescent="0.3">
      <c r="B7" s="1227"/>
      <c r="C7" s="1227"/>
      <c r="D7" s="585"/>
      <c r="E7" s="581" t="s">
        <v>958</v>
      </c>
      <c r="F7" s="586" t="s">
        <v>959</v>
      </c>
    </row>
    <row r="8" spans="2:6" ht="15.75" thickBot="1" x14ac:dyDescent="0.3">
      <c r="B8" s="588" t="s">
        <v>596</v>
      </c>
      <c r="C8" s="1234" t="s">
        <v>960</v>
      </c>
      <c r="D8" s="1235"/>
      <c r="E8" s="585"/>
      <c r="F8" s="585"/>
    </row>
    <row r="9" spans="2:6" ht="15.75" thickBot="1" x14ac:dyDescent="0.3">
      <c r="B9" s="591" t="s">
        <v>602</v>
      </c>
      <c r="C9" s="1234" t="s">
        <v>961</v>
      </c>
      <c r="D9" s="1235"/>
      <c r="E9" s="585"/>
      <c r="F9" s="585"/>
    </row>
    <row r="10" spans="2:6" ht="15.75" thickBot="1" x14ac:dyDescent="0.3">
      <c r="B10" s="592" t="s">
        <v>833</v>
      </c>
      <c r="C10" s="1230" t="s">
        <v>962</v>
      </c>
      <c r="D10" s="1231"/>
      <c r="E10" s="585"/>
      <c r="F10" s="585"/>
    </row>
    <row r="11" spans="2:6" ht="15.75" thickBot="1" x14ac:dyDescent="0.3">
      <c r="B11" s="592" t="s">
        <v>835</v>
      </c>
      <c r="C11" s="1230" t="s">
        <v>963</v>
      </c>
      <c r="D11" s="1231"/>
      <c r="E11" s="585"/>
      <c r="F11" s="585"/>
    </row>
    <row r="12" spans="2:6" ht="15.75" thickBot="1" x14ac:dyDescent="0.3">
      <c r="B12" s="592" t="s">
        <v>837</v>
      </c>
      <c r="C12" s="1230" t="s">
        <v>964</v>
      </c>
      <c r="D12" s="1231"/>
      <c r="E12" s="585"/>
      <c r="F12" s="585"/>
    </row>
    <row r="13" spans="2:6" ht="15.75" thickBot="1" x14ac:dyDescent="0.3">
      <c r="B13" s="592" t="s">
        <v>839</v>
      </c>
      <c r="C13" s="1230" t="s">
        <v>965</v>
      </c>
      <c r="D13" s="1231"/>
      <c r="E13" s="585"/>
      <c r="F13" s="585"/>
    </row>
    <row r="14" spans="2:6" ht="15.75" thickBot="1" x14ac:dyDescent="0.3">
      <c r="B14" s="592" t="s">
        <v>841</v>
      </c>
      <c r="C14" s="1230" t="s">
        <v>966</v>
      </c>
      <c r="D14" s="1231"/>
      <c r="E14" s="585"/>
      <c r="F14" s="585"/>
    </row>
    <row r="15" spans="2:6" ht="15.75" thickBot="1" x14ac:dyDescent="0.3">
      <c r="B15" s="594" t="s">
        <v>843</v>
      </c>
      <c r="C15" s="1232" t="s">
        <v>184</v>
      </c>
      <c r="D15" s="1233"/>
      <c r="E15" s="585">
        <v>0</v>
      </c>
      <c r="F15" s="585">
        <v>0</v>
      </c>
    </row>
  </sheetData>
  <mergeCells count="14">
    <mergeCell ref="C14:D14"/>
    <mergeCell ref="C15:D15"/>
    <mergeCell ref="C8:D8"/>
    <mergeCell ref="C9:D9"/>
    <mergeCell ref="C10:D10"/>
    <mergeCell ref="C11:D11"/>
    <mergeCell ref="C12:D12"/>
    <mergeCell ref="C13:D13"/>
    <mergeCell ref="B7:C7"/>
    <mergeCell ref="B3:C3"/>
    <mergeCell ref="B4:C4"/>
    <mergeCell ref="B5:C5"/>
    <mergeCell ref="E5:F6"/>
    <mergeCell ref="B6:C6"/>
  </mergeCells>
  <pageMargins left="0.70866141732283472" right="0.70866141732283472" top="0.74803149606299213" bottom="0.74803149606299213" header="0.31496062992125984" footer="0.31496062992125984"/>
  <pageSetup paperSize="9" orientation="landscape" r:id="rId1"/>
  <headerFooter>
    <oddHeader>&amp;CDA
Bilag 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ACE7B-91A6-49DF-8550-B10468BD97A3}">
  <sheetPr>
    <tabColor theme="5" tint="0.39997558519241921"/>
    <pageSetUpPr fitToPage="1"/>
  </sheetPr>
  <dimension ref="B1:Y15"/>
  <sheetViews>
    <sheetView showGridLines="0" zoomScale="80" zoomScaleNormal="80" workbookViewId="0"/>
  </sheetViews>
  <sheetFormatPr defaultColWidth="9.140625" defaultRowHeight="15" x14ac:dyDescent="0.25"/>
  <cols>
    <col min="1" max="1" width="9.140625" style="454"/>
    <col min="2" max="2" width="12.5703125" style="454" customWidth="1"/>
    <col min="3" max="3" width="23.42578125" style="454" customWidth="1"/>
    <col min="4" max="5" width="9.140625" style="454"/>
    <col min="6" max="6" width="15.28515625" style="454" customWidth="1"/>
    <col min="7" max="13" width="9.140625" style="454"/>
    <col min="14" max="14" width="15.28515625" style="454" customWidth="1"/>
    <col min="15" max="20" width="9.140625" style="454"/>
    <col min="21" max="21" width="15.28515625" style="454" customWidth="1"/>
    <col min="22" max="24" width="9.140625" style="454"/>
    <col min="25" max="25" width="22.42578125" style="454" customWidth="1"/>
    <col min="26" max="16384" width="9.140625" style="454"/>
  </cols>
  <sheetData>
    <row r="1" spans="2:25" x14ac:dyDescent="0.25">
      <c r="B1" s="3" t="s">
        <v>143</v>
      </c>
      <c r="C1" s="3" t="s">
        <v>6</v>
      </c>
    </row>
    <row r="2" spans="2:25" ht="18.75" x14ac:dyDescent="0.25">
      <c r="B2" s="623" t="s">
        <v>38</v>
      </c>
      <c r="C2" s="496"/>
      <c r="D2" s="496"/>
      <c r="E2" s="496"/>
      <c r="F2" s="496"/>
      <c r="G2" s="496"/>
      <c r="H2" s="496"/>
      <c r="I2" s="496"/>
      <c r="J2" s="496"/>
      <c r="K2" s="496"/>
      <c r="L2" s="496"/>
      <c r="M2" s="496"/>
      <c r="N2" s="496"/>
      <c r="O2" s="496"/>
      <c r="P2" s="496"/>
      <c r="Q2" s="496"/>
      <c r="R2" s="496"/>
      <c r="S2" s="496"/>
      <c r="T2" s="496"/>
      <c r="U2" s="496"/>
      <c r="V2" s="496"/>
      <c r="W2" s="496"/>
      <c r="X2" s="496"/>
      <c r="Y2" s="496"/>
    </row>
    <row r="3" spans="2:25" ht="16.5" thickBot="1" x14ac:dyDescent="0.3">
      <c r="B3" s="145"/>
      <c r="C3" s="145"/>
      <c r="D3" s="156"/>
      <c r="E3" s="1202"/>
      <c r="F3" s="1202"/>
      <c r="G3" s="1202"/>
      <c r="H3" s="156"/>
      <c r="I3" s="1202"/>
      <c r="J3" s="1202"/>
      <c r="K3" s="1202"/>
      <c r="L3" s="156"/>
      <c r="M3" s="1202"/>
      <c r="N3" s="1202"/>
      <c r="O3" s="1202"/>
      <c r="P3" s="1202"/>
      <c r="Q3" s="1202"/>
      <c r="R3" s="1202"/>
      <c r="S3" s="1202"/>
      <c r="T3" s="156"/>
      <c r="U3" s="1202"/>
      <c r="V3" s="1202"/>
      <c r="W3" s="156"/>
      <c r="X3" s="1202"/>
      <c r="Y3" s="1202"/>
    </row>
    <row r="4" spans="2:25" ht="15.75" thickBot="1" x14ac:dyDescent="0.3">
      <c r="B4" s="45"/>
      <c r="C4" s="45"/>
      <c r="D4" s="1236" t="s">
        <v>146</v>
      </c>
      <c r="E4" s="1237"/>
      <c r="F4" s="581" t="s">
        <v>147</v>
      </c>
      <c r="G4" s="1236" t="s">
        <v>148</v>
      </c>
      <c r="H4" s="1238"/>
      <c r="I4" s="1237"/>
      <c r="J4" s="581" t="s">
        <v>247</v>
      </c>
      <c r="K4" s="1236" t="s">
        <v>248</v>
      </c>
      <c r="L4" s="1237"/>
      <c r="M4" s="1236" t="s">
        <v>249</v>
      </c>
      <c r="N4" s="1237"/>
      <c r="O4" s="1236" t="s">
        <v>250</v>
      </c>
      <c r="P4" s="1238"/>
      <c r="Q4" s="1237"/>
      <c r="R4" s="582" t="s">
        <v>330</v>
      </c>
      <c r="S4" s="1236" t="s">
        <v>576</v>
      </c>
      <c r="T4" s="1237"/>
      <c r="U4" s="582" t="s">
        <v>577</v>
      </c>
      <c r="V4" s="1236" t="s">
        <v>578</v>
      </c>
      <c r="W4" s="1237"/>
      <c r="X4" s="1236" t="s">
        <v>579</v>
      </c>
      <c r="Y4" s="1237"/>
    </row>
    <row r="5" spans="2:25" ht="15.75" thickBot="1" x14ac:dyDescent="0.3">
      <c r="B5"/>
      <c r="C5"/>
      <c r="D5" s="1239" t="s">
        <v>967</v>
      </c>
      <c r="E5" s="1240"/>
      <c r="F5" s="1241"/>
      <c r="G5" s="1245" t="s">
        <v>968</v>
      </c>
      <c r="H5" s="1246"/>
      <c r="I5" s="1246"/>
      <c r="J5" s="1246"/>
      <c r="K5" s="1246"/>
      <c r="L5" s="1246"/>
      <c r="M5" s="1246"/>
      <c r="N5" s="1246"/>
      <c r="O5" s="1247"/>
      <c r="P5" s="1247"/>
      <c r="Q5" s="1247"/>
      <c r="R5" s="583"/>
      <c r="S5" s="1247"/>
      <c r="T5" s="1247"/>
      <c r="U5" s="583"/>
      <c r="V5" s="1247"/>
      <c r="W5" s="1247"/>
      <c r="X5" s="1247"/>
      <c r="Y5" s="1248"/>
    </row>
    <row r="6" spans="2:25" ht="15.75" thickBot="1" x14ac:dyDescent="0.3">
      <c r="B6"/>
      <c r="C6" s="584"/>
      <c r="D6" s="1242"/>
      <c r="E6" s="1243"/>
      <c r="F6" s="1244"/>
      <c r="G6" s="1249"/>
      <c r="H6" s="1250"/>
      <c r="I6" s="1250"/>
      <c r="J6" s="1251"/>
      <c r="K6" s="1163" t="s">
        <v>969</v>
      </c>
      <c r="L6" s="1164"/>
      <c r="M6" s="1164"/>
      <c r="N6" s="1177"/>
      <c r="O6" s="1178" t="s">
        <v>970</v>
      </c>
      <c r="P6" s="1164"/>
      <c r="Q6" s="1164"/>
      <c r="R6" s="1177"/>
      <c r="S6" s="1178" t="s">
        <v>971</v>
      </c>
      <c r="T6" s="1164"/>
      <c r="U6" s="1177"/>
      <c r="V6" s="1178" t="s">
        <v>972</v>
      </c>
      <c r="W6" s="1164"/>
      <c r="X6" s="1164"/>
      <c r="Y6" s="1177"/>
    </row>
    <row r="7" spans="2:25" ht="45.75" thickBot="1" x14ac:dyDescent="0.3">
      <c r="B7"/>
      <c r="C7" s="585"/>
      <c r="D7" s="1163" t="s">
        <v>915</v>
      </c>
      <c r="E7" s="1165"/>
      <c r="F7" s="586" t="s">
        <v>959</v>
      </c>
      <c r="G7" s="1163" t="s">
        <v>958</v>
      </c>
      <c r="H7" s="1165"/>
      <c r="I7" s="1163" t="s">
        <v>959</v>
      </c>
      <c r="J7" s="1165"/>
      <c r="K7" s="1163" t="s">
        <v>958</v>
      </c>
      <c r="L7" s="1164"/>
      <c r="M7" s="1165"/>
      <c r="N7" s="587" t="s">
        <v>959</v>
      </c>
      <c r="O7" s="1163" t="s">
        <v>958</v>
      </c>
      <c r="P7" s="1165"/>
      <c r="Q7" s="1163" t="s">
        <v>959</v>
      </c>
      <c r="R7" s="1165"/>
      <c r="S7" s="1163" t="s">
        <v>958</v>
      </c>
      <c r="T7" s="1165"/>
      <c r="U7" s="587" t="s">
        <v>959</v>
      </c>
      <c r="V7" s="1163" t="s">
        <v>958</v>
      </c>
      <c r="W7" s="1164"/>
      <c r="X7" s="1165"/>
      <c r="Y7" s="581" t="s">
        <v>959</v>
      </c>
    </row>
    <row r="8" spans="2:25" ht="70.5" customHeight="1" thickBot="1" x14ac:dyDescent="0.3">
      <c r="B8" s="588" t="s">
        <v>596</v>
      </c>
      <c r="C8" s="585" t="s">
        <v>973</v>
      </c>
      <c r="D8" s="1234"/>
      <c r="E8" s="1235"/>
      <c r="F8" s="585"/>
      <c r="G8" s="1234"/>
      <c r="H8" s="1235"/>
      <c r="I8" s="1234"/>
      <c r="J8" s="1235"/>
      <c r="K8" s="1252"/>
      <c r="L8" s="1254"/>
      <c r="M8" s="1253"/>
      <c r="N8" s="589"/>
      <c r="O8" s="1252"/>
      <c r="P8" s="1253"/>
      <c r="Q8" s="1252"/>
      <c r="R8" s="1253"/>
      <c r="S8" s="1252"/>
      <c r="T8" s="1253"/>
      <c r="U8" s="589"/>
      <c r="V8" s="1252"/>
      <c r="W8" s="1254"/>
      <c r="X8" s="1253"/>
      <c r="Y8" s="590"/>
    </row>
    <row r="9" spans="2:25" ht="81" customHeight="1" thickBot="1" x14ac:dyDescent="0.3">
      <c r="B9" s="591" t="s">
        <v>602</v>
      </c>
      <c r="C9" s="585" t="s">
        <v>974</v>
      </c>
      <c r="D9" s="1234">
        <v>23.6</v>
      </c>
      <c r="E9" s="1235"/>
      <c r="F9" s="585">
        <v>-23.6</v>
      </c>
      <c r="G9" s="1234">
        <v>23.6</v>
      </c>
      <c r="H9" s="1235"/>
      <c r="I9" s="1234">
        <v>-23.6</v>
      </c>
      <c r="J9" s="1235"/>
      <c r="K9" s="1234">
        <v>23.6</v>
      </c>
      <c r="L9" s="1255"/>
      <c r="M9" s="1235"/>
      <c r="N9" s="585"/>
      <c r="O9" s="1234"/>
      <c r="P9" s="1235"/>
      <c r="Q9" s="1234"/>
      <c r="R9" s="1235"/>
      <c r="S9" s="1234"/>
      <c r="T9" s="1235"/>
      <c r="U9" s="585"/>
      <c r="V9" s="1234">
        <v>23.6</v>
      </c>
      <c r="W9" s="1255"/>
      <c r="X9" s="1235"/>
      <c r="Y9" s="585">
        <v>-23.6</v>
      </c>
    </row>
    <row r="10" spans="2:25" ht="42.75" customHeight="1" thickBot="1" x14ac:dyDescent="0.3">
      <c r="B10" s="592" t="s">
        <v>833</v>
      </c>
      <c r="C10" s="593" t="s">
        <v>962</v>
      </c>
      <c r="D10" s="1234"/>
      <c r="E10" s="1235"/>
      <c r="F10" s="585"/>
      <c r="G10" s="1234"/>
      <c r="H10" s="1235"/>
      <c r="I10" s="1234"/>
      <c r="J10" s="1235"/>
      <c r="K10" s="1234"/>
      <c r="L10" s="1255"/>
      <c r="M10" s="1235"/>
      <c r="N10" s="585"/>
      <c r="O10" s="1234"/>
      <c r="P10" s="1235"/>
      <c r="Q10" s="1234"/>
      <c r="R10" s="1235"/>
      <c r="S10" s="1234"/>
      <c r="T10" s="1235"/>
      <c r="U10" s="585"/>
      <c r="V10" s="1234"/>
      <c r="W10" s="1255"/>
      <c r="X10" s="1235"/>
      <c r="Y10" s="585"/>
    </row>
    <row r="11" spans="2:25" ht="42.75" customHeight="1" thickBot="1" x14ac:dyDescent="0.3">
      <c r="B11" s="592" t="s">
        <v>835</v>
      </c>
      <c r="C11" s="593" t="s">
        <v>963</v>
      </c>
      <c r="D11" s="1234">
        <v>23.6</v>
      </c>
      <c r="E11" s="1235"/>
      <c r="F11" s="585">
        <v>-23.6</v>
      </c>
      <c r="G11" s="1234">
        <v>23.6</v>
      </c>
      <c r="H11" s="1235"/>
      <c r="I11" s="1234">
        <v>-23.6</v>
      </c>
      <c r="J11" s="1235"/>
      <c r="K11" s="1234">
        <v>23.6</v>
      </c>
      <c r="L11" s="1255"/>
      <c r="M11" s="1235"/>
      <c r="N11" s="585"/>
      <c r="O11" s="1234"/>
      <c r="P11" s="1235"/>
      <c r="Q11" s="1234"/>
      <c r="R11" s="1235"/>
      <c r="S11" s="1234"/>
      <c r="T11" s="1235"/>
      <c r="U11" s="585"/>
      <c r="V11" s="1234">
        <v>23.6</v>
      </c>
      <c r="W11" s="1255"/>
      <c r="X11" s="1235"/>
      <c r="Y11" s="585">
        <v>-23.6</v>
      </c>
    </row>
    <row r="12" spans="2:25" ht="42.75" customHeight="1" thickBot="1" x14ac:dyDescent="0.3">
      <c r="B12" s="592" t="s">
        <v>837</v>
      </c>
      <c r="C12" s="593" t="s">
        <v>964</v>
      </c>
      <c r="D12" s="1234"/>
      <c r="E12" s="1235"/>
      <c r="F12" s="585"/>
      <c r="G12" s="1234"/>
      <c r="H12" s="1235"/>
      <c r="I12" s="1234"/>
      <c r="J12" s="1235"/>
      <c r="K12" s="1234"/>
      <c r="L12" s="1255"/>
      <c r="M12" s="1235"/>
      <c r="N12" s="585"/>
      <c r="O12" s="1234"/>
      <c r="P12" s="1235"/>
      <c r="Q12" s="1234"/>
      <c r="R12" s="1235"/>
      <c r="S12" s="1234"/>
      <c r="T12" s="1235"/>
      <c r="U12" s="585"/>
      <c r="V12" s="1234"/>
      <c r="W12" s="1255"/>
      <c r="X12" s="1235"/>
      <c r="Y12" s="585"/>
    </row>
    <row r="13" spans="2:25" ht="42.75" customHeight="1" thickBot="1" x14ac:dyDescent="0.3">
      <c r="B13" s="592" t="s">
        <v>839</v>
      </c>
      <c r="C13" s="593" t="s">
        <v>965</v>
      </c>
      <c r="D13" s="1234"/>
      <c r="E13" s="1235"/>
      <c r="F13" s="585"/>
      <c r="G13" s="1234"/>
      <c r="H13" s="1235"/>
      <c r="I13" s="1234"/>
      <c r="J13" s="1235"/>
      <c r="K13" s="1234"/>
      <c r="L13" s="1255"/>
      <c r="M13" s="1235"/>
      <c r="N13" s="585"/>
      <c r="O13" s="1234"/>
      <c r="P13" s="1235"/>
      <c r="Q13" s="1234"/>
      <c r="R13" s="1235"/>
      <c r="S13" s="1234"/>
      <c r="T13" s="1235"/>
      <c r="U13" s="585"/>
      <c r="V13" s="1234"/>
      <c r="W13" s="1255"/>
      <c r="X13" s="1235"/>
      <c r="Y13" s="585"/>
    </row>
    <row r="14" spans="2:25" ht="42.75" customHeight="1" thickBot="1" x14ac:dyDescent="0.3">
      <c r="B14" s="592" t="s">
        <v>841</v>
      </c>
      <c r="C14" s="593" t="s">
        <v>966</v>
      </c>
      <c r="D14" s="1234"/>
      <c r="E14" s="1235"/>
      <c r="F14" s="585"/>
      <c r="G14" s="1234"/>
      <c r="H14" s="1235"/>
      <c r="I14" s="1234"/>
      <c r="J14" s="1235"/>
      <c r="K14" s="1234"/>
      <c r="L14" s="1255"/>
      <c r="M14" s="1235"/>
      <c r="N14" s="585"/>
      <c r="O14" s="1234"/>
      <c r="P14" s="1235"/>
      <c r="Q14" s="1234"/>
      <c r="R14" s="1235"/>
      <c r="S14" s="1234"/>
      <c r="T14" s="1235"/>
      <c r="U14" s="585"/>
      <c r="V14" s="1234"/>
      <c r="W14" s="1255"/>
      <c r="X14" s="1235"/>
      <c r="Y14" s="585"/>
    </row>
    <row r="15" spans="2:25" ht="15.75" thickBot="1" x14ac:dyDescent="0.3">
      <c r="B15" s="594" t="s">
        <v>843</v>
      </c>
      <c r="C15" s="595" t="s">
        <v>184</v>
      </c>
      <c r="D15" s="1234">
        <v>23.6</v>
      </c>
      <c r="E15" s="1235"/>
      <c r="F15" s="585">
        <v>-23.6</v>
      </c>
      <c r="G15" s="1234">
        <v>23.6</v>
      </c>
      <c r="H15" s="1235"/>
      <c r="I15" s="1234">
        <v>-23.6</v>
      </c>
      <c r="J15" s="1235"/>
      <c r="K15" s="1234">
        <v>23.6</v>
      </c>
      <c r="L15" s="1255"/>
      <c r="M15" s="1235"/>
      <c r="N15" s="585"/>
      <c r="O15" s="1234"/>
      <c r="P15" s="1235"/>
      <c r="Q15" s="1234"/>
      <c r="R15" s="1235"/>
      <c r="S15" s="1234"/>
      <c r="T15" s="1235"/>
      <c r="U15" s="585"/>
      <c r="V15" s="1234">
        <v>23.6</v>
      </c>
      <c r="W15" s="1255"/>
      <c r="X15" s="1235"/>
      <c r="Y15" s="585">
        <v>-23.6</v>
      </c>
    </row>
  </sheetData>
  <mergeCells count="99">
    <mergeCell ref="S14:T14"/>
    <mergeCell ref="V14:X14"/>
    <mergeCell ref="D15:E15"/>
    <mergeCell ref="G15:H15"/>
    <mergeCell ref="I15:J15"/>
    <mergeCell ref="K15:M15"/>
    <mergeCell ref="O15:P15"/>
    <mergeCell ref="Q15:R15"/>
    <mergeCell ref="S15:T15"/>
    <mergeCell ref="V15:X15"/>
    <mergeCell ref="D14:E14"/>
    <mergeCell ref="G14:H14"/>
    <mergeCell ref="I14:J14"/>
    <mergeCell ref="K14:M14"/>
    <mergeCell ref="O14:P14"/>
    <mergeCell ref="Q14:R14"/>
    <mergeCell ref="S12:T12"/>
    <mergeCell ref="V12:X12"/>
    <mergeCell ref="D13:E13"/>
    <mergeCell ref="G13:H13"/>
    <mergeCell ref="I13:J13"/>
    <mergeCell ref="K13:M13"/>
    <mergeCell ref="O13:P13"/>
    <mergeCell ref="Q13:R13"/>
    <mergeCell ref="S13:T13"/>
    <mergeCell ref="V13:X13"/>
    <mergeCell ref="D12:E12"/>
    <mergeCell ref="G12:H12"/>
    <mergeCell ref="I12:J12"/>
    <mergeCell ref="K12:M12"/>
    <mergeCell ref="O12:P12"/>
    <mergeCell ref="Q12:R12"/>
    <mergeCell ref="S10:T10"/>
    <mergeCell ref="V10:X10"/>
    <mergeCell ref="D11:E11"/>
    <mergeCell ref="G11:H11"/>
    <mergeCell ref="I11:J11"/>
    <mergeCell ref="K11:M11"/>
    <mergeCell ref="O11:P11"/>
    <mergeCell ref="Q11:R11"/>
    <mergeCell ref="S11:T11"/>
    <mergeCell ref="V11:X11"/>
    <mergeCell ref="D10:E10"/>
    <mergeCell ref="G10:H10"/>
    <mergeCell ref="I10:J10"/>
    <mergeCell ref="K10:M10"/>
    <mergeCell ref="O10:P10"/>
    <mergeCell ref="Q10:R10"/>
    <mergeCell ref="S8:T8"/>
    <mergeCell ref="V8:X8"/>
    <mergeCell ref="D9:E9"/>
    <mergeCell ref="G9:H9"/>
    <mergeCell ref="I9:J9"/>
    <mergeCell ref="K9:M9"/>
    <mergeCell ref="O9:P9"/>
    <mergeCell ref="Q9:R9"/>
    <mergeCell ref="S9:T9"/>
    <mergeCell ref="V9:X9"/>
    <mergeCell ref="D8:E8"/>
    <mergeCell ref="G8:H8"/>
    <mergeCell ref="I8:J8"/>
    <mergeCell ref="K8:M8"/>
    <mergeCell ref="O8:P8"/>
    <mergeCell ref="Q8:R8"/>
    <mergeCell ref="Q7:R7"/>
    <mergeCell ref="S7:T7"/>
    <mergeCell ref="V7:X7"/>
    <mergeCell ref="D5:F6"/>
    <mergeCell ref="G5:N5"/>
    <mergeCell ref="O5:Q5"/>
    <mergeCell ref="S5:T5"/>
    <mergeCell ref="V5:W5"/>
    <mergeCell ref="X5:Y5"/>
    <mergeCell ref="D7:E7"/>
    <mergeCell ref="G7:H7"/>
    <mergeCell ref="I7:J7"/>
    <mergeCell ref="K7:M7"/>
    <mergeCell ref="O7:P7"/>
    <mergeCell ref="G6:H6"/>
    <mergeCell ref="I6:J6"/>
    <mergeCell ref="K6:N6"/>
    <mergeCell ref="O6:R6"/>
    <mergeCell ref="X3:Y3"/>
    <mergeCell ref="S4:T4"/>
    <mergeCell ref="V4:W4"/>
    <mergeCell ref="X4:Y4"/>
    <mergeCell ref="U3:V3"/>
    <mergeCell ref="S6:U6"/>
    <mergeCell ref="V6:Y6"/>
    <mergeCell ref="E3:G3"/>
    <mergeCell ref="I3:K3"/>
    <mergeCell ref="M3:O3"/>
    <mergeCell ref="P3:Q3"/>
    <mergeCell ref="R3:S3"/>
    <mergeCell ref="D4:E4"/>
    <mergeCell ref="G4:I4"/>
    <mergeCell ref="K4:L4"/>
    <mergeCell ref="M4:N4"/>
    <mergeCell ref="O4:Q4"/>
  </mergeCells>
  <pageMargins left="0.70866141732283472" right="0.70866141732283472" top="0.74803149606299213" bottom="0.74803149606299213" header="0.31496062992125984" footer="0.31496062992125984"/>
  <pageSetup paperSize="9" scale="48" orientation="landscape" r:id="rId1"/>
  <headerFooter>
    <oddHeader>&amp;CDA
Bilag XV</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1F0EB-217A-4924-98D2-1ED456E8631B}">
  <sheetPr>
    <tabColor theme="4" tint="0.39997558519241921"/>
    <pageSetUpPr autoPageBreaks="0" fitToPage="1"/>
  </sheetPr>
  <dimension ref="A1:J17"/>
  <sheetViews>
    <sheetView showGridLines="0" zoomScaleNormal="100" zoomScaleSheetLayoutView="100" zoomScalePageLayoutView="80" workbookViewId="0"/>
  </sheetViews>
  <sheetFormatPr defaultColWidth="9.140625" defaultRowHeight="15" x14ac:dyDescent="0.25"/>
  <cols>
    <col min="1" max="1" width="9.140625" style="454"/>
    <col min="2" max="2" width="10.85546875" style="454" customWidth="1"/>
    <col min="3" max="3" width="55" style="454" customWidth="1"/>
    <col min="4" max="4" width="19.140625" style="454" customWidth="1"/>
    <col min="5" max="5" width="27" style="454" customWidth="1"/>
    <col min="6" max="6" width="23.85546875" style="454" customWidth="1"/>
    <col min="7" max="7" width="21.140625" style="454" customWidth="1"/>
    <col min="8" max="8" width="28.140625" style="454" customWidth="1"/>
    <col min="9" max="16384" width="9.140625" style="454"/>
  </cols>
  <sheetData>
    <row r="1" spans="1:10" x14ac:dyDescent="0.25">
      <c r="B1" s="3" t="s">
        <v>143</v>
      </c>
      <c r="C1" s="3" t="s">
        <v>6</v>
      </c>
      <c r="E1" s="480"/>
      <c r="F1" s="480"/>
      <c r="G1" s="480"/>
      <c r="H1" s="480"/>
      <c r="I1" s="480"/>
      <c r="J1" s="460"/>
    </row>
    <row r="2" spans="1:10" ht="21" customHeight="1" x14ac:dyDescent="0.3">
      <c r="A2" s="481"/>
      <c r="B2" s="754" t="s">
        <v>40</v>
      </c>
      <c r="C2" s="753"/>
      <c r="D2" s="753"/>
      <c r="E2" s="753"/>
      <c r="F2" s="753"/>
      <c r="G2" s="753"/>
      <c r="H2" s="753"/>
      <c r="J2" s="460"/>
    </row>
    <row r="6" spans="1:10" ht="45.75" customHeight="1" x14ac:dyDescent="0.25">
      <c r="B6"/>
      <c r="C6" s="424"/>
      <c r="D6" s="482" t="s">
        <v>975</v>
      </c>
      <c r="E6" s="483" t="s">
        <v>976</v>
      </c>
      <c r="F6" s="484"/>
      <c r="G6" s="484"/>
      <c r="H6" s="485"/>
      <c r="I6" s="460"/>
      <c r="J6" s="460"/>
    </row>
    <row r="7" spans="1:10" ht="32.25" customHeight="1" x14ac:dyDescent="0.25">
      <c r="B7"/>
      <c r="C7" s="424"/>
      <c r="D7" s="486"/>
      <c r="E7" s="487"/>
      <c r="F7" s="482" t="s">
        <v>977</v>
      </c>
      <c r="G7" s="483" t="s">
        <v>978</v>
      </c>
      <c r="H7" s="488"/>
      <c r="I7" s="460"/>
      <c r="J7" s="460"/>
    </row>
    <row r="8" spans="1:10" ht="32.25" customHeight="1" x14ac:dyDescent="0.25">
      <c r="B8"/>
      <c r="C8" s="424"/>
      <c r="D8" s="489"/>
      <c r="E8" s="490"/>
      <c r="F8" s="489"/>
      <c r="G8" s="490"/>
      <c r="H8" s="482" t="s">
        <v>979</v>
      </c>
      <c r="I8" s="460"/>
      <c r="J8" s="460"/>
    </row>
    <row r="9" spans="1:10" ht="14.25" customHeight="1" x14ac:dyDescent="0.25">
      <c r="B9"/>
      <c r="C9" s="424"/>
      <c r="D9" s="427" t="s">
        <v>146</v>
      </c>
      <c r="E9" s="491" t="s">
        <v>147</v>
      </c>
      <c r="F9" s="427" t="s">
        <v>148</v>
      </c>
      <c r="G9" s="491" t="s">
        <v>247</v>
      </c>
      <c r="H9" s="427" t="s">
        <v>248</v>
      </c>
      <c r="I9" s="460"/>
      <c r="J9" s="460"/>
    </row>
    <row r="10" spans="1:10" ht="11.25" customHeight="1" x14ac:dyDescent="0.25">
      <c r="B10" s="427">
        <v>1</v>
      </c>
      <c r="C10" s="426" t="s">
        <v>831</v>
      </c>
      <c r="D10" s="427"/>
      <c r="E10" s="378">
        <v>6840.2604179999998</v>
      </c>
      <c r="F10" s="378">
        <v>6840.2604179999998</v>
      </c>
      <c r="G10" s="427" t="s">
        <v>251</v>
      </c>
      <c r="H10" s="492"/>
      <c r="I10" s="460"/>
      <c r="J10" s="460"/>
    </row>
    <row r="11" spans="1:10" ht="11.25" customHeight="1" x14ac:dyDescent="0.25">
      <c r="B11" s="427">
        <v>2</v>
      </c>
      <c r="C11" s="426" t="s">
        <v>980</v>
      </c>
      <c r="D11" s="427"/>
      <c r="E11" s="378"/>
      <c r="F11" s="378"/>
      <c r="G11" s="427"/>
      <c r="H11" s="493" t="s">
        <v>981</v>
      </c>
      <c r="I11" s="460"/>
      <c r="J11" s="460"/>
    </row>
    <row r="12" spans="1:10" ht="12" customHeight="1" x14ac:dyDescent="0.25">
      <c r="B12" s="427">
        <v>3</v>
      </c>
      <c r="C12" s="426" t="s">
        <v>184</v>
      </c>
      <c r="D12" s="427"/>
      <c r="E12" s="378">
        <v>6840.2604179999998</v>
      </c>
      <c r="F12" s="378">
        <v>6840.2604179999998</v>
      </c>
      <c r="G12" s="18"/>
      <c r="H12" s="492"/>
      <c r="I12" s="460"/>
      <c r="J12" s="460"/>
    </row>
    <row r="13" spans="1:10" x14ac:dyDescent="0.25">
      <c r="B13" s="427">
        <v>4</v>
      </c>
      <c r="C13" s="494" t="s">
        <v>982</v>
      </c>
      <c r="D13" s="491"/>
      <c r="E13" s="378">
        <v>52.395225000000003</v>
      </c>
      <c r="F13" s="378">
        <v>52.395225000000003</v>
      </c>
      <c r="G13" s="495"/>
      <c r="H13" s="492" t="s">
        <v>981</v>
      </c>
      <c r="I13" s="460"/>
      <c r="J13" s="460"/>
    </row>
    <row r="14" spans="1:10" x14ac:dyDescent="0.25">
      <c r="B14" s="5" t="s">
        <v>715</v>
      </c>
      <c r="C14" s="494" t="s">
        <v>983</v>
      </c>
      <c r="D14" s="491"/>
      <c r="E14" s="427"/>
      <c r="F14" s="493"/>
      <c r="G14" s="493"/>
      <c r="H14" s="493"/>
      <c r="I14" s="460"/>
      <c r="J14" s="460"/>
    </row>
    <row r="15" spans="1:10" x14ac:dyDescent="0.25">
      <c r="C15" s="48"/>
    </row>
    <row r="17" spans="3:3" x14ac:dyDescent="0.25">
      <c r="C17"/>
    </row>
  </sheetData>
  <pageMargins left="0.70866141732283472" right="0.70866141732283472" top="0.74803149606299213" bottom="0.74803149606299213" header="0.31496062992125984" footer="0.31496062992125984"/>
  <pageSetup paperSize="9" scale="69" orientation="landscape" r:id="rId1"/>
  <headerFooter>
    <oddHeader>&amp;CDA
Bilag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28C3A-C5CE-4FDD-A9CC-93B8427BFD99}">
  <sheetPr>
    <tabColor theme="5" tint="-0.499984740745262"/>
    <pageSetUpPr fitToPage="1"/>
  </sheetPr>
  <dimension ref="B1:I27"/>
  <sheetViews>
    <sheetView showGridLines="0" zoomScaleNormal="100" workbookViewId="0"/>
  </sheetViews>
  <sheetFormatPr defaultColWidth="9.140625" defaultRowHeight="15" x14ac:dyDescent="0.25"/>
  <cols>
    <col min="1" max="1" width="9.140625" style="454"/>
    <col min="2" max="2" width="6.7109375" style="454" customWidth="1"/>
    <col min="3" max="3" width="69.140625" style="454" customWidth="1"/>
    <col min="4" max="9" width="24.85546875" style="454" customWidth="1"/>
    <col min="10" max="16384" width="9.140625" style="454"/>
  </cols>
  <sheetData>
    <row r="1" spans="2:9" x14ac:dyDescent="0.25">
      <c r="B1" s="454" t="s">
        <v>143</v>
      </c>
      <c r="D1" t="s">
        <v>6</v>
      </c>
    </row>
    <row r="2" spans="2:9" ht="18.75" x14ac:dyDescent="0.3">
      <c r="B2" s="350" t="s">
        <v>42</v>
      </c>
      <c r="C2" s="351"/>
      <c r="D2" s="351"/>
      <c r="E2" s="351"/>
      <c r="F2" s="351"/>
      <c r="G2" s="351"/>
      <c r="H2" s="351"/>
      <c r="I2" s="351"/>
    </row>
    <row r="5" spans="2:9" ht="33" customHeight="1" x14ac:dyDescent="0.25">
      <c r="B5" s="566"/>
      <c r="C5" s="1256" t="s">
        <v>984</v>
      </c>
      <c r="D5" s="1257" t="s">
        <v>985</v>
      </c>
      <c r="E5" s="1256"/>
      <c r="F5" s="1258" t="s">
        <v>986</v>
      </c>
      <c r="G5" s="1257"/>
      <c r="H5" s="1259" t="s">
        <v>987</v>
      </c>
      <c r="I5" s="1260"/>
    </row>
    <row r="6" spans="2:9" ht="30" x14ac:dyDescent="0.25">
      <c r="B6" s="160"/>
      <c r="C6" s="1256"/>
      <c r="D6" s="432" t="s">
        <v>911</v>
      </c>
      <c r="E6" s="161" t="s">
        <v>661</v>
      </c>
      <c r="F6" s="432" t="s">
        <v>911</v>
      </c>
      <c r="G6" s="161" t="s">
        <v>661</v>
      </c>
      <c r="H6" s="434" t="s">
        <v>988</v>
      </c>
      <c r="I6" s="434" t="s">
        <v>989</v>
      </c>
    </row>
    <row r="7" spans="2:9" x14ac:dyDescent="0.25">
      <c r="B7" s="160"/>
      <c r="C7" s="1256"/>
      <c r="D7" s="567" t="s">
        <v>146</v>
      </c>
      <c r="E7" s="24" t="s">
        <v>147</v>
      </c>
      <c r="F7" s="24" t="s">
        <v>148</v>
      </c>
      <c r="G7" s="24" t="s">
        <v>247</v>
      </c>
      <c r="H7" s="24" t="s">
        <v>248</v>
      </c>
      <c r="I7" s="24" t="s">
        <v>249</v>
      </c>
    </row>
    <row r="8" spans="2:9" x14ac:dyDescent="0.25">
      <c r="B8" s="18">
        <v>1</v>
      </c>
      <c r="C8" s="27" t="s">
        <v>990</v>
      </c>
      <c r="D8" s="568">
        <v>2528.1819631399999</v>
      </c>
      <c r="E8" s="569"/>
      <c r="F8" s="569">
        <v>2528.1819631399999</v>
      </c>
      <c r="G8" s="569">
        <v>94.644371000000007</v>
      </c>
      <c r="H8" s="569"/>
      <c r="I8" s="401">
        <v>0</v>
      </c>
    </row>
    <row r="9" spans="2:9" x14ac:dyDescent="0.25">
      <c r="B9" s="18">
        <v>2</v>
      </c>
      <c r="C9" s="157" t="s">
        <v>991</v>
      </c>
      <c r="D9" s="568"/>
      <c r="E9" s="569"/>
      <c r="F9" s="569"/>
      <c r="G9" s="569">
        <v>53.074829000000001</v>
      </c>
      <c r="H9" s="569"/>
      <c r="I9" s="401">
        <v>0</v>
      </c>
    </row>
    <row r="10" spans="2:9" x14ac:dyDescent="0.25">
      <c r="B10" s="18">
        <v>3</v>
      </c>
      <c r="C10" s="157" t="s">
        <v>992</v>
      </c>
      <c r="D10" s="568"/>
      <c r="E10" s="569"/>
      <c r="F10" s="569"/>
      <c r="G10" s="569"/>
      <c r="H10" s="569"/>
      <c r="I10" s="401"/>
    </row>
    <row r="11" spans="2:9" x14ac:dyDescent="0.25">
      <c r="B11" s="18">
        <v>4</v>
      </c>
      <c r="C11" s="157" t="s">
        <v>993</v>
      </c>
      <c r="D11" s="568"/>
      <c r="E11" s="569"/>
      <c r="F11" s="569"/>
      <c r="G11" s="569"/>
      <c r="H11" s="569"/>
      <c r="I11" s="401"/>
    </row>
    <row r="12" spans="2:9" x14ac:dyDescent="0.25">
      <c r="B12" s="18">
        <v>5</v>
      </c>
      <c r="C12" s="157" t="s">
        <v>994</v>
      </c>
      <c r="D12" s="568"/>
      <c r="E12" s="569"/>
      <c r="F12" s="569"/>
      <c r="G12" s="569"/>
      <c r="H12" s="569"/>
      <c r="I12" s="401"/>
    </row>
    <row r="13" spans="2:9" x14ac:dyDescent="0.25">
      <c r="B13" s="18">
        <v>6</v>
      </c>
      <c r="C13" s="157" t="s">
        <v>720</v>
      </c>
      <c r="D13" s="568">
        <v>171.85773424999999</v>
      </c>
      <c r="E13" s="569"/>
      <c r="F13" s="569">
        <v>6864.3989522499996</v>
      </c>
      <c r="G13" s="569">
        <v>44.739307799999999</v>
      </c>
      <c r="H13" s="569">
        <v>1405.5096203099999</v>
      </c>
      <c r="I13" s="401">
        <v>0.20342762981556381</v>
      </c>
    </row>
    <row r="14" spans="2:9" x14ac:dyDescent="0.25">
      <c r="B14" s="18">
        <v>7</v>
      </c>
      <c r="C14" s="157" t="s">
        <v>726</v>
      </c>
      <c r="D14" s="568">
        <v>11471.56105746</v>
      </c>
      <c r="E14" s="569">
        <v>3619.612275</v>
      </c>
      <c r="F14" s="569">
        <v>7191.5118478831901</v>
      </c>
      <c r="G14" s="569">
        <v>698.61049100000002</v>
      </c>
      <c r="H14" s="569">
        <v>6352.5575678831901</v>
      </c>
      <c r="I14" s="401">
        <v>0.80512789219721592</v>
      </c>
    </row>
    <row r="15" spans="2:9" x14ac:dyDescent="0.25">
      <c r="B15" s="18">
        <v>8</v>
      </c>
      <c r="C15" s="157" t="s">
        <v>995</v>
      </c>
      <c r="D15" s="568">
        <v>4417.7063710000002</v>
      </c>
      <c r="E15" s="569">
        <v>470.50961699999999</v>
      </c>
      <c r="F15" s="569">
        <v>4353.0637264945399</v>
      </c>
      <c r="G15" s="569">
        <v>93.848712199999994</v>
      </c>
      <c r="H15" s="569">
        <v>2527.6816020209098</v>
      </c>
      <c r="I15" s="401">
        <v>0.56841272160576883</v>
      </c>
    </row>
    <row r="16" spans="2:9" x14ac:dyDescent="0.25">
      <c r="B16" s="18">
        <v>9</v>
      </c>
      <c r="C16" s="157" t="s">
        <v>722</v>
      </c>
      <c r="D16" s="568">
        <v>93291.435299789999</v>
      </c>
      <c r="E16" s="569">
        <v>4897.7605709999998</v>
      </c>
      <c r="F16" s="569">
        <v>90602.457768872293</v>
      </c>
      <c r="G16" s="569">
        <v>960.5483696</v>
      </c>
      <c r="H16" s="569">
        <v>32084.093977891102</v>
      </c>
      <c r="I16" s="401">
        <v>0.35040455016701594</v>
      </c>
    </row>
    <row r="17" spans="2:9" x14ac:dyDescent="0.25">
      <c r="B17" s="18">
        <v>10</v>
      </c>
      <c r="C17" s="157" t="s">
        <v>728</v>
      </c>
      <c r="D17" s="568">
        <v>675.66628300000002</v>
      </c>
      <c r="E17" s="569">
        <v>22.852979999999999</v>
      </c>
      <c r="F17" s="569">
        <v>623.27105800000004</v>
      </c>
      <c r="G17" s="569">
        <v>4.4002080000000001</v>
      </c>
      <c r="H17" s="569">
        <v>627.67126599999995</v>
      </c>
      <c r="I17" s="401">
        <v>0.99999999999999978</v>
      </c>
    </row>
    <row r="18" spans="2:9" x14ac:dyDescent="0.25">
      <c r="B18" s="18">
        <v>11</v>
      </c>
      <c r="C18" s="157" t="s">
        <v>996</v>
      </c>
      <c r="D18" s="568"/>
      <c r="E18" s="569"/>
      <c r="F18" s="569"/>
      <c r="G18" s="569"/>
      <c r="H18" s="569"/>
      <c r="I18" s="401"/>
    </row>
    <row r="19" spans="2:9" x14ac:dyDescent="0.25">
      <c r="B19" s="18">
        <v>12</v>
      </c>
      <c r="C19" s="157" t="s">
        <v>714</v>
      </c>
      <c r="D19" s="568"/>
      <c r="E19" s="569">
        <v>1852.3160310000001</v>
      </c>
      <c r="F19" s="569"/>
      <c r="G19" s="569">
        <v>370.4632062</v>
      </c>
      <c r="H19" s="569">
        <v>37.046320620000003</v>
      </c>
      <c r="I19" s="401">
        <v>0.1</v>
      </c>
    </row>
    <row r="20" spans="2:9" x14ac:dyDescent="0.25">
      <c r="B20" s="18">
        <v>13</v>
      </c>
      <c r="C20" s="157" t="s">
        <v>997</v>
      </c>
      <c r="D20" s="568"/>
      <c r="E20" s="569"/>
      <c r="F20" s="569"/>
      <c r="G20" s="569"/>
      <c r="H20" s="569"/>
      <c r="I20" s="401"/>
    </row>
    <row r="21" spans="2:9" x14ac:dyDescent="0.25">
      <c r="B21" s="18">
        <v>14</v>
      </c>
      <c r="C21" s="157" t="s">
        <v>998</v>
      </c>
      <c r="D21" s="568"/>
      <c r="E21" s="569"/>
      <c r="F21" s="569"/>
      <c r="G21" s="569"/>
      <c r="H21" s="569"/>
      <c r="I21" s="401"/>
    </row>
    <row r="22" spans="2:9" x14ac:dyDescent="0.25">
      <c r="B22" s="18">
        <v>15</v>
      </c>
      <c r="C22" s="157" t="s">
        <v>266</v>
      </c>
      <c r="D22" s="568">
        <v>46.479554669999999</v>
      </c>
      <c r="E22" s="569"/>
      <c r="F22" s="568">
        <v>46.479554669999999</v>
      </c>
      <c r="G22" s="569"/>
      <c r="H22" s="568">
        <v>46.479554669999999</v>
      </c>
      <c r="I22" s="401">
        <v>1</v>
      </c>
    </row>
    <row r="23" spans="2:9" x14ac:dyDescent="0.25">
      <c r="B23" s="18">
        <v>16</v>
      </c>
      <c r="C23" s="157" t="s">
        <v>999</v>
      </c>
      <c r="D23" s="568">
        <v>549.31975493000004</v>
      </c>
      <c r="E23" s="569">
        <v>10841</v>
      </c>
      <c r="F23" s="569">
        <v>549.31975493000004</v>
      </c>
      <c r="G23" s="569">
        <v>10841</v>
      </c>
      <c r="H23" s="569">
        <v>11390.31975493</v>
      </c>
      <c r="I23" s="401">
        <v>1</v>
      </c>
    </row>
    <row r="24" spans="2:9" x14ac:dyDescent="0.25">
      <c r="B24" s="161">
        <v>17</v>
      </c>
      <c r="C24" s="40" t="s">
        <v>1000</v>
      </c>
      <c r="D24" s="568">
        <v>113152.20801823999</v>
      </c>
      <c r="E24" s="569">
        <v>21704.051474</v>
      </c>
      <c r="F24" s="569">
        <v>112758.68462624002</v>
      </c>
      <c r="G24" s="569">
        <v>13161.3294948</v>
      </c>
      <c r="H24" s="569">
        <v>54471.359664325195</v>
      </c>
      <c r="I24" s="401">
        <v>0.43258698821273051</v>
      </c>
    </row>
    <row r="27" spans="2:9" x14ac:dyDescent="0.25">
      <c r="C27"/>
    </row>
  </sheetData>
  <mergeCells count="4">
    <mergeCell ref="C5:C7"/>
    <mergeCell ref="D5:E5"/>
    <mergeCell ref="F5:G5"/>
    <mergeCell ref="H5:I5"/>
  </mergeCells>
  <pageMargins left="0.70866141732283472" right="0.70866141732283472" top="0.74803149606299213" bottom="0.74803149606299213" header="0.31496062992125984" footer="0.31496062992125984"/>
  <pageSetup paperSize="9" scale="55" fitToHeight="0" orientation="landscape" r:id="rId1"/>
  <headerFooter>
    <oddHeader>&amp;CDA
Bilag XIX</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0E7B3-3E64-47E1-A52D-3F6473D92F8B}">
  <sheetPr>
    <tabColor theme="5" tint="-0.499984740745262"/>
    <pageSetUpPr fitToPage="1"/>
  </sheetPr>
  <dimension ref="B1:T27"/>
  <sheetViews>
    <sheetView showGridLines="0" zoomScale="115" zoomScaleNormal="115" workbookViewId="0"/>
  </sheetViews>
  <sheetFormatPr defaultColWidth="9.140625" defaultRowHeight="15" x14ac:dyDescent="0.25"/>
  <cols>
    <col min="1" max="1" width="9.140625" style="454"/>
    <col min="2" max="2" width="3.85546875" style="454" customWidth="1"/>
    <col min="3" max="3" width="74.5703125" style="454" customWidth="1"/>
    <col min="4" max="4" width="10.7109375" style="454" customWidth="1"/>
    <col min="5" max="20" width="8.7109375" style="454" customWidth="1"/>
    <col min="21" max="16384" width="9.140625" style="454"/>
  </cols>
  <sheetData>
    <row r="1" spans="2:20" x14ac:dyDescent="0.25">
      <c r="B1" s="454" t="s">
        <v>143</v>
      </c>
      <c r="D1" t="s">
        <v>6</v>
      </c>
    </row>
    <row r="2" spans="2:20" ht="18.75" x14ac:dyDescent="0.3">
      <c r="B2" s="350" t="s">
        <v>43</v>
      </c>
      <c r="C2" s="351"/>
      <c r="D2" s="351"/>
      <c r="E2" s="351"/>
      <c r="F2" s="351"/>
      <c r="G2" s="351"/>
      <c r="H2" s="351"/>
      <c r="I2" s="351"/>
      <c r="J2" s="351"/>
      <c r="K2" s="351"/>
      <c r="L2" s="351"/>
      <c r="M2" s="351"/>
      <c r="N2" s="351"/>
      <c r="O2" s="351"/>
      <c r="P2" s="351"/>
      <c r="Q2" s="351"/>
      <c r="R2" s="351"/>
      <c r="S2" s="351"/>
      <c r="T2" s="351"/>
    </row>
    <row r="5" spans="2:20" x14ac:dyDescent="0.25">
      <c r="B5" s="566"/>
      <c r="C5" s="1256" t="s">
        <v>984</v>
      </c>
      <c r="D5" s="1258" t="s">
        <v>1001</v>
      </c>
      <c r="E5" s="1261"/>
      <c r="F5" s="1261"/>
      <c r="G5" s="1261"/>
      <c r="H5" s="1261"/>
      <c r="I5" s="1261"/>
      <c r="J5" s="1261"/>
      <c r="K5" s="1261"/>
      <c r="L5" s="1261"/>
      <c r="M5" s="1261"/>
      <c r="N5" s="1261"/>
      <c r="O5" s="1261"/>
      <c r="P5" s="1261"/>
      <c r="Q5" s="1261"/>
      <c r="R5" s="1257"/>
      <c r="S5" s="1262" t="s">
        <v>184</v>
      </c>
      <c r="T5" s="1262" t="s">
        <v>1002</v>
      </c>
    </row>
    <row r="6" spans="2:20" x14ac:dyDescent="0.25">
      <c r="B6" s="160"/>
      <c r="C6" s="1256"/>
      <c r="D6" s="163">
        <v>0</v>
      </c>
      <c r="E6" s="164">
        <v>0.02</v>
      </c>
      <c r="F6" s="163">
        <v>0.04</v>
      </c>
      <c r="G6" s="164">
        <v>0.1</v>
      </c>
      <c r="H6" s="164">
        <v>0.2</v>
      </c>
      <c r="I6" s="164">
        <v>0.35</v>
      </c>
      <c r="J6" s="164">
        <v>0.5</v>
      </c>
      <c r="K6" s="164">
        <v>0.7</v>
      </c>
      <c r="L6" s="164">
        <v>0.75</v>
      </c>
      <c r="M6" s="433">
        <v>1</v>
      </c>
      <c r="N6" s="433">
        <v>1.5</v>
      </c>
      <c r="O6" s="433">
        <v>2.5</v>
      </c>
      <c r="P6" s="433">
        <v>3.7</v>
      </c>
      <c r="Q6" s="433">
        <v>12.5</v>
      </c>
      <c r="R6" s="433" t="s">
        <v>1003</v>
      </c>
      <c r="S6" s="1262"/>
      <c r="T6" s="1262"/>
    </row>
    <row r="7" spans="2:20" x14ac:dyDescent="0.25">
      <c r="B7" s="160"/>
      <c r="C7" s="1256"/>
      <c r="D7" s="567" t="s">
        <v>146</v>
      </c>
      <c r="E7" s="567" t="s">
        <v>147</v>
      </c>
      <c r="F7" s="567" t="s">
        <v>148</v>
      </c>
      <c r="G7" s="567" t="s">
        <v>247</v>
      </c>
      <c r="H7" s="567" t="s">
        <v>248</v>
      </c>
      <c r="I7" s="567" t="s">
        <v>249</v>
      </c>
      <c r="J7" s="567" t="s">
        <v>250</v>
      </c>
      <c r="K7" s="567" t="s">
        <v>330</v>
      </c>
      <c r="L7" s="567" t="s">
        <v>576</v>
      </c>
      <c r="M7" s="567" t="s">
        <v>577</v>
      </c>
      <c r="N7" s="567" t="s">
        <v>578</v>
      </c>
      <c r="O7" s="567" t="s">
        <v>579</v>
      </c>
      <c r="P7" s="567" t="s">
        <v>580</v>
      </c>
      <c r="Q7" s="567" t="s">
        <v>815</v>
      </c>
      <c r="R7" s="567" t="s">
        <v>816</v>
      </c>
      <c r="S7" s="165" t="s">
        <v>1004</v>
      </c>
      <c r="T7" s="165" t="s">
        <v>1005</v>
      </c>
    </row>
    <row r="8" spans="2:20" x14ac:dyDescent="0.25">
      <c r="B8" s="18">
        <v>1</v>
      </c>
      <c r="C8" s="27" t="s">
        <v>990</v>
      </c>
      <c r="D8" s="568">
        <v>2622.8263341400002</v>
      </c>
      <c r="E8" s="569"/>
      <c r="F8" s="569"/>
      <c r="G8" s="569"/>
      <c r="H8" s="569"/>
      <c r="I8" s="569"/>
      <c r="J8" s="569"/>
      <c r="K8" s="569"/>
      <c r="L8" s="569"/>
      <c r="M8" s="569"/>
      <c r="N8" s="569"/>
      <c r="O8" s="569"/>
      <c r="P8" s="569"/>
      <c r="Q8" s="569"/>
      <c r="R8" s="569"/>
      <c r="S8" s="569">
        <v>2622.8263341400002</v>
      </c>
      <c r="T8" s="569"/>
    </row>
    <row r="9" spans="2:20" x14ac:dyDescent="0.25">
      <c r="B9" s="18">
        <v>2</v>
      </c>
      <c r="C9" s="157" t="s">
        <v>991</v>
      </c>
      <c r="D9" s="568">
        <v>53.074829000000001</v>
      </c>
      <c r="E9" s="569"/>
      <c r="F9" s="569"/>
      <c r="G9" s="569"/>
      <c r="H9" s="569"/>
      <c r="I9" s="569"/>
      <c r="J9" s="569"/>
      <c r="K9" s="569"/>
      <c r="L9" s="569"/>
      <c r="M9" s="569"/>
      <c r="N9" s="569"/>
      <c r="O9" s="569"/>
      <c r="P9" s="569"/>
      <c r="Q9" s="569"/>
      <c r="R9" s="569"/>
      <c r="S9" s="569">
        <v>53.074829000000001</v>
      </c>
      <c r="T9" s="569"/>
    </row>
    <row r="10" spans="2:20" x14ac:dyDescent="0.25">
      <c r="B10" s="18">
        <v>3</v>
      </c>
      <c r="C10" s="157" t="s">
        <v>992</v>
      </c>
      <c r="D10" s="568"/>
      <c r="E10" s="569"/>
      <c r="F10" s="569"/>
      <c r="G10" s="569"/>
      <c r="H10" s="569"/>
      <c r="I10" s="569"/>
      <c r="J10" s="569"/>
      <c r="K10" s="569"/>
      <c r="L10" s="569"/>
      <c r="M10" s="569"/>
      <c r="N10" s="569"/>
      <c r="O10" s="569"/>
      <c r="P10" s="569"/>
      <c r="Q10" s="569"/>
      <c r="R10" s="569"/>
      <c r="S10" s="569"/>
      <c r="T10" s="569"/>
    </row>
    <row r="11" spans="2:20" x14ac:dyDescent="0.25">
      <c r="B11" s="18">
        <v>4</v>
      </c>
      <c r="C11" s="157" t="s">
        <v>993</v>
      </c>
      <c r="D11" s="568"/>
      <c r="E11" s="569"/>
      <c r="F11" s="569"/>
      <c r="G11" s="569"/>
      <c r="H11" s="569"/>
      <c r="I11" s="569"/>
      <c r="J11" s="569"/>
      <c r="K11" s="569"/>
      <c r="L11" s="569"/>
      <c r="M11" s="569"/>
      <c r="N11" s="569"/>
      <c r="O11" s="569"/>
      <c r="P11" s="569"/>
      <c r="Q11" s="569"/>
      <c r="R11" s="569"/>
      <c r="S11" s="569"/>
      <c r="T11" s="569"/>
    </row>
    <row r="12" spans="2:20" x14ac:dyDescent="0.25">
      <c r="B12" s="18">
        <v>5</v>
      </c>
      <c r="C12" s="157" t="s">
        <v>994</v>
      </c>
      <c r="D12" s="568"/>
      <c r="E12" s="569"/>
      <c r="F12" s="569"/>
      <c r="G12" s="569"/>
      <c r="H12" s="569"/>
      <c r="I12" s="569"/>
      <c r="J12" s="569"/>
      <c r="K12" s="569"/>
      <c r="L12" s="569"/>
      <c r="M12" s="569"/>
      <c r="N12" s="569"/>
      <c r="O12" s="569"/>
      <c r="P12" s="569"/>
      <c r="Q12" s="569"/>
      <c r="R12" s="569"/>
      <c r="S12" s="569"/>
      <c r="T12" s="569"/>
    </row>
    <row r="13" spans="2:20" x14ac:dyDescent="0.25">
      <c r="B13" s="18">
        <v>6</v>
      </c>
      <c r="C13" s="157" t="s">
        <v>720</v>
      </c>
      <c r="D13" s="568"/>
      <c r="E13" s="569"/>
      <c r="F13" s="569"/>
      <c r="G13" s="569"/>
      <c r="H13" s="569">
        <v>6830.1983640500002</v>
      </c>
      <c r="I13" s="569"/>
      <c r="J13" s="569">
        <v>78.939895000000007</v>
      </c>
      <c r="K13" s="569"/>
      <c r="L13" s="569"/>
      <c r="M13" s="569"/>
      <c r="N13" s="569"/>
      <c r="O13" s="569"/>
      <c r="P13" s="569"/>
      <c r="Q13" s="569"/>
      <c r="R13" s="569"/>
      <c r="S13" s="569">
        <v>6909.1382590500007</v>
      </c>
      <c r="T13" s="569"/>
    </row>
    <row r="14" spans="2:20" x14ac:dyDescent="0.25">
      <c r="B14" s="18">
        <v>7</v>
      </c>
      <c r="C14" s="157" t="s">
        <v>726</v>
      </c>
      <c r="D14" s="568"/>
      <c r="E14" s="569"/>
      <c r="F14" s="569"/>
      <c r="G14" s="569"/>
      <c r="H14" s="569"/>
      <c r="I14" s="569"/>
      <c r="J14" s="569"/>
      <c r="K14" s="569"/>
      <c r="L14" s="569"/>
      <c r="M14" s="569">
        <v>7890.1223388831904</v>
      </c>
      <c r="N14" s="569"/>
      <c r="O14" s="569"/>
      <c r="P14" s="569"/>
      <c r="Q14" s="569"/>
      <c r="R14" s="569"/>
      <c r="S14" s="569">
        <v>7890.1223388831904</v>
      </c>
      <c r="T14" s="569"/>
    </row>
    <row r="15" spans="2:20" x14ac:dyDescent="0.25">
      <c r="B15" s="18">
        <v>8</v>
      </c>
      <c r="C15" s="157" t="s">
        <v>724</v>
      </c>
      <c r="D15" s="568"/>
      <c r="E15" s="569"/>
      <c r="F15" s="569"/>
      <c r="G15" s="569"/>
      <c r="H15" s="569"/>
      <c r="I15" s="569"/>
      <c r="J15" s="569"/>
      <c r="K15" s="569"/>
      <c r="L15" s="569">
        <v>4446.9124386945396</v>
      </c>
      <c r="M15" s="569"/>
      <c r="N15" s="569"/>
      <c r="O15" s="569"/>
      <c r="P15" s="569"/>
      <c r="Q15" s="569"/>
      <c r="R15" s="569"/>
      <c r="S15" s="569">
        <v>4446.9124386945396</v>
      </c>
      <c r="T15" s="569"/>
    </row>
    <row r="16" spans="2:20" x14ac:dyDescent="0.25">
      <c r="B16" s="18">
        <v>9</v>
      </c>
      <c r="C16" s="157" t="s">
        <v>1006</v>
      </c>
      <c r="D16" s="568"/>
      <c r="E16" s="569"/>
      <c r="F16" s="569"/>
      <c r="G16" s="569"/>
      <c r="H16" s="569"/>
      <c r="I16" s="569">
        <v>57484.337223133101</v>
      </c>
      <c r="J16" s="569">
        <v>30726.114409589401</v>
      </c>
      <c r="K16" s="569"/>
      <c r="L16" s="569">
        <v>2.3313429999999999</v>
      </c>
      <c r="M16" s="569">
        <v>3350.22316275</v>
      </c>
      <c r="N16" s="569"/>
      <c r="O16" s="569"/>
      <c r="P16" s="569"/>
      <c r="Q16" s="569"/>
      <c r="R16" s="569"/>
      <c r="S16" s="569">
        <v>91563.006138472498</v>
      </c>
      <c r="T16" s="569"/>
    </row>
    <row r="17" spans="2:20" x14ac:dyDescent="0.25">
      <c r="B17" s="18">
        <v>10</v>
      </c>
      <c r="C17" s="157" t="s">
        <v>728</v>
      </c>
      <c r="D17" s="568"/>
      <c r="E17" s="569"/>
      <c r="F17" s="569"/>
      <c r="G17" s="569"/>
      <c r="H17" s="569"/>
      <c r="I17" s="569"/>
      <c r="J17" s="569"/>
      <c r="K17" s="569"/>
      <c r="L17" s="569"/>
      <c r="M17" s="569">
        <v>627.67126599999995</v>
      </c>
      <c r="N17" s="569"/>
      <c r="O17" s="569"/>
      <c r="P17" s="569"/>
      <c r="Q17" s="569"/>
      <c r="R17" s="569"/>
      <c r="S17" s="569">
        <v>627.67126599999995</v>
      </c>
      <c r="T17" s="569"/>
    </row>
    <row r="18" spans="2:20" x14ac:dyDescent="0.25">
      <c r="B18" s="18">
        <v>11</v>
      </c>
      <c r="C18" s="157" t="s">
        <v>996</v>
      </c>
      <c r="D18" s="568"/>
      <c r="E18" s="569"/>
      <c r="F18" s="569"/>
      <c r="G18" s="569"/>
      <c r="H18" s="569"/>
      <c r="I18" s="569"/>
      <c r="J18" s="569"/>
      <c r="K18" s="569"/>
      <c r="L18" s="569"/>
      <c r="M18" s="569"/>
      <c r="N18" s="569"/>
      <c r="O18" s="569"/>
      <c r="P18" s="569"/>
      <c r="Q18" s="569"/>
      <c r="R18" s="569"/>
      <c r="S18" s="569"/>
      <c r="T18" s="569"/>
    </row>
    <row r="19" spans="2:20" x14ac:dyDescent="0.25">
      <c r="B19" s="18">
        <v>12</v>
      </c>
      <c r="C19" s="157" t="s">
        <v>714</v>
      </c>
      <c r="D19" s="568"/>
      <c r="E19" s="569"/>
      <c r="F19" s="569"/>
      <c r="G19" s="569">
        <v>370.4632062</v>
      </c>
      <c r="H19" s="569"/>
      <c r="I19" s="569"/>
      <c r="J19" s="569"/>
      <c r="K19" s="569"/>
      <c r="L19" s="569"/>
      <c r="M19" s="569"/>
      <c r="N19" s="569"/>
      <c r="O19" s="569"/>
      <c r="P19" s="569"/>
      <c r="Q19" s="569"/>
      <c r="R19" s="569"/>
      <c r="S19" s="569">
        <v>370.4632062</v>
      </c>
      <c r="T19" s="569"/>
    </row>
    <row r="20" spans="2:20" x14ac:dyDescent="0.25">
      <c r="B20" s="18">
        <v>13</v>
      </c>
      <c r="C20" s="157" t="s">
        <v>1007</v>
      </c>
      <c r="D20" s="568"/>
      <c r="E20" s="569"/>
      <c r="F20" s="569"/>
      <c r="G20" s="569"/>
      <c r="H20" s="569"/>
      <c r="I20" s="569"/>
      <c r="J20" s="569"/>
      <c r="K20" s="569"/>
      <c r="L20" s="569"/>
      <c r="M20" s="569"/>
      <c r="N20" s="569"/>
      <c r="O20" s="569"/>
      <c r="P20" s="569"/>
      <c r="Q20" s="569"/>
      <c r="R20" s="569"/>
      <c r="S20" s="569"/>
      <c r="T20" s="569"/>
    </row>
    <row r="21" spans="2:20" x14ac:dyDescent="0.25">
      <c r="B21" s="18">
        <v>14</v>
      </c>
      <c r="C21" s="157" t="s">
        <v>1008</v>
      </c>
      <c r="D21" s="568"/>
      <c r="E21" s="569"/>
      <c r="F21" s="569"/>
      <c r="G21" s="569"/>
      <c r="H21" s="569"/>
      <c r="I21" s="569"/>
      <c r="J21" s="569"/>
      <c r="K21" s="569"/>
      <c r="L21" s="569"/>
      <c r="M21" s="569"/>
      <c r="N21" s="569"/>
      <c r="O21" s="569"/>
      <c r="P21" s="569"/>
      <c r="Q21" s="569"/>
      <c r="R21" s="569"/>
      <c r="S21" s="569"/>
      <c r="T21" s="569"/>
    </row>
    <row r="22" spans="2:20" x14ac:dyDescent="0.25">
      <c r="B22" s="18">
        <v>15</v>
      </c>
      <c r="C22" s="157" t="s">
        <v>1009</v>
      </c>
      <c r="D22" s="568"/>
      <c r="E22" s="569"/>
      <c r="F22" s="569"/>
      <c r="G22" s="569"/>
      <c r="H22" s="569"/>
      <c r="I22" s="569"/>
      <c r="J22" s="569"/>
      <c r="K22" s="569"/>
      <c r="L22" s="569"/>
      <c r="M22" s="569">
        <v>46.479554669999999</v>
      </c>
      <c r="N22" s="569"/>
      <c r="O22" s="569"/>
      <c r="P22" s="569"/>
      <c r="Q22" s="569"/>
      <c r="R22" s="569"/>
      <c r="S22" s="569">
        <v>46.479554669999999</v>
      </c>
      <c r="T22" s="569"/>
    </row>
    <row r="23" spans="2:20" x14ac:dyDescent="0.25">
      <c r="B23" s="18">
        <v>16</v>
      </c>
      <c r="C23" s="157" t="s">
        <v>999</v>
      </c>
      <c r="D23" s="568"/>
      <c r="E23" s="569"/>
      <c r="F23" s="569"/>
      <c r="G23" s="569"/>
      <c r="H23" s="569"/>
      <c r="I23" s="569"/>
      <c r="J23" s="569"/>
      <c r="K23" s="569"/>
      <c r="L23" s="569"/>
      <c r="M23" s="569">
        <v>11390.31975493</v>
      </c>
      <c r="N23" s="569"/>
      <c r="O23" s="569"/>
      <c r="P23" s="569"/>
      <c r="Q23" s="569"/>
      <c r="R23" s="569"/>
      <c r="S23" s="569">
        <v>11390.31975493</v>
      </c>
      <c r="T23" s="569"/>
    </row>
    <row r="24" spans="2:20" x14ac:dyDescent="0.25">
      <c r="B24" s="161">
        <v>17</v>
      </c>
      <c r="C24" s="40" t="s">
        <v>1000</v>
      </c>
      <c r="D24" s="568">
        <v>2675.9011631400003</v>
      </c>
      <c r="E24" s="569"/>
      <c r="F24" s="569"/>
      <c r="G24" s="569">
        <v>370.4632062</v>
      </c>
      <c r="H24" s="569">
        <v>6830.1983640500002</v>
      </c>
      <c r="I24" s="569">
        <v>57484.337223133101</v>
      </c>
      <c r="J24" s="569">
        <v>30805.054304589401</v>
      </c>
      <c r="K24" s="569"/>
      <c r="L24" s="569">
        <v>4449.2437816945394</v>
      </c>
      <c r="M24" s="569">
        <v>23304.81607723319</v>
      </c>
      <c r="N24" s="569"/>
      <c r="O24" s="569"/>
      <c r="P24" s="569"/>
      <c r="Q24" s="569"/>
      <c r="R24" s="569"/>
      <c r="S24" s="569">
        <v>125920.01412004024</v>
      </c>
      <c r="T24" s="569"/>
    </row>
    <row r="27" spans="2:20" x14ac:dyDescent="0.25">
      <c r="C27"/>
    </row>
  </sheetData>
  <mergeCells count="4">
    <mergeCell ref="C5:C7"/>
    <mergeCell ref="D5:R5"/>
    <mergeCell ref="S5:S6"/>
    <mergeCell ref="T5:T6"/>
  </mergeCells>
  <pageMargins left="0.70866141732283472" right="0.70866141732283472" top="0.74803149606299213" bottom="0.74803149606299213" header="0.31496062992125984" footer="0.31496062992125984"/>
  <pageSetup paperSize="9" scale="57" orientation="landscape" r:id="rId1"/>
  <headerFooter>
    <oddHeader>&amp;CDA
Bilag 23</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D217C-8001-4595-B155-4607641E622E}">
  <sheetPr>
    <tabColor theme="5" tint="-0.249977111117893"/>
    <pageSetUpPr fitToPage="1"/>
  </sheetPr>
  <dimension ref="B1:O76"/>
  <sheetViews>
    <sheetView showGridLines="0" zoomScale="110" zoomScaleNormal="110" workbookViewId="0"/>
  </sheetViews>
  <sheetFormatPr defaultColWidth="9.140625" defaultRowHeight="15" x14ac:dyDescent="0.25"/>
  <cols>
    <col min="1" max="1" width="9.140625" style="454"/>
    <col min="2" max="2" width="21.140625" style="454" customWidth="1"/>
    <col min="3" max="3" width="20" style="454" customWidth="1"/>
    <col min="4" max="4" width="13.5703125" style="454" customWidth="1"/>
    <col min="5" max="5" width="20" style="454" customWidth="1"/>
    <col min="6" max="6" width="18.7109375" style="454" customWidth="1"/>
    <col min="7" max="7" width="22.140625" style="454" customWidth="1"/>
    <col min="8" max="8" width="14.140625" style="454" customWidth="1"/>
    <col min="9" max="9" width="11.42578125" style="454" customWidth="1"/>
    <col min="10" max="10" width="14.42578125" style="454" customWidth="1"/>
    <col min="11" max="11" width="17.5703125" style="454" customWidth="1"/>
    <col min="12" max="12" width="15.140625" style="454" customWidth="1"/>
    <col min="13" max="14" width="15.5703125" style="454" customWidth="1"/>
    <col min="15" max="15" width="14.5703125" style="454" customWidth="1"/>
    <col min="16" max="16384" width="9.140625" style="454"/>
  </cols>
  <sheetData>
    <row r="1" spans="2:15" x14ac:dyDescent="0.25">
      <c r="B1" s="454" t="s">
        <v>143</v>
      </c>
      <c r="C1" t="s">
        <v>6</v>
      </c>
    </row>
    <row r="2" spans="2:15" ht="18.75" x14ac:dyDescent="0.3">
      <c r="B2" s="755" t="s">
        <v>45</v>
      </c>
      <c r="C2" s="755"/>
      <c r="D2" s="755"/>
      <c r="E2" s="755"/>
      <c r="F2" s="755"/>
      <c r="G2" s="755"/>
      <c r="H2" s="755"/>
      <c r="I2" s="755"/>
      <c r="J2" s="755"/>
      <c r="K2" s="755"/>
      <c r="L2" s="755"/>
      <c r="M2" s="755"/>
      <c r="N2" s="755"/>
      <c r="O2" s="755"/>
    </row>
    <row r="4" spans="2:15" x14ac:dyDescent="0.25">
      <c r="B4" s="4"/>
    </row>
    <row r="5" spans="2:15" ht="75" x14ac:dyDescent="0.25">
      <c r="B5" s="1263" t="s">
        <v>1010</v>
      </c>
      <c r="C5" s="161" t="s">
        <v>1011</v>
      </c>
      <c r="D5" s="161" t="s">
        <v>911</v>
      </c>
      <c r="E5" s="161" t="s">
        <v>1012</v>
      </c>
      <c r="F5" s="434" t="s">
        <v>1013</v>
      </c>
      <c r="G5" s="434" t="s">
        <v>986</v>
      </c>
      <c r="H5" s="434" t="s">
        <v>1014</v>
      </c>
      <c r="I5" s="434" t="s">
        <v>1015</v>
      </c>
      <c r="J5" s="434" t="s">
        <v>1016</v>
      </c>
      <c r="K5" s="434" t="s">
        <v>1017</v>
      </c>
      <c r="L5" s="161" t="s">
        <v>1018</v>
      </c>
      <c r="M5" s="161" t="s">
        <v>1019</v>
      </c>
      <c r="N5" s="161" t="s">
        <v>1020</v>
      </c>
      <c r="O5" s="161" t="s">
        <v>1021</v>
      </c>
    </row>
    <row r="6" spans="2:15" x14ac:dyDescent="0.25">
      <c r="B6" s="1264"/>
      <c r="C6" s="24" t="s">
        <v>146</v>
      </c>
      <c r="D6" s="24" t="s">
        <v>147</v>
      </c>
      <c r="E6" s="24" t="s">
        <v>148</v>
      </c>
      <c r="F6" s="24" t="s">
        <v>247</v>
      </c>
      <c r="G6" s="24" t="s">
        <v>248</v>
      </c>
      <c r="H6" s="24" t="s">
        <v>249</v>
      </c>
      <c r="I6" s="24" t="s">
        <v>250</v>
      </c>
      <c r="J6" s="24" t="s">
        <v>330</v>
      </c>
      <c r="K6" s="24" t="s">
        <v>576</v>
      </c>
      <c r="L6" s="24" t="s">
        <v>577</v>
      </c>
      <c r="M6" s="24" t="s">
        <v>578</v>
      </c>
      <c r="N6" s="24" t="s">
        <v>579</v>
      </c>
      <c r="O6" s="24" t="s">
        <v>580</v>
      </c>
    </row>
    <row r="7" spans="2:15" ht="30" x14ac:dyDescent="0.25">
      <c r="B7" s="402" t="s">
        <v>1022</v>
      </c>
      <c r="C7" s="571"/>
      <c r="D7" s="570"/>
      <c r="E7" s="162"/>
      <c r="F7" s="162"/>
      <c r="G7" s="162"/>
      <c r="H7" s="162"/>
      <c r="I7" s="162"/>
      <c r="J7" s="162"/>
      <c r="K7" s="162"/>
      <c r="L7" s="162"/>
      <c r="M7" s="162"/>
      <c r="N7" s="162"/>
      <c r="O7" s="162"/>
    </row>
    <row r="8" spans="2:15" x14ac:dyDescent="0.25">
      <c r="B8" s="572"/>
      <c r="C8" s="166" t="s">
        <v>1023</v>
      </c>
      <c r="D8" s="568">
        <v>5558</v>
      </c>
      <c r="E8" s="569">
        <v>226</v>
      </c>
      <c r="F8" s="162">
        <v>0.2</v>
      </c>
      <c r="G8" s="569">
        <v>5603</v>
      </c>
      <c r="H8" s="761">
        <v>2.5000000000000001E-3</v>
      </c>
      <c r="I8" s="162">
        <v>1590</v>
      </c>
      <c r="J8" s="761">
        <v>8.1799999999999998E-2</v>
      </c>
      <c r="K8" s="573">
        <v>4.9400000000000004</v>
      </c>
      <c r="L8" s="569">
        <v>512</v>
      </c>
      <c r="M8" s="401">
        <v>9.1399999999999995E-2</v>
      </c>
      <c r="N8" s="569">
        <v>1</v>
      </c>
      <c r="O8" s="569">
        <v>8</v>
      </c>
    </row>
    <row r="9" spans="2:15" x14ac:dyDescent="0.25">
      <c r="B9" s="574"/>
      <c r="C9" s="479" t="s">
        <v>1024</v>
      </c>
      <c r="D9" s="568">
        <v>2165</v>
      </c>
      <c r="E9" s="569">
        <v>4</v>
      </c>
      <c r="F9" s="162">
        <v>0.2</v>
      </c>
      <c r="G9" s="569">
        <v>2165</v>
      </c>
      <c r="H9" s="761">
        <v>1.6999999999999999E-3</v>
      </c>
      <c r="I9" s="162">
        <v>1038</v>
      </c>
      <c r="J9" s="761">
        <v>7.2999999999999995E-2</v>
      </c>
      <c r="K9" s="573">
        <v>4.95</v>
      </c>
      <c r="L9" s="569">
        <v>135</v>
      </c>
      <c r="M9" s="401">
        <v>6.2199999999999998E-2</v>
      </c>
      <c r="N9" s="569">
        <v>0</v>
      </c>
      <c r="O9" s="569">
        <v>3</v>
      </c>
    </row>
    <row r="10" spans="2:15" x14ac:dyDescent="0.25">
      <c r="B10" s="574"/>
      <c r="C10" s="479" t="s">
        <v>1025</v>
      </c>
      <c r="D10" s="568">
        <v>3394</v>
      </c>
      <c r="E10" s="569">
        <v>223</v>
      </c>
      <c r="F10" s="162">
        <v>0.2</v>
      </c>
      <c r="G10" s="569">
        <v>3438</v>
      </c>
      <c r="H10" s="761">
        <v>3.0000000000000001E-3</v>
      </c>
      <c r="I10" s="162">
        <v>552</v>
      </c>
      <c r="J10" s="761">
        <v>8.7400000000000005E-2</v>
      </c>
      <c r="K10" s="573">
        <v>4.9400000000000004</v>
      </c>
      <c r="L10" s="569">
        <v>377</v>
      </c>
      <c r="M10" s="401">
        <v>0.10970000000000001</v>
      </c>
      <c r="N10" s="569">
        <v>1</v>
      </c>
      <c r="O10" s="569">
        <v>5</v>
      </c>
    </row>
    <row r="11" spans="2:15" x14ac:dyDescent="0.25">
      <c r="B11" s="574"/>
      <c r="C11" s="166" t="s">
        <v>1026</v>
      </c>
      <c r="D11" s="568">
        <v>4646</v>
      </c>
      <c r="E11" s="569">
        <v>53</v>
      </c>
      <c r="F11" s="162">
        <v>0.2</v>
      </c>
      <c r="G11" s="569">
        <v>4657</v>
      </c>
      <c r="H11" s="761">
        <v>5.3E-3</v>
      </c>
      <c r="I11" s="162">
        <v>787</v>
      </c>
      <c r="J11" s="761">
        <v>8.0799999999999997E-2</v>
      </c>
      <c r="K11" s="573">
        <v>4.97</v>
      </c>
      <c r="L11" s="569">
        <v>547</v>
      </c>
      <c r="M11" s="401">
        <v>0.1174</v>
      </c>
      <c r="N11" s="569">
        <v>2</v>
      </c>
      <c r="O11" s="569">
        <v>7</v>
      </c>
    </row>
    <row r="12" spans="2:15" x14ac:dyDescent="0.25">
      <c r="B12" s="574"/>
      <c r="C12" s="166" t="s">
        <v>1027</v>
      </c>
      <c r="D12" s="568">
        <v>24044</v>
      </c>
      <c r="E12" s="569">
        <v>741</v>
      </c>
      <c r="F12" s="162">
        <v>0.2</v>
      </c>
      <c r="G12" s="569">
        <v>24192</v>
      </c>
      <c r="H12" s="761">
        <v>9.7999999999999997E-3</v>
      </c>
      <c r="I12" s="162">
        <v>1982</v>
      </c>
      <c r="J12" s="761">
        <v>7.9399999999999998E-2</v>
      </c>
      <c r="K12" s="573">
        <v>4.96</v>
      </c>
      <c r="L12" s="569">
        <v>3442</v>
      </c>
      <c r="M12" s="401">
        <v>0.14230000000000001</v>
      </c>
      <c r="N12" s="569">
        <v>19</v>
      </c>
      <c r="O12" s="569">
        <v>35</v>
      </c>
    </row>
    <row r="13" spans="2:15" x14ac:dyDescent="0.25">
      <c r="B13" s="574"/>
      <c r="C13" s="166" t="s">
        <v>1028</v>
      </c>
      <c r="D13" s="568">
        <v>22290</v>
      </c>
      <c r="E13" s="569">
        <v>806</v>
      </c>
      <c r="F13" s="162">
        <v>0.2</v>
      </c>
      <c r="G13" s="569">
        <v>22452</v>
      </c>
      <c r="H13" s="761">
        <v>1.5900000000000001E-2</v>
      </c>
      <c r="I13" s="162">
        <v>991</v>
      </c>
      <c r="J13" s="761">
        <v>8.3099999999999993E-2</v>
      </c>
      <c r="K13" s="573">
        <v>4.96</v>
      </c>
      <c r="L13" s="569">
        <v>3897</v>
      </c>
      <c r="M13" s="401">
        <v>0.1736</v>
      </c>
      <c r="N13" s="569">
        <v>30</v>
      </c>
      <c r="O13" s="569">
        <v>32</v>
      </c>
    </row>
    <row r="14" spans="2:15" x14ac:dyDescent="0.25">
      <c r="B14" s="574"/>
      <c r="C14" s="166" t="s">
        <v>1029</v>
      </c>
      <c r="D14" s="568">
        <v>20954</v>
      </c>
      <c r="E14" s="569">
        <v>834</v>
      </c>
      <c r="F14" s="162">
        <v>0.2</v>
      </c>
      <c r="G14" s="569">
        <v>21120</v>
      </c>
      <c r="H14" s="761">
        <v>3.1399999999999997E-2</v>
      </c>
      <c r="I14" s="162">
        <v>823</v>
      </c>
      <c r="J14" s="761">
        <v>8.8800000000000004E-2</v>
      </c>
      <c r="K14" s="573">
        <v>4.96</v>
      </c>
      <c r="L14" s="569">
        <v>4449</v>
      </c>
      <c r="M14" s="401">
        <v>0.21060000000000001</v>
      </c>
      <c r="N14" s="569">
        <v>59</v>
      </c>
      <c r="O14" s="569">
        <v>30</v>
      </c>
    </row>
    <row r="15" spans="2:15" x14ac:dyDescent="0.25">
      <c r="B15" s="574"/>
      <c r="C15" s="479" t="s">
        <v>1030</v>
      </c>
      <c r="D15" s="568">
        <v>18650</v>
      </c>
      <c r="E15" s="569">
        <v>731</v>
      </c>
      <c r="F15" s="162">
        <v>0.2</v>
      </c>
      <c r="G15" s="569">
        <v>18796</v>
      </c>
      <c r="H15" s="761">
        <v>2.86E-2</v>
      </c>
      <c r="I15" s="162">
        <v>737</v>
      </c>
      <c r="J15" s="761">
        <v>8.8200000000000001E-2</v>
      </c>
      <c r="K15" s="573">
        <v>4.96</v>
      </c>
      <c r="L15" s="569">
        <v>3865</v>
      </c>
      <c r="M15" s="401">
        <v>0.20569999999999999</v>
      </c>
      <c r="N15" s="569">
        <v>47</v>
      </c>
      <c r="O15" s="569">
        <v>27</v>
      </c>
    </row>
    <row r="16" spans="2:15" x14ac:dyDescent="0.25">
      <c r="B16" s="574"/>
      <c r="C16" s="479" t="s">
        <v>1031</v>
      </c>
      <c r="D16" s="568">
        <v>2304</v>
      </c>
      <c r="E16" s="569">
        <v>104</v>
      </c>
      <c r="F16" s="162">
        <v>0.2</v>
      </c>
      <c r="G16" s="569">
        <v>2324</v>
      </c>
      <c r="H16" s="761">
        <v>5.3400000000000003E-2</v>
      </c>
      <c r="I16" s="162">
        <v>86</v>
      </c>
      <c r="J16" s="761">
        <v>9.3700000000000006E-2</v>
      </c>
      <c r="K16" s="573">
        <v>4.95</v>
      </c>
      <c r="L16" s="569">
        <v>583</v>
      </c>
      <c r="M16" s="401">
        <v>0.25090000000000001</v>
      </c>
      <c r="N16" s="569">
        <v>12</v>
      </c>
      <c r="O16" s="569">
        <v>3</v>
      </c>
    </row>
    <row r="17" spans="2:15" x14ac:dyDescent="0.25">
      <c r="B17" s="574"/>
      <c r="C17" s="166" t="s">
        <v>1032</v>
      </c>
      <c r="D17" s="568">
        <v>4554</v>
      </c>
      <c r="E17" s="569">
        <v>390</v>
      </c>
      <c r="F17" s="162">
        <v>0.2</v>
      </c>
      <c r="G17" s="569">
        <v>4632</v>
      </c>
      <c r="H17" s="761">
        <v>0.1166</v>
      </c>
      <c r="I17" s="162">
        <v>172</v>
      </c>
      <c r="J17" s="761">
        <v>8.8599999999999998E-2</v>
      </c>
      <c r="K17" s="573">
        <v>4.92</v>
      </c>
      <c r="L17" s="569">
        <v>1475</v>
      </c>
      <c r="M17" s="401">
        <v>0.31850000000000001</v>
      </c>
      <c r="N17" s="569">
        <v>47</v>
      </c>
      <c r="O17" s="569">
        <v>7</v>
      </c>
    </row>
    <row r="18" spans="2:15" x14ac:dyDescent="0.25">
      <c r="B18" s="574"/>
      <c r="C18" s="479" t="s">
        <v>1033</v>
      </c>
      <c r="D18" s="568">
        <v>3299</v>
      </c>
      <c r="E18" s="569">
        <v>288</v>
      </c>
      <c r="F18" s="162">
        <v>0.2</v>
      </c>
      <c r="G18" s="569">
        <v>3356</v>
      </c>
      <c r="H18" s="761">
        <v>9.2399999999999996E-2</v>
      </c>
      <c r="I18" s="162">
        <v>126</v>
      </c>
      <c r="J18" s="761">
        <v>9.1700000000000004E-2</v>
      </c>
      <c r="K18" s="573">
        <v>4.92</v>
      </c>
      <c r="L18" s="569">
        <v>1026</v>
      </c>
      <c r="M18" s="401">
        <v>0.30580000000000002</v>
      </c>
      <c r="N18" s="569">
        <v>28</v>
      </c>
      <c r="O18" s="569">
        <v>5</v>
      </c>
    </row>
    <row r="19" spans="2:15" x14ac:dyDescent="0.25">
      <c r="B19" s="574"/>
      <c r="C19" s="479" t="s">
        <v>1034</v>
      </c>
      <c r="D19" s="568">
        <v>1255</v>
      </c>
      <c r="E19" s="569">
        <v>103</v>
      </c>
      <c r="F19" s="162">
        <v>0.2</v>
      </c>
      <c r="G19" s="569">
        <v>1276</v>
      </c>
      <c r="H19" s="761">
        <v>0.18029999999999999</v>
      </c>
      <c r="I19" s="162">
        <v>46</v>
      </c>
      <c r="J19" s="761">
        <v>8.0699999999999994E-2</v>
      </c>
      <c r="K19" s="573">
        <v>4.93</v>
      </c>
      <c r="L19" s="569">
        <v>449</v>
      </c>
      <c r="M19" s="401">
        <v>0.35189999999999999</v>
      </c>
      <c r="N19" s="569">
        <v>19</v>
      </c>
      <c r="O19" s="569">
        <v>2</v>
      </c>
    </row>
    <row r="20" spans="2:15" x14ac:dyDescent="0.25">
      <c r="B20" s="574"/>
      <c r="C20" s="166" t="s">
        <v>1035</v>
      </c>
      <c r="D20" s="568">
        <v>1861</v>
      </c>
      <c r="E20" s="569">
        <v>7</v>
      </c>
      <c r="F20" s="162">
        <v>0.2</v>
      </c>
      <c r="G20" s="569">
        <v>1862</v>
      </c>
      <c r="H20" s="761">
        <v>0.17</v>
      </c>
      <c r="I20" s="162">
        <v>213</v>
      </c>
      <c r="J20" s="761">
        <v>8.5699999999999998E-2</v>
      </c>
      <c r="K20" s="573">
        <v>4.9400000000000004</v>
      </c>
      <c r="L20" s="569">
        <v>547</v>
      </c>
      <c r="M20" s="401">
        <v>0.29380000000000001</v>
      </c>
      <c r="N20" s="569">
        <v>27</v>
      </c>
      <c r="O20" s="569">
        <v>3</v>
      </c>
    </row>
    <row r="21" spans="2:15" x14ac:dyDescent="0.25">
      <c r="B21" s="574"/>
      <c r="C21" s="479" t="s">
        <v>1036</v>
      </c>
      <c r="D21" s="568">
        <v>1819</v>
      </c>
      <c r="E21" s="569">
        <v>5</v>
      </c>
      <c r="F21" s="162">
        <v>0.2</v>
      </c>
      <c r="G21" s="569">
        <v>1820</v>
      </c>
      <c r="H21" s="761">
        <v>0.156</v>
      </c>
      <c r="I21" s="162">
        <v>202</v>
      </c>
      <c r="J21" s="761">
        <v>8.5900000000000004E-2</v>
      </c>
      <c r="K21" s="573">
        <v>4.95</v>
      </c>
      <c r="L21" s="569">
        <v>541</v>
      </c>
      <c r="M21" s="401">
        <v>0.2974</v>
      </c>
      <c r="N21" s="569">
        <v>24</v>
      </c>
      <c r="O21" s="569">
        <v>3</v>
      </c>
    </row>
    <row r="22" spans="2:15" x14ac:dyDescent="0.25">
      <c r="B22" s="574"/>
      <c r="C22" s="479" t="s">
        <v>1037</v>
      </c>
      <c r="D22" s="568">
        <v>22</v>
      </c>
      <c r="E22" s="569">
        <v>1</v>
      </c>
      <c r="F22" s="162">
        <v>0.2</v>
      </c>
      <c r="G22" s="569">
        <v>23</v>
      </c>
      <c r="H22" s="761">
        <v>0.5756</v>
      </c>
      <c r="I22" s="162">
        <v>6</v>
      </c>
      <c r="J22" s="761">
        <v>8.2400000000000001E-2</v>
      </c>
      <c r="K22" s="573">
        <v>4.71</v>
      </c>
      <c r="L22" s="569">
        <v>6</v>
      </c>
      <c r="M22" s="401">
        <v>0.26179999999999998</v>
      </c>
      <c r="N22" s="569">
        <v>1</v>
      </c>
      <c r="O22" s="569">
        <v>0</v>
      </c>
    </row>
    <row r="23" spans="2:15" x14ac:dyDescent="0.25">
      <c r="B23" s="574"/>
      <c r="C23" s="479" t="s">
        <v>1038</v>
      </c>
      <c r="D23" s="568">
        <v>20</v>
      </c>
      <c r="E23" s="569">
        <v>0</v>
      </c>
      <c r="F23" s="162">
        <v>0.2</v>
      </c>
      <c r="G23" s="569">
        <v>20</v>
      </c>
      <c r="H23" s="761">
        <v>0.99860000000000004</v>
      </c>
      <c r="I23" s="162">
        <v>5</v>
      </c>
      <c r="J23" s="761">
        <v>7.2499999999999995E-2</v>
      </c>
      <c r="K23" s="573">
        <v>5</v>
      </c>
      <c r="L23" s="569">
        <v>0</v>
      </c>
      <c r="M23" s="401">
        <v>1E-3</v>
      </c>
      <c r="N23" s="569">
        <v>1</v>
      </c>
      <c r="O23" s="569">
        <v>0</v>
      </c>
    </row>
    <row r="24" spans="2:15" ht="30" x14ac:dyDescent="0.25">
      <c r="B24" s="575"/>
      <c r="C24" s="166" t="s">
        <v>1039</v>
      </c>
      <c r="D24" s="568">
        <v>248</v>
      </c>
      <c r="E24" s="569">
        <v>0</v>
      </c>
      <c r="F24" s="162">
        <v>0.2</v>
      </c>
      <c r="G24" s="569">
        <v>248</v>
      </c>
      <c r="H24" s="761">
        <v>1</v>
      </c>
      <c r="I24" s="162">
        <v>35</v>
      </c>
      <c r="J24" s="761">
        <v>0.34799999999999998</v>
      </c>
      <c r="K24" s="573">
        <v>4.9800000000000004</v>
      </c>
      <c r="L24" s="569">
        <v>870</v>
      </c>
      <c r="M24" s="401">
        <v>3.5030000000000001</v>
      </c>
      <c r="N24" s="569">
        <v>17</v>
      </c>
      <c r="O24" s="569">
        <v>17</v>
      </c>
    </row>
    <row r="25" spans="2:15" x14ac:dyDescent="0.25">
      <c r="B25" s="1083" t="s">
        <v>1040</v>
      </c>
      <c r="C25" s="1084"/>
      <c r="D25" s="569"/>
      <c r="E25" s="569"/>
      <c r="F25" s="162"/>
      <c r="G25" s="569"/>
      <c r="H25" s="162"/>
      <c r="I25" s="162"/>
      <c r="J25" s="162"/>
      <c r="K25" s="162"/>
      <c r="L25" s="569"/>
      <c r="M25" s="401"/>
      <c r="N25" s="569"/>
      <c r="O25" s="569"/>
    </row>
    <row r="26" spans="2:15" x14ac:dyDescent="0.25">
      <c r="B26" s="1265" t="s">
        <v>1041</v>
      </c>
      <c r="C26" s="1266"/>
      <c r="D26" s="569">
        <v>84155</v>
      </c>
      <c r="E26" s="569">
        <v>3057</v>
      </c>
      <c r="F26" s="162">
        <v>0.2</v>
      </c>
      <c r="G26" s="569">
        <v>84767</v>
      </c>
      <c r="H26" s="576"/>
      <c r="I26" s="569">
        <v>6593</v>
      </c>
      <c r="J26" s="576"/>
      <c r="K26" s="162">
        <v>4.96</v>
      </c>
      <c r="L26" s="569">
        <v>15739</v>
      </c>
      <c r="M26" s="401">
        <v>0.1857</v>
      </c>
      <c r="N26" s="569">
        <v>202</v>
      </c>
      <c r="O26" s="569">
        <v>139</v>
      </c>
    </row>
    <row r="27" spans="2:15" x14ac:dyDescent="0.25">
      <c r="B27" s="577"/>
      <c r="C27" s="577"/>
      <c r="D27" s="577"/>
      <c r="E27" s="577"/>
      <c r="F27" s="577"/>
      <c r="G27" s="577"/>
      <c r="H27" s="577"/>
      <c r="I27" s="577"/>
      <c r="J27" s="577"/>
      <c r="K27" s="577"/>
      <c r="L27" s="577"/>
      <c r="M27" s="577"/>
      <c r="N27" s="577"/>
      <c r="O27" s="577"/>
    </row>
    <row r="28" spans="2:15" x14ac:dyDescent="0.25">
      <c r="B28" s="577"/>
      <c r="C28" s="577"/>
      <c r="D28" s="760"/>
      <c r="E28" s="577"/>
      <c r="F28" s="577"/>
      <c r="G28" s="577"/>
      <c r="H28" s="577"/>
      <c r="I28" s="577"/>
      <c r="J28" s="577"/>
      <c r="K28" s="577"/>
      <c r="L28" s="759"/>
      <c r="M28" s="577"/>
      <c r="N28" s="577"/>
      <c r="O28" s="577"/>
    </row>
    <row r="29" spans="2:15" x14ac:dyDescent="0.25">
      <c r="B29" s="577"/>
      <c r="C29" s="577"/>
      <c r="D29" s="577"/>
      <c r="E29" s="577"/>
      <c r="F29" s="577"/>
      <c r="G29" s="577"/>
      <c r="H29" s="577"/>
      <c r="I29" s="577"/>
      <c r="J29" s="577"/>
      <c r="K29" s="577"/>
      <c r="L29" s="577"/>
      <c r="M29" s="577"/>
      <c r="N29" s="577"/>
      <c r="O29" s="577"/>
    </row>
    <row r="30" spans="2:15" ht="75" x14ac:dyDescent="0.25">
      <c r="B30" s="1263" t="s">
        <v>1010</v>
      </c>
      <c r="C30" s="161" t="s">
        <v>1011</v>
      </c>
      <c r="D30" s="161" t="s">
        <v>911</v>
      </c>
      <c r="E30" s="161" t="s">
        <v>1012</v>
      </c>
      <c r="F30" s="434" t="s">
        <v>1013</v>
      </c>
      <c r="G30" s="434" t="s">
        <v>986</v>
      </c>
      <c r="H30" s="434" t="s">
        <v>1014</v>
      </c>
      <c r="I30" s="434" t="s">
        <v>1015</v>
      </c>
      <c r="J30" s="434" t="s">
        <v>1016</v>
      </c>
      <c r="K30" s="434" t="s">
        <v>1017</v>
      </c>
      <c r="L30" s="161" t="s">
        <v>1018</v>
      </c>
      <c r="M30" s="161" t="s">
        <v>1019</v>
      </c>
      <c r="N30" s="161" t="s">
        <v>1020</v>
      </c>
      <c r="O30" s="161" t="s">
        <v>1021</v>
      </c>
    </row>
    <row r="31" spans="2:15" x14ac:dyDescent="0.25">
      <c r="B31" s="1264"/>
      <c r="C31" s="24" t="s">
        <v>146</v>
      </c>
      <c r="D31" s="24" t="s">
        <v>147</v>
      </c>
      <c r="E31" s="24" t="s">
        <v>148</v>
      </c>
      <c r="F31" s="24" t="s">
        <v>247</v>
      </c>
      <c r="G31" s="24" t="s">
        <v>248</v>
      </c>
      <c r="H31" s="24" t="s">
        <v>249</v>
      </c>
      <c r="I31" s="24" t="s">
        <v>250</v>
      </c>
      <c r="J31" s="24" t="s">
        <v>330</v>
      </c>
      <c r="K31" s="24" t="s">
        <v>576</v>
      </c>
      <c r="L31" s="24" t="s">
        <v>577</v>
      </c>
      <c r="M31" s="24" t="s">
        <v>578</v>
      </c>
      <c r="N31" s="24" t="s">
        <v>579</v>
      </c>
      <c r="O31" s="24" t="s">
        <v>580</v>
      </c>
    </row>
    <row r="32" spans="2:15" ht="45" x14ac:dyDescent="0.25">
      <c r="B32" s="402" t="s">
        <v>1042</v>
      </c>
      <c r="C32" s="571"/>
      <c r="D32" s="570"/>
      <c r="E32" s="162"/>
      <c r="F32" s="162"/>
      <c r="G32" s="162"/>
      <c r="H32" s="162"/>
      <c r="I32" s="162"/>
      <c r="J32" s="162"/>
      <c r="K32" s="162"/>
      <c r="L32" s="162"/>
      <c r="M32" s="162"/>
      <c r="N32" s="162"/>
      <c r="O32" s="162"/>
    </row>
    <row r="33" spans="2:15" x14ac:dyDescent="0.25">
      <c r="B33" s="572"/>
      <c r="C33" s="166" t="s">
        <v>1023</v>
      </c>
      <c r="D33" s="568">
        <v>5554</v>
      </c>
      <c r="E33" s="569">
        <v>226</v>
      </c>
      <c r="F33" s="162">
        <v>0.2</v>
      </c>
      <c r="G33" s="569">
        <v>5599</v>
      </c>
      <c r="H33" s="401">
        <v>2.5000000000000001E-3</v>
      </c>
      <c r="I33" s="569">
        <v>1579</v>
      </c>
      <c r="J33" s="401">
        <v>8.1799999999999998E-2</v>
      </c>
      <c r="K33" s="578">
        <v>4.9400000000000004</v>
      </c>
      <c r="L33" s="569">
        <v>511</v>
      </c>
      <c r="M33" s="401">
        <v>9.1300000000000006E-2</v>
      </c>
      <c r="N33" s="569">
        <v>1</v>
      </c>
      <c r="O33" s="569">
        <v>8</v>
      </c>
    </row>
    <row r="34" spans="2:15" x14ac:dyDescent="0.25">
      <c r="B34" s="574"/>
      <c r="C34" s="479" t="s">
        <v>1024</v>
      </c>
      <c r="D34" s="568">
        <v>2164</v>
      </c>
      <c r="E34" s="569">
        <v>4</v>
      </c>
      <c r="F34" s="162">
        <v>0.2</v>
      </c>
      <c r="G34" s="569">
        <v>2165</v>
      </c>
      <c r="H34" s="401">
        <v>1.6999999999999999E-3</v>
      </c>
      <c r="I34" s="569">
        <v>1034</v>
      </c>
      <c r="J34" s="401">
        <v>7.2999999999999995E-2</v>
      </c>
      <c r="K34" s="578">
        <v>4.95</v>
      </c>
      <c r="L34" s="569">
        <v>135</v>
      </c>
      <c r="M34" s="401">
        <v>6.2199999999999998E-2</v>
      </c>
      <c r="N34" s="569">
        <v>0</v>
      </c>
      <c r="O34" s="569">
        <v>3</v>
      </c>
    </row>
    <row r="35" spans="2:15" x14ac:dyDescent="0.25">
      <c r="B35" s="574"/>
      <c r="C35" s="479" t="s">
        <v>1025</v>
      </c>
      <c r="D35" s="568">
        <v>3390</v>
      </c>
      <c r="E35" s="569">
        <v>223</v>
      </c>
      <c r="F35" s="162">
        <v>0.2</v>
      </c>
      <c r="G35" s="569">
        <v>3435</v>
      </c>
      <c r="H35" s="401">
        <v>3.0000000000000001E-3</v>
      </c>
      <c r="I35" s="569">
        <v>545</v>
      </c>
      <c r="J35" s="401">
        <v>8.7400000000000005E-2</v>
      </c>
      <c r="K35" s="578">
        <v>4.9400000000000004</v>
      </c>
      <c r="L35" s="569">
        <v>377</v>
      </c>
      <c r="M35" s="401">
        <v>0.10970000000000001</v>
      </c>
      <c r="N35" s="569">
        <v>1</v>
      </c>
      <c r="O35" s="569">
        <v>5</v>
      </c>
    </row>
    <row r="36" spans="2:15" x14ac:dyDescent="0.25">
      <c r="B36" s="574"/>
      <c r="C36" s="166" t="s">
        <v>1026</v>
      </c>
      <c r="D36" s="568">
        <v>4643</v>
      </c>
      <c r="E36" s="569">
        <v>53</v>
      </c>
      <c r="F36" s="162">
        <v>0.2</v>
      </c>
      <c r="G36" s="569">
        <v>4653</v>
      </c>
      <c r="H36" s="401">
        <v>5.3E-3</v>
      </c>
      <c r="I36" s="569">
        <v>782</v>
      </c>
      <c r="J36" s="401">
        <v>8.09E-2</v>
      </c>
      <c r="K36" s="578">
        <v>4.97</v>
      </c>
      <c r="L36" s="569">
        <v>546</v>
      </c>
      <c r="M36" s="401">
        <v>0.1174</v>
      </c>
      <c r="N36" s="569">
        <v>2</v>
      </c>
      <c r="O36" s="569">
        <v>7</v>
      </c>
    </row>
    <row r="37" spans="2:15" x14ac:dyDescent="0.25">
      <c r="B37" s="574"/>
      <c r="C37" s="166" t="s">
        <v>1027</v>
      </c>
      <c r="D37" s="568">
        <v>24028</v>
      </c>
      <c r="E37" s="569">
        <v>741</v>
      </c>
      <c r="F37" s="162">
        <v>0.2</v>
      </c>
      <c r="G37" s="569">
        <v>24176</v>
      </c>
      <c r="H37" s="401">
        <v>9.7999999999999997E-3</v>
      </c>
      <c r="I37" s="569">
        <v>1971</v>
      </c>
      <c r="J37" s="401">
        <v>7.9399999999999998E-2</v>
      </c>
      <c r="K37" s="578">
        <v>4.96</v>
      </c>
      <c r="L37" s="569">
        <v>3436</v>
      </c>
      <c r="M37" s="401">
        <v>0.1421</v>
      </c>
      <c r="N37" s="569">
        <v>19</v>
      </c>
      <c r="O37" s="569">
        <v>35</v>
      </c>
    </row>
    <row r="38" spans="2:15" x14ac:dyDescent="0.25">
      <c r="B38" s="574"/>
      <c r="C38" s="166" t="s">
        <v>1028</v>
      </c>
      <c r="D38" s="568">
        <v>22289</v>
      </c>
      <c r="E38" s="569">
        <v>806</v>
      </c>
      <c r="F38" s="162">
        <v>0.2</v>
      </c>
      <c r="G38" s="569">
        <v>22450</v>
      </c>
      <c r="H38" s="401">
        <v>1.5900000000000001E-2</v>
      </c>
      <c r="I38" s="569">
        <v>989</v>
      </c>
      <c r="J38" s="401">
        <v>8.3099999999999993E-2</v>
      </c>
      <c r="K38" s="578">
        <v>4.96</v>
      </c>
      <c r="L38" s="569">
        <v>3896</v>
      </c>
      <c r="M38" s="401">
        <v>0.17349999999999999</v>
      </c>
      <c r="N38" s="569">
        <v>30</v>
      </c>
      <c r="O38" s="569">
        <v>32</v>
      </c>
    </row>
    <row r="39" spans="2:15" x14ac:dyDescent="0.25">
      <c r="B39" s="574"/>
      <c r="C39" s="166" t="s">
        <v>1029</v>
      </c>
      <c r="D39" s="568">
        <v>20949</v>
      </c>
      <c r="E39" s="569">
        <v>834</v>
      </c>
      <c r="F39" s="162">
        <v>0.2</v>
      </c>
      <c r="G39" s="569">
        <v>21116</v>
      </c>
      <c r="H39" s="401">
        <v>3.1399999999999997E-2</v>
      </c>
      <c r="I39" s="569">
        <v>819</v>
      </c>
      <c r="J39" s="401">
        <v>8.8700000000000001E-2</v>
      </c>
      <c r="K39" s="578">
        <v>4.96</v>
      </c>
      <c r="L39" s="569">
        <v>4444</v>
      </c>
      <c r="M39" s="401">
        <v>0.21049999999999999</v>
      </c>
      <c r="N39" s="569">
        <v>59</v>
      </c>
      <c r="O39" s="569">
        <v>30</v>
      </c>
    </row>
    <row r="40" spans="2:15" x14ac:dyDescent="0.25">
      <c r="B40" s="574"/>
      <c r="C40" s="479" t="s">
        <v>1030</v>
      </c>
      <c r="D40" s="568">
        <v>18645</v>
      </c>
      <c r="E40" s="569">
        <v>731</v>
      </c>
      <c r="F40" s="162">
        <v>0.2</v>
      </c>
      <c r="G40" s="569">
        <v>18791</v>
      </c>
      <c r="H40" s="401">
        <v>2.86E-2</v>
      </c>
      <c r="I40" s="569">
        <v>733</v>
      </c>
      <c r="J40" s="401">
        <v>8.8099999999999998E-2</v>
      </c>
      <c r="K40" s="578">
        <v>4.96</v>
      </c>
      <c r="L40" s="569">
        <v>3861</v>
      </c>
      <c r="M40" s="401">
        <v>0.2054</v>
      </c>
      <c r="N40" s="569">
        <v>47</v>
      </c>
      <c r="O40" s="569">
        <v>27</v>
      </c>
    </row>
    <row r="41" spans="2:15" x14ac:dyDescent="0.25">
      <c r="B41" s="574"/>
      <c r="C41" s="479" t="s">
        <v>1031</v>
      </c>
      <c r="D41" s="568">
        <v>2304</v>
      </c>
      <c r="E41" s="569">
        <v>104</v>
      </c>
      <c r="F41" s="162">
        <v>0.2</v>
      </c>
      <c r="G41" s="569">
        <v>2324</v>
      </c>
      <c r="H41" s="401">
        <v>5.3400000000000003E-2</v>
      </c>
      <c r="I41" s="569">
        <v>86</v>
      </c>
      <c r="J41" s="401">
        <v>9.3700000000000006E-2</v>
      </c>
      <c r="K41" s="578">
        <v>4.95</v>
      </c>
      <c r="L41" s="569">
        <v>583</v>
      </c>
      <c r="M41" s="401">
        <v>0.25090000000000001</v>
      </c>
      <c r="N41" s="569">
        <v>12</v>
      </c>
      <c r="O41" s="569">
        <v>3</v>
      </c>
    </row>
    <row r="42" spans="2:15" x14ac:dyDescent="0.25">
      <c r="B42" s="574"/>
      <c r="C42" s="166" t="s">
        <v>1032</v>
      </c>
      <c r="D42" s="568">
        <v>4552</v>
      </c>
      <c r="E42" s="569">
        <v>390</v>
      </c>
      <c r="F42" s="162">
        <v>0.2</v>
      </c>
      <c r="G42" s="569">
        <v>4630</v>
      </c>
      <c r="H42" s="401">
        <v>0.1166</v>
      </c>
      <c r="I42" s="569">
        <v>170</v>
      </c>
      <c r="J42" s="401">
        <v>8.8400000000000006E-2</v>
      </c>
      <c r="K42" s="578">
        <v>4.92</v>
      </c>
      <c r="L42" s="569">
        <v>1469</v>
      </c>
      <c r="M42" s="401">
        <v>0.31740000000000002</v>
      </c>
      <c r="N42" s="569">
        <v>47</v>
      </c>
      <c r="O42" s="569">
        <v>7</v>
      </c>
    </row>
    <row r="43" spans="2:15" x14ac:dyDescent="0.25">
      <c r="B43" s="574"/>
      <c r="C43" s="479" t="s">
        <v>1033</v>
      </c>
      <c r="D43" s="568">
        <v>3297</v>
      </c>
      <c r="E43" s="569">
        <v>288</v>
      </c>
      <c r="F43" s="162">
        <v>0.2</v>
      </c>
      <c r="G43" s="569">
        <v>3355</v>
      </c>
      <c r="H43" s="401">
        <v>9.2399999999999996E-2</v>
      </c>
      <c r="I43" s="569">
        <v>125</v>
      </c>
      <c r="J43" s="401">
        <v>9.1499999999999998E-2</v>
      </c>
      <c r="K43" s="578">
        <v>4.92</v>
      </c>
      <c r="L43" s="569">
        <v>1022</v>
      </c>
      <c r="M43" s="401">
        <v>0.30470000000000003</v>
      </c>
      <c r="N43" s="569">
        <v>28</v>
      </c>
      <c r="O43" s="569">
        <v>5</v>
      </c>
    </row>
    <row r="44" spans="2:15" x14ac:dyDescent="0.25">
      <c r="B44" s="574"/>
      <c r="C44" s="479" t="s">
        <v>1034</v>
      </c>
      <c r="D44" s="568">
        <v>1254</v>
      </c>
      <c r="E44" s="569">
        <v>103</v>
      </c>
      <c r="F44" s="162">
        <v>0.2</v>
      </c>
      <c r="G44" s="569">
        <v>1275</v>
      </c>
      <c r="H44" s="401">
        <v>0.18029999999999999</v>
      </c>
      <c r="I44" s="569">
        <v>45</v>
      </c>
      <c r="J44" s="401">
        <v>8.0500000000000002E-2</v>
      </c>
      <c r="K44" s="578">
        <v>4.93</v>
      </c>
      <c r="L44" s="569">
        <v>447</v>
      </c>
      <c r="M44" s="401">
        <v>0.3508</v>
      </c>
      <c r="N44" s="569">
        <v>19</v>
      </c>
      <c r="O44" s="569">
        <v>2</v>
      </c>
    </row>
    <row r="45" spans="2:15" x14ac:dyDescent="0.25">
      <c r="B45" s="574"/>
      <c r="C45" s="166" t="s">
        <v>1035</v>
      </c>
      <c r="D45" s="568">
        <v>1860</v>
      </c>
      <c r="E45" s="569">
        <v>7</v>
      </c>
      <c r="F45" s="162">
        <v>0.2</v>
      </c>
      <c r="G45" s="569">
        <v>1861</v>
      </c>
      <c r="H45" s="401">
        <v>0.17</v>
      </c>
      <c r="I45" s="569">
        <v>211</v>
      </c>
      <c r="J45" s="401">
        <v>8.5699999999999998E-2</v>
      </c>
      <c r="K45" s="578">
        <v>4.9400000000000004</v>
      </c>
      <c r="L45" s="569">
        <v>547</v>
      </c>
      <c r="M45" s="401">
        <v>0.29380000000000001</v>
      </c>
      <c r="N45" s="569">
        <v>27</v>
      </c>
      <c r="O45" s="569">
        <v>3</v>
      </c>
    </row>
    <row r="46" spans="2:15" x14ac:dyDescent="0.25">
      <c r="B46" s="574"/>
      <c r="C46" s="479" t="s">
        <v>1036</v>
      </c>
      <c r="D46" s="568">
        <v>1818</v>
      </c>
      <c r="E46" s="569">
        <v>5</v>
      </c>
      <c r="F46" s="162">
        <v>0.2</v>
      </c>
      <c r="G46" s="569">
        <v>1819</v>
      </c>
      <c r="H46" s="401">
        <v>0.156</v>
      </c>
      <c r="I46" s="569">
        <v>200</v>
      </c>
      <c r="J46" s="401">
        <v>8.5900000000000004E-2</v>
      </c>
      <c r="K46" s="578">
        <v>4.95</v>
      </c>
      <c r="L46" s="569">
        <v>541</v>
      </c>
      <c r="M46" s="401">
        <v>0.2974</v>
      </c>
      <c r="N46" s="569">
        <v>24</v>
      </c>
      <c r="O46" s="569">
        <v>3</v>
      </c>
    </row>
    <row r="47" spans="2:15" x14ac:dyDescent="0.25">
      <c r="B47" s="574"/>
      <c r="C47" s="479" t="s">
        <v>1037</v>
      </c>
      <c r="D47" s="568">
        <v>22</v>
      </c>
      <c r="E47" s="569">
        <v>1</v>
      </c>
      <c r="F47" s="162">
        <v>0.2</v>
      </c>
      <c r="G47" s="569">
        <v>23</v>
      </c>
      <c r="H47" s="401">
        <v>0.5756</v>
      </c>
      <c r="I47" s="569">
        <v>6</v>
      </c>
      <c r="J47" s="401">
        <v>8.2400000000000001E-2</v>
      </c>
      <c r="K47" s="578">
        <v>4.71</v>
      </c>
      <c r="L47" s="569">
        <v>6</v>
      </c>
      <c r="M47" s="401">
        <v>0.26179999999999998</v>
      </c>
      <c r="N47" s="569">
        <v>1</v>
      </c>
      <c r="O47" s="569">
        <v>0</v>
      </c>
    </row>
    <row r="48" spans="2:15" x14ac:dyDescent="0.25">
      <c r="B48" s="574"/>
      <c r="C48" s="479" t="s">
        <v>1038</v>
      </c>
      <c r="D48" s="568">
        <v>20</v>
      </c>
      <c r="E48" s="569">
        <v>0</v>
      </c>
      <c r="F48" s="162">
        <v>0.2</v>
      </c>
      <c r="G48" s="569">
        <v>20</v>
      </c>
      <c r="H48" s="401">
        <v>0.99860000000000004</v>
      </c>
      <c r="I48" s="569">
        <v>5</v>
      </c>
      <c r="J48" s="401">
        <v>7.2499999999999995E-2</v>
      </c>
      <c r="K48" s="578">
        <v>5</v>
      </c>
      <c r="L48" s="569">
        <v>0</v>
      </c>
      <c r="M48" s="401">
        <v>1E-3</v>
      </c>
      <c r="N48" s="569">
        <v>1</v>
      </c>
      <c r="O48" s="569">
        <v>0</v>
      </c>
    </row>
    <row r="49" spans="2:15" ht="30" x14ac:dyDescent="0.25">
      <c r="B49" s="575"/>
      <c r="C49" s="166" t="s">
        <v>1039</v>
      </c>
      <c r="D49" s="568">
        <v>248</v>
      </c>
      <c r="E49" s="568">
        <v>0</v>
      </c>
      <c r="F49" s="162">
        <v>0.2</v>
      </c>
      <c r="G49" s="568">
        <v>248</v>
      </c>
      <c r="H49" s="401">
        <v>1</v>
      </c>
      <c r="I49" s="568">
        <v>35</v>
      </c>
      <c r="J49" s="401">
        <v>0.34799999999999998</v>
      </c>
      <c r="K49" s="578">
        <v>4.9800000000000004</v>
      </c>
      <c r="L49" s="568">
        <v>870</v>
      </c>
      <c r="M49" s="401">
        <v>3.5030000000000001</v>
      </c>
      <c r="N49" s="162">
        <v>17</v>
      </c>
      <c r="O49" s="569">
        <v>17</v>
      </c>
    </row>
    <row r="50" spans="2:15" x14ac:dyDescent="0.25">
      <c r="B50" s="1083" t="s">
        <v>1040</v>
      </c>
      <c r="C50" s="1084"/>
      <c r="D50" s="569">
        <v>84122</v>
      </c>
      <c r="E50" s="569">
        <v>3057</v>
      </c>
      <c r="F50" s="578">
        <v>0.2</v>
      </c>
      <c r="G50" s="569">
        <v>84733</v>
      </c>
      <c r="H50" s="401"/>
      <c r="I50" s="569">
        <v>6556</v>
      </c>
      <c r="J50" s="401"/>
      <c r="K50" s="578">
        <v>4.96</v>
      </c>
      <c r="L50" s="569">
        <v>15720</v>
      </c>
      <c r="M50" s="401">
        <v>0.1855</v>
      </c>
      <c r="N50" s="569">
        <v>201</v>
      </c>
      <c r="O50" s="569">
        <v>139</v>
      </c>
    </row>
    <row r="51" spans="2:15" x14ac:dyDescent="0.25">
      <c r="B51" s="1265" t="s">
        <v>1041</v>
      </c>
      <c r="C51" s="1266"/>
      <c r="D51" s="569"/>
      <c r="E51" s="569"/>
      <c r="F51" s="162"/>
      <c r="G51" s="569"/>
      <c r="H51" s="576"/>
      <c r="I51" s="162"/>
      <c r="J51" s="576"/>
      <c r="K51" s="162"/>
      <c r="L51" s="162"/>
      <c r="M51" s="162"/>
      <c r="N51" s="162"/>
      <c r="O51" s="162"/>
    </row>
    <row r="52" spans="2:15" x14ac:dyDescent="0.25">
      <c r="B52"/>
      <c r="C52"/>
      <c r="D52"/>
      <c r="E52"/>
      <c r="F52"/>
      <c r="G52"/>
      <c r="H52"/>
      <c r="I52"/>
      <c r="J52"/>
      <c r="K52"/>
      <c r="L52"/>
      <c r="M52"/>
      <c r="N52"/>
      <c r="O52"/>
    </row>
    <row r="53" spans="2:15" x14ac:dyDescent="0.25">
      <c r="B53"/>
      <c r="C53"/>
      <c r="D53"/>
      <c r="E53"/>
      <c r="F53"/>
      <c r="G53"/>
      <c r="H53"/>
      <c r="I53"/>
      <c r="J53"/>
      <c r="K53"/>
      <c r="L53"/>
      <c r="M53"/>
      <c r="N53"/>
      <c r="O53"/>
    </row>
    <row r="54" spans="2:15" x14ac:dyDescent="0.25">
      <c r="B54"/>
      <c r="C54"/>
      <c r="D54"/>
      <c r="E54"/>
      <c r="F54"/>
      <c r="G54"/>
      <c r="H54"/>
      <c r="I54"/>
      <c r="J54"/>
      <c r="K54"/>
      <c r="L54"/>
      <c r="M54"/>
      <c r="N54"/>
      <c r="O54"/>
    </row>
    <row r="55" spans="2:15" ht="75" x14ac:dyDescent="0.25">
      <c r="B55" s="1263" t="s">
        <v>1010</v>
      </c>
      <c r="C55" s="161" t="s">
        <v>1011</v>
      </c>
      <c r="D55" s="161" t="s">
        <v>911</v>
      </c>
      <c r="E55" s="161" t="s">
        <v>1012</v>
      </c>
      <c r="F55" s="434" t="s">
        <v>1013</v>
      </c>
      <c r="G55" s="434" t="s">
        <v>986</v>
      </c>
      <c r="H55" s="434" t="s">
        <v>1014</v>
      </c>
      <c r="I55" s="434" t="s">
        <v>1015</v>
      </c>
      <c r="J55" s="434" t="s">
        <v>1016</v>
      </c>
      <c r="K55" s="434" t="s">
        <v>1017</v>
      </c>
      <c r="L55" s="161" t="s">
        <v>1018</v>
      </c>
      <c r="M55" s="161" t="s">
        <v>1019</v>
      </c>
      <c r="N55" s="161" t="s">
        <v>1020</v>
      </c>
      <c r="O55" s="161" t="s">
        <v>1021</v>
      </c>
    </row>
    <row r="56" spans="2:15" x14ac:dyDescent="0.25">
      <c r="B56" s="1264"/>
      <c r="C56" s="24" t="s">
        <v>146</v>
      </c>
      <c r="D56" s="24" t="s">
        <v>147</v>
      </c>
      <c r="E56" s="24" t="s">
        <v>148</v>
      </c>
      <c r="F56" s="24" t="s">
        <v>247</v>
      </c>
      <c r="G56" s="24" t="s">
        <v>248</v>
      </c>
      <c r="H56" s="24" t="s">
        <v>249</v>
      </c>
      <c r="I56" s="24" t="s">
        <v>250</v>
      </c>
      <c r="J56" s="24" t="s">
        <v>330</v>
      </c>
      <c r="K56" s="24" t="s">
        <v>576</v>
      </c>
      <c r="L56" s="24" t="s">
        <v>577</v>
      </c>
      <c r="M56" s="24" t="s">
        <v>578</v>
      </c>
      <c r="N56" s="24" t="s">
        <v>579</v>
      </c>
      <c r="O56" s="24" t="s">
        <v>580</v>
      </c>
    </row>
    <row r="57" spans="2:15" ht="60" x14ac:dyDescent="0.25">
      <c r="B57" s="402" t="s">
        <v>1043</v>
      </c>
      <c r="C57" s="571"/>
      <c r="D57" s="570"/>
      <c r="E57" s="162"/>
      <c r="F57" s="162"/>
      <c r="G57" s="162"/>
      <c r="H57" s="162"/>
      <c r="I57" s="162"/>
      <c r="J57" s="162"/>
      <c r="K57" s="162"/>
      <c r="L57" s="162"/>
      <c r="M57" s="162"/>
      <c r="N57" s="162"/>
      <c r="O57" s="162"/>
    </row>
    <row r="58" spans="2:15" x14ac:dyDescent="0.25">
      <c r="B58" s="572"/>
      <c r="C58" s="166" t="s">
        <v>1023</v>
      </c>
      <c r="D58" s="579">
        <v>4</v>
      </c>
      <c r="E58" s="580">
        <v>0</v>
      </c>
      <c r="F58" s="162">
        <v>0.2</v>
      </c>
      <c r="G58" s="569">
        <v>4</v>
      </c>
      <c r="H58" s="401">
        <v>2.8999999999999998E-3</v>
      </c>
      <c r="I58" s="162">
        <v>11</v>
      </c>
      <c r="J58" s="401">
        <v>7.2499999999999995E-2</v>
      </c>
      <c r="K58" s="573">
        <v>4.9800000000000004</v>
      </c>
      <c r="L58" s="569">
        <v>0</v>
      </c>
      <c r="M58" s="401">
        <v>0.1069</v>
      </c>
      <c r="N58" s="569">
        <v>0</v>
      </c>
      <c r="O58" s="569">
        <v>0</v>
      </c>
    </row>
    <row r="59" spans="2:15" x14ac:dyDescent="0.25">
      <c r="B59" s="574"/>
      <c r="C59" s="479" t="s">
        <v>1024</v>
      </c>
      <c r="D59" s="579">
        <v>1</v>
      </c>
      <c r="E59" s="580">
        <v>0</v>
      </c>
      <c r="F59" s="162">
        <v>0.2</v>
      </c>
      <c r="G59" s="569">
        <v>1</v>
      </c>
      <c r="H59" s="401">
        <v>1.1999999999999999E-3</v>
      </c>
      <c r="I59" s="162">
        <v>4</v>
      </c>
      <c r="J59" s="401">
        <v>7.2499999999999995E-2</v>
      </c>
      <c r="K59" s="573">
        <v>4.9000000000000004</v>
      </c>
      <c r="L59" s="569">
        <v>0</v>
      </c>
      <c r="M59" s="401">
        <v>8.5999999999999993E-2</v>
      </c>
      <c r="N59" s="569">
        <v>0</v>
      </c>
      <c r="O59" s="569">
        <v>0</v>
      </c>
    </row>
    <row r="60" spans="2:15" x14ac:dyDescent="0.25">
      <c r="B60" s="574"/>
      <c r="C60" s="479" t="s">
        <v>1025</v>
      </c>
      <c r="D60" s="579">
        <v>3</v>
      </c>
      <c r="E60" s="580">
        <v>0</v>
      </c>
      <c r="F60" s="162">
        <v>0.2</v>
      </c>
      <c r="G60" s="569">
        <v>3</v>
      </c>
      <c r="H60" s="401">
        <v>3.3E-3</v>
      </c>
      <c r="I60" s="162">
        <v>7</v>
      </c>
      <c r="J60" s="401">
        <v>7.2499999999999995E-2</v>
      </c>
      <c r="K60" s="573">
        <v>5</v>
      </c>
      <c r="L60" s="569">
        <v>0</v>
      </c>
      <c r="M60" s="401">
        <v>0.11169999999999999</v>
      </c>
      <c r="N60" s="569">
        <v>0</v>
      </c>
      <c r="O60" s="569">
        <v>0</v>
      </c>
    </row>
    <row r="61" spans="2:15" x14ac:dyDescent="0.25">
      <c r="B61" s="574"/>
      <c r="C61" s="166" t="s">
        <v>1026</v>
      </c>
      <c r="D61" s="579">
        <v>3</v>
      </c>
      <c r="E61" s="580">
        <v>0</v>
      </c>
      <c r="F61" s="162">
        <v>0.2</v>
      </c>
      <c r="G61" s="569">
        <v>3</v>
      </c>
      <c r="H61" s="401">
        <v>4.7000000000000002E-3</v>
      </c>
      <c r="I61" s="162">
        <v>5</v>
      </c>
      <c r="J61" s="401">
        <v>7.2499999999999995E-2</v>
      </c>
      <c r="K61" s="573">
        <v>5</v>
      </c>
      <c r="L61" s="569">
        <v>0</v>
      </c>
      <c r="M61" s="401">
        <v>0.12989999999999999</v>
      </c>
      <c r="N61" s="569">
        <v>0</v>
      </c>
      <c r="O61" s="569">
        <v>0</v>
      </c>
    </row>
    <row r="62" spans="2:15" x14ac:dyDescent="0.25">
      <c r="B62" s="574"/>
      <c r="C62" s="166" t="s">
        <v>1027</v>
      </c>
      <c r="D62" s="579">
        <v>16</v>
      </c>
      <c r="E62" s="580">
        <v>0</v>
      </c>
      <c r="F62" s="162">
        <v>0.2</v>
      </c>
      <c r="G62" s="569">
        <v>16</v>
      </c>
      <c r="H62" s="401">
        <v>1.03E-2</v>
      </c>
      <c r="I62" s="162">
        <v>11</v>
      </c>
      <c r="J62" s="401">
        <v>0.14030000000000001</v>
      </c>
      <c r="K62" s="573">
        <v>5</v>
      </c>
      <c r="L62" s="569">
        <v>6</v>
      </c>
      <c r="M62" s="401">
        <v>0.36409999999999998</v>
      </c>
      <c r="N62" s="569">
        <v>0</v>
      </c>
      <c r="O62" s="569">
        <v>0</v>
      </c>
    </row>
    <row r="63" spans="2:15" x14ac:dyDescent="0.25">
      <c r="B63" s="574"/>
      <c r="C63" s="166" t="s">
        <v>1028</v>
      </c>
      <c r="D63" s="579">
        <v>2</v>
      </c>
      <c r="E63" s="580">
        <v>0</v>
      </c>
      <c r="F63" s="162">
        <v>0.2</v>
      </c>
      <c r="G63" s="569">
        <v>2</v>
      </c>
      <c r="H63" s="401">
        <v>1.37E-2</v>
      </c>
      <c r="I63" s="162">
        <v>2</v>
      </c>
      <c r="J63" s="401">
        <v>0.25540000000000002</v>
      </c>
      <c r="K63" s="573">
        <v>5</v>
      </c>
      <c r="L63" s="569">
        <v>1</v>
      </c>
      <c r="M63" s="401">
        <v>0.81089999999999995</v>
      </c>
      <c r="N63" s="569">
        <v>0</v>
      </c>
      <c r="O63" s="569">
        <v>0</v>
      </c>
    </row>
    <row r="64" spans="2:15" x14ac:dyDescent="0.25">
      <c r="B64" s="574"/>
      <c r="C64" s="166" t="s">
        <v>1029</v>
      </c>
      <c r="D64" s="579">
        <v>5</v>
      </c>
      <c r="E64" s="580">
        <v>0</v>
      </c>
      <c r="F64" s="162">
        <v>0.2</v>
      </c>
      <c r="G64" s="569">
        <v>5</v>
      </c>
      <c r="H64" s="401">
        <v>2.4799999999999999E-2</v>
      </c>
      <c r="I64" s="162">
        <v>4</v>
      </c>
      <c r="J64" s="401">
        <v>0.27789999999999998</v>
      </c>
      <c r="K64" s="573">
        <v>5</v>
      </c>
      <c r="L64" s="569">
        <v>5</v>
      </c>
      <c r="M64" s="401">
        <v>1.0145</v>
      </c>
      <c r="N64" s="569">
        <v>0</v>
      </c>
      <c r="O64" s="569">
        <v>0</v>
      </c>
    </row>
    <row r="65" spans="2:15" x14ac:dyDescent="0.25">
      <c r="B65" s="574"/>
      <c r="C65" s="479" t="s">
        <v>1030</v>
      </c>
      <c r="D65" s="579">
        <v>5</v>
      </c>
      <c r="E65" s="580">
        <v>0</v>
      </c>
      <c r="F65" s="162">
        <v>0.2</v>
      </c>
      <c r="G65" s="569">
        <v>5</v>
      </c>
      <c r="H65" s="401">
        <v>2.4799999999999999E-2</v>
      </c>
      <c r="I65" s="162">
        <v>4</v>
      </c>
      <c r="J65" s="401">
        <v>0.27789999999999998</v>
      </c>
      <c r="K65" s="573">
        <v>5</v>
      </c>
      <c r="L65" s="569">
        <v>5</v>
      </c>
      <c r="M65" s="401">
        <v>1.0145</v>
      </c>
      <c r="N65" s="569">
        <v>0</v>
      </c>
      <c r="O65" s="569">
        <v>0</v>
      </c>
    </row>
    <row r="66" spans="2:15" x14ac:dyDescent="0.25">
      <c r="B66" s="574"/>
      <c r="C66" s="479" t="s">
        <v>1031</v>
      </c>
      <c r="D66" s="579"/>
      <c r="E66" s="580"/>
      <c r="F66" s="162"/>
      <c r="G66" s="569"/>
      <c r="H66" s="401"/>
      <c r="I66" s="162"/>
      <c r="J66" s="401"/>
      <c r="K66" s="573"/>
      <c r="L66" s="569"/>
      <c r="M66" s="401"/>
      <c r="N66" s="569"/>
      <c r="O66" s="569"/>
    </row>
    <row r="67" spans="2:15" x14ac:dyDescent="0.25">
      <c r="B67" s="574"/>
      <c r="C67" s="166" t="s">
        <v>1032</v>
      </c>
      <c r="D67" s="579">
        <v>2</v>
      </c>
      <c r="E67" s="580">
        <v>0</v>
      </c>
      <c r="F67" s="162">
        <v>0.2</v>
      </c>
      <c r="G67" s="569">
        <v>2</v>
      </c>
      <c r="H67" s="401">
        <v>0.1105</v>
      </c>
      <c r="I67" s="162">
        <v>2</v>
      </c>
      <c r="J67" s="401">
        <v>0.62190000000000001</v>
      </c>
      <c r="K67" s="573">
        <v>5</v>
      </c>
      <c r="L67" s="569">
        <v>6</v>
      </c>
      <c r="M67" s="401">
        <v>3.3012999999999999</v>
      </c>
      <c r="N67" s="569">
        <v>0</v>
      </c>
      <c r="O67" s="569">
        <v>0</v>
      </c>
    </row>
    <row r="68" spans="2:15" x14ac:dyDescent="0.25">
      <c r="B68" s="574"/>
      <c r="C68" s="479" t="s">
        <v>1033</v>
      </c>
      <c r="D68" s="579">
        <v>1</v>
      </c>
      <c r="E68" s="580">
        <v>0</v>
      </c>
      <c r="F68" s="162">
        <v>0.2</v>
      </c>
      <c r="G68" s="569">
        <v>1</v>
      </c>
      <c r="H68" s="401">
        <v>9.6199999999999994E-2</v>
      </c>
      <c r="I68" s="162">
        <v>1</v>
      </c>
      <c r="J68" s="401">
        <v>0.73850000000000005</v>
      </c>
      <c r="K68" s="573">
        <v>5</v>
      </c>
      <c r="L68" s="569">
        <v>4</v>
      </c>
      <c r="M68" s="401">
        <v>3.8144999999999998</v>
      </c>
      <c r="N68" s="569">
        <v>0</v>
      </c>
      <c r="O68" s="569">
        <v>0</v>
      </c>
    </row>
    <row r="69" spans="2:15" x14ac:dyDescent="0.25">
      <c r="B69" s="574"/>
      <c r="C69" s="479" t="s">
        <v>1034</v>
      </c>
      <c r="D69" s="579">
        <v>1</v>
      </c>
      <c r="E69" s="580">
        <v>0</v>
      </c>
      <c r="F69" s="162">
        <v>0.2</v>
      </c>
      <c r="G69" s="569">
        <v>1</v>
      </c>
      <c r="H69" s="401">
        <v>0.13320000000000001</v>
      </c>
      <c r="I69" s="162">
        <v>1</v>
      </c>
      <c r="J69" s="401">
        <v>0.43819999999999998</v>
      </c>
      <c r="K69" s="573">
        <v>5</v>
      </c>
      <c r="L69" s="569">
        <v>2</v>
      </c>
      <c r="M69" s="401">
        <v>2.4922</v>
      </c>
      <c r="N69" s="569">
        <v>0</v>
      </c>
      <c r="O69" s="569">
        <v>0</v>
      </c>
    </row>
    <row r="70" spans="2:15" x14ac:dyDescent="0.25">
      <c r="B70" s="574"/>
      <c r="C70" s="166" t="s">
        <v>1035</v>
      </c>
      <c r="D70" s="579">
        <v>1</v>
      </c>
      <c r="E70" s="580">
        <v>0</v>
      </c>
      <c r="F70" s="162">
        <v>0.2</v>
      </c>
      <c r="G70" s="569">
        <v>1</v>
      </c>
      <c r="H70" s="401">
        <v>0.2727</v>
      </c>
      <c r="I70" s="162">
        <v>2</v>
      </c>
      <c r="J70" s="401">
        <v>7.2499999999999995E-2</v>
      </c>
      <c r="K70" s="573">
        <v>5</v>
      </c>
      <c r="L70" s="569">
        <v>0</v>
      </c>
      <c r="M70" s="401">
        <v>0.34410000000000002</v>
      </c>
      <c r="N70" s="569">
        <v>0</v>
      </c>
      <c r="O70" s="569">
        <v>0</v>
      </c>
    </row>
    <row r="71" spans="2:15" x14ac:dyDescent="0.25">
      <c r="B71" s="574"/>
      <c r="C71" s="479" t="s">
        <v>1036</v>
      </c>
      <c r="D71" s="579">
        <v>1</v>
      </c>
      <c r="E71" s="580">
        <v>0</v>
      </c>
      <c r="F71" s="162">
        <v>0.2</v>
      </c>
      <c r="G71" s="569">
        <v>1</v>
      </c>
      <c r="H71" s="401">
        <v>0.2727</v>
      </c>
      <c r="I71" s="162">
        <v>2</v>
      </c>
      <c r="J71" s="401">
        <v>7.2499999999999995E-2</v>
      </c>
      <c r="K71" s="573">
        <v>5</v>
      </c>
      <c r="L71" s="569">
        <v>0</v>
      </c>
      <c r="M71" s="401">
        <v>0.34410000000000002</v>
      </c>
      <c r="N71" s="569">
        <v>0</v>
      </c>
      <c r="O71" s="569">
        <v>0</v>
      </c>
    </row>
    <row r="72" spans="2:15" x14ac:dyDescent="0.25">
      <c r="B72" s="574"/>
      <c r="C72" s="479" t="s">
        <v>1037</v>
      </c>
      <c r="D72" s="579"/>
      <c r="E72" s="580"/>
      <c r="F72" s="162"/>
      <c r="G72" s="569"/>
      <c r="H72" s="401"/>
      <c r="I72" s="162"/>
      <c r="J72" s="401"/>
      <c r="K72" s="573"/>
      <c r="L72" s="569"/>
      <c r="M72" s="401"/>
      <c r="N72" s="569"/>
      <c r="O72" s="569"/>
    </row>
    <row r="73" spans="2:15" x14ac:dyDescent="0.25">
      <c r="B73" s="574"/>
      <c r="C73" s="479" t="s">
        <v>1038</v>
      </c>
      <c r="D73" s="579"/>
      <c r="E73" s="580"/>
      <c r="F73" s="162"/>
      <c r="G73" s="569"/>
      <c r="H73" s="401"/>
      <c r="I73" s="162"/>
      <c r="J73" s="401"/>
      <c r="K73" s="573"/>
      <c r="L73" s="569"/>
      <c r="M73" s="401"/>
      <c r="N73" s="569"/>
      <c r="O73" s="569"/>
    </row>
    <row r="74" spans="2:15" ht="30" x14ac:dyDescent="0.25">
      <c r="B74" s="575"/>
      <c r="C74" s="166" t="s">
        <v>1039</v>
      </c>
      <c r="D74" s="579"/>
      <c r="E74" s="580"/>
      <c r="F74" s="162"/>
      <c r="G74" s="569"/>
      <c r="H74" s="401"/>
      <c r="I74" s="162"/>
      <c r="J74" s="401"/>
      <c r="K74" s="573"/>
      <c r="L74" s="569"/>
      <c r="M74" s="401"/>
      <c r="N74" s="569"/>
      <c r="O74" s="569"/>
    </row>
    <row r="75" spans="2:15" x14ac:dyDescent="0.25">
      <c r="B75" s="1083" t="s">
        <v>1040</v>
      </c>
      <c r="C75" s="1084"/>
      <c r="D75" s="580">
        <v>33</v>
      </c>
      <c r="E75" s="580">
        <v>0</v>
      </c>
      <c r="F75" s="162">
        <v>0.2</v>
      </c>
      <c r="G75" s="580">
        <v>33</v>
      </c>
      <c r="H75" s="401"/>
      <c r="I75" s="580">
        <v>37</v>
      </c>
      <c r="J75" s="401"/>
      <c r="K75" s="573">
        <v>5</v>
      </c>
      <c r="L75" s="580">
        <v>19</v>
      </c>
      <c r="M75" s="401">
        <v>0.57569999999999999</v>
      </c>
      <c r="N75" s="580">
        <v>0</v>
      </c>
      <c r="O75" s="569">
        <v>0</v>
      </c>
    </row>
    <row r="76" spans="2:15" x14ac:dyDescent="0.25">
      <c r="B76" s="1265" t="s">
        <v>1041</v>
      </c>
      <c r="C76" s="1266"/>
      <c r="D76" s="162"/>
      <c r="E76" s="162"/>
      <c r="F76" s="162"/>
      <c r="G76" s="162"/>
      <c r="H76" s="576"/>
      <c r="I76" s="162"/>
      <c r="J76" s="576"/>
      <c r="K76" s="162"/>
      <c r="L76" s="162"/>
      <c r="M76" s="162"/>
      <c r="N76" s="162"/>
      <c r="O76" s="162"/>
    </row>
  </sheetData>
  <mergeCells count="9">
    <mergeCell ref="B55:B56"/>
    <mergeCell ref="B75:C75"/>
    <mergeCell ref="B76:C76"/>
    <mergeCell ref="B51:C51"/>
    <mergeCell ref="B5:B6"/>
    <mergeCell ref="B25:C25"/>
    <mergeCell ref="B26:C26"/>
    <mergeCell ref="B30:B31"/>
    <mergeCell ref="B50:C50"/>
  </mergeCells>
  <pageMargins left="0.70866141732283472" right="0.70866141732283472" top="0.74803149606299213" bottom="0.74803149606299213" header="0.31496062992125984" footer="0.31496062992125984"/>
  <pageSetup paperSize="9" scale="53" fitToHeight="0" orientation="landscape" r:id="rId1"/>
  <headerFooter>
    <oddHeader>&amp;CDA
Bilag XXI</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E2457-C3BB-4E0A-855B-BCA4E748F06F}">
  <sheetPr>
    <tabColor theme="5" tint="-0.249977111117893"/>
    <pageSetUpPr autoPageBreaks="0" fitToPage="1"/>
  </sheetPr>
  <dimension ref="B1:J27"/>
  <sheetViews>
    <sheetView showGridLines="0" zoomScaleNormal="100" zoomScaleSheetLayoutView="100" workbookViewId="0"/>
  </sheetViews>
  <sheetFormatPr defaultColWidth="9.140625" defaultRowHeight="15" x14ac:dyDescent="0.25"/>
  <cols>
    <col min="1" max="1" width="9.140625" style="454"/>
    <col min="2" max="2" width="11.140625" style="454" customWidth="1"/>
    <col min="3" max="3" width="47.7109375" style="454" customWidth="1"/>
    <col min="4" max="4" width="31" style="454" customWidth="1"/>
    <col min="5" max="6" width="25.42578125" style="454" customWidth="1"/>
    <col min="7" max="7" width="26.42578125" style="454" customWidth="1"/>
    <col min="8" max="8" width="28.5703125" style="454" customWidth="1"/>
    <col min="9" max="16384" width="9.140625" style="454"/>
  </cols>
  <sheetData>
    <row r="1" spans="2:10" x14ac:dyDescent="0.25">
      <c r="B1" s="454" t="s">
        <v>143</v>
      </c>
      <c r="C1" t="s">
        <v>6</v>
      </c>
    </row>
    <row r="2" spans="2:10" ht="21" x14ac:dyDescent="0.35">
      <c r="B2" s="755" t="s">
        <v>46</v>
      </c>
      <c r="C2" s="755"/>
      <c r="D2" s="755"/>
      <c r="E2" s="755"/>
      <c r="F2" s="755"/>
      <c r="G2" s="755"/>
      <c r="H2" s="755"/>
      <c r="I2" s="167"/>
    </row>
    <row r="4" spans="2:10" x14ac:dyDescent="0.25">
      <c r="B4" s="471"/>
      <c r="C4" s="471"/>
      <c r="D4" s="471"/>
      <c r="E4" s="471"/>
      <c r="F4" s="471"/>
    </row>
    <row r="5" spans="2:10" x14ac:dyDescent="0.25">
      <c r="B5" s="23"/>
      <c r="C5" s="23"/>
      <c r="D5" s="23"/>
      <c r="E5" s="473"/>
      <c r="F5" s="473"/>
      <c r="J5" s="23"/>
    </row>
    <row r="6" spans="2:10" ht="80.25" customHeight="1" x14ac:dyDescent="0.25">
      <c r="B6" s="424"/>
      <c r="C6" s="424"/>
      <c r="D6" s="434" t="s">
        <v>1044</v>
      </c>
      <c r="E6" s="51" t="s">
        <v>1045</v>
      </c>
      <c r="F6" s="51" t="s">
        <v>1046</v>
      </c>
      <c r="G6" s="51" t="s">
        <v>1047</v>
      </c>
      <c r="H6" s="51" t="s">
        <v>1048</v>
      </c>
    </row>
    <row r="7" spans="2:10" x14ac:dyDescent="0.25">
      <c r="B7" s="424"/>
      <c r="C7" s="424"/>
      <c r="D7" s="5" t="s">
        <v>146</v>
      </c>
      <c r="E7" s="427" t="s">
        <v>147</v>
      </c>
      <c r="F7" s="427" t="s">
        <v>148</v>
      </c>
      <c r="G7" s="427" t="s">
        <v>247</v>
      </c>
      <c r="H7" s="427" t="s">
        <v>248</v>
      </c>
    </row>
    <row r="8" spans="2:10" x14ac:dyDescent="0.25">
      <c r="B8" s="426">
        <v>1</v>
      </c>
      <c r="C8" s="426" t="s">
        <v>1049</v>
      </c>
      <c r="D8" s="562"/>
      <c r="E8" s="562">
        <v>2675.9011631399999</v>
      </c>
      <c r="F8" s="563">
        <v>1</v>
      </c>
      <c r="G8" s="563">
        <v>0</v>
      </c>
      <c r="H8" s="563">
        <v>0</v>
      </c>
    </row>
    <row r="9" spans="2:10" x14ac:dyDescent="0.25">
      <c r="B9" s="426">
        <v>1.1000000000000001</v>
      </c>
      <c r="C9" s="494" t="s">
        <v>1050</v>
      </c>
      <c r="D9" s="564"/>
      <c r="E9" s="417"/>
      <c r="F9" s="563"/>
      <c r="G9" s="563"/>
      <c r="H9" s="563"/>
    </row>
    <row r="10" spans="2:10" x14ac:dyDescent="0.25">
      <c r="B10" s="426">
        <v>1.2</v>
      </c>
      <c r="C10" s="494" t="s">
        <v>1051</v>
      </c>
      <c r="D10" s="564"/>
      <c r="E10" s="417"/>
      <c r="F10" s="563"/>
      <c r="G10" s="563"/>
      <c r="H10" s="563"/>
    </row>
    <row r="11" spans="2:10" x14ac:dyDescent="0.25">
      <c r="B11" s="426">
        <v>2</v>
      </c>
      <c r="C11" s="426" t="s">
        <v>720</v>
      </c>
      <c r="D11" s="417"/>
      <c r="E11" s="417">
        <v>6909.1382590499998</v>
      </c>
      <c r="F11" s="563">
        <v>1</v>
      </c>
      <c r="G11" s="563">
        <v>0</v>
      </c>
      <c r="H11" s="563">
        <v>0</v>
      </c>
    </row>
    <row r="12" spans="2:10" x14ac:dyDescent="0.25">
      <c r="B12" s="426">
        <v>3</v>
      </c>
      <c r="C12" s="426" t="s">
        <v>726</v>
      </c>
      <c r="D12" s="417">
        <v>84155.161846000003</v>
      </c>
      <c r="E12" s="417">
        <v>184235.96158935499</v>
      </c>
      <c r="F12" s="563">
        <v>0</v>
      </c>
      <c r="G12" s="563">
        <v>0.54322076363368255</v>
      </c>
      <c r="H12" s="563">
        <v>0.45677923636631751</v>
      </c>
    </row>
    <row r="13" spans="2:10" ht="30" x14ac:dyDescent="0.25">
      <c r="B13" s="426">
        <v>3.1</v>
      </c>
      <c r="C13" s="494" t="s">
        <v>1052</v>
      </c>
      <c r="D13" s="564"/>
      <c r="E13" s="417"/>
      <c r="F13" s="563"/>
      <c r="G13" s="563"/>
      <c r="H13" s="563"/>
    </row>
    <row r="14" spans="2:10" ht="30" x14ac:dyDescent="0.25">
      <c r="B14" s="426">
        <v>3.2</v>
      </c>
      <c r="C14" s="494" t="s">
        <v>1053</v>
      </c>
      <c r="D14" s="564"/>
      <c r="E14" s="417"/>
      <c r="F14" s="563"/>
      <c r="G14" s="563"/>
      <c r="H14" s="563"/>
    </row>
    <row r="15" spans="2:10" x14ac:dyDescent="0.25">
      <c r="B15" s="426">
        <v>4</v>
      </c>
      <c r="C15" s="426" t="s">
        <v>995</v>
      </c>
      <c r="D15" s="417"/>
      <c r="E15" s="417">
        <v>4446.9124386945396</v>
      </c>
      <c r="F15" s="563">
        <v>0</v>
      </c>
      <c r="G15" s="563">
        <v>1</v>
      </c>
      <c r="H15" s="563">
        <v>0</v>
      </c>
    </row>
    <row r="16" spans="2:10" ht="30" x14ac:dyDescent="0.25">
      <c r="B16" s="426">
        <v>4.0999999999999996</v>
      </c>
      <c r="C16" s="62" t="s">
        <v>1054</v>
      </c>
      <c r="D16" s="565"/>
      <c r="E16" s="417">
        <v>4437.9265134799998</v>
      </c>
      <c r="F16" s="563">
        <v>0</v>
      </c>
      <c r="G16" s="563">
        <v>1</v>
      </c>
      <c r="H16" s="563">
        <v>0</v>
      </c>
    </row>
    <row r="17" spans="2:8" ht="30" x14ac:dyDescent="0.25">
      <c r="B17" s="426">
        <v>4.2</v>
      </c>
      <c r="C17" s="62" t="s">
        <v>1055</v>
      </c>
      <c r="D17" s="565"/>
      <c r="E17" s="417"/>
      <c r="F17" s="563"/>
      <c r="G17" s="563"/>
      <c r="H17" s="563"/>
    </row>
    <row r="18" spans="2:8" x14ac:dyDescent="0.25">
      <c r="B18" s="426">
        <v>4.3</v>
      </c>
      <c r="C18" s="62" t="s">
        <v>1056</v>
      </c>
      <c r="D18" s="565"/>
      <c r="E18" s="417"/>
      <c r="F18" s="563"/>
      <c r="G18" s="563"/>
      <c r="H18" s="563"/>
    </row>
    <row r="19" spans="2:8" x14ac:dyDescent="0.25">
      <c r="B19" s="426">
        <v>4.4000000000000004</v>
      </c>
      <c r="C19" s="62" t="s">
        <v>1057</v>
      </c>
      <c r="D19" s="565"/>
      <c r="E19" s="417"/>
      <c r="F19" s="563"/>
      <c r="G19" s="563"/>
      <c r="H19" s="563"/>
    </row>
    <row r="20" spans="2:8" x14ac:dyDescent="0.25">
      <c r="B20" s="426">
        <v>4.5</v>
      </c>
      <c r="C20" s="62" t="s">
        <v>1058</v>
      </c>
      <c r="D20" s="565"/>
      <c r="E20" s="417"/>
      <c r="F20" s="563"/>
      <c r="G20" s="563"/>
      <c r="H20" s="563"/>
    </row>
    <row r="21" spans="2:8" x14ac:dyDescent="0.25">
      <c r="B21" s="426">
        <v>5</v>
      </c>
      <c r="C21" s="426" t="s">
        <v>266</v>
      </c>
      <c r="D21" s="417"/>
      <c r="E21" s="417">
        <v>46.479554669999999</v>
      </c>
      <c r="F21" s="563">
        <v>1</v>
      </c>
      <c r="G21" s="563">
        <v>0</v>
      </c>
      <c r="H21" s="563">
        <v>0</v>
      </c>
    </row>
    <row r="22" spans="2:8" x14ac:dyDescent="0.25">
      <c r="B22" s="426">
        <v>6</v>
      </c>
      <c r="C22" s="426" t="s">
        <v>1059</v>
      </c>
      <c r="D22" s="417"/>
      <c r="E22" s="417">
        <v>11390.31975493</v>
      </c>
      <c r="F22" s="563">
        <v>1</v>
      </c>
      <c r="G22" s="563">
        <v>0</v>
      </c>
      <c r="H22" s="563">
        <v>0</v>
      </c>
    </row>
    <row r="23" spans="2:8" x14ac:dyDescent="0.25">
      <c r="B23" s="426">
        <v>7</v>
      </c>
      <c r="C23" s="53" t="s">
        <v>1060</v>
      </c>
      <c r="D23" s="417">
        <v>84155.161846000003</v>
      </c>
      <c r="E23" s="417">
        <v>209704.71275984001</v>
      </c>
      <c r="F23" s="563">
        <v>0.10024495136580372</v>
      </c>
      <c r="G23" s="563">
        <v>0.49845189841659987</v>
      </c>
      <c r="H23" s="563">
        <v>0.40130315021759644</v>
      </c>
    </row>
    <row r="26" spans="2:8" x14ac:dyDescent="0.25">
      <c r="C26"/>
    </row>
    <row r="27" spans="2:8" x14ac:dyDescent="0.25">
      <c r="G27" s="477"/>
      <c r="H27" s="478"/>
    </row>
  </sheetData>
  <pageMargins left="0.70866141732283472" right="0.70866141732283472" top="0.74803149606299213" bottom="0.74803149606299213" header="0.31496062992125984" footer="0.31496062992125984"/>
  <pageSetup paperSize="9" scale="69" orientation="landscape" r:id="rId1"/>
  <headerFooter>
    <oddHeader>&amp;CDA
Bilag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7339E-30D5-42F3-B9A6-363B356984E9}">
  <sheetPr>
    <tabColor theme="5" tint="-0.249977111117893"/>
    <pageSetUpPr autoPageBreaks="0" fitToPage="1"/>
  </sheetPr>
  <dimension ref="B1:G26"/>
  <sheetViews>
    <sheetView showGridLines="0" zoomScaleNormal="100" zoomScaleSheetLayoutView="100" workbookViewId="0"/>
  </sheetViews>
  <sheetFormatPr defaultColWidth="9.140625" defaultRowHeight="15" x14ac:dyDescent="0.25"/>
  <cols>
    <col min="1" max="1" width="9.140625" style="454"/>
    <col min="2" max="2" width="11.140625" style="454" customWidth="1"/>
    <col min="3" max="3" width="51.5703125" style="454" customWidth="1"/>
    <col min="4" max="4" width="31.5703125" style="454" customWidth="1"/>
    <col min="5" max="5" width="30.42578125" style="454" bestFit="1" customWidth="1"/>
    <col min="6" max="16384" width="9.140625" style="454"/>
  </cols>
  <sheetData>
    <row r="1" spans="2:7" x14ac:dyDescent="0.25">
      <c r="B1" s="454" t="s">
        <v>143</v>
      </c>
      <c r="C1" t="s">
        <v>6</v>
      </c>
    </row>
    <row r="2" spans="2:7" ht="18.75" x14ac:dyDescent="0.3">
      <c r="B2" s="755" t="s">
        <v>47</v>
      </c>
      <c r="C2" s="755"/>
      <c r="D2" s="755"/>
      <c r="E2" s="755"/>
      <c r="F2" s="755"/>
      <c r="G2" s="755"/>
    </row>
    <row r="4" spans="2:7" x14ac:dyDescent="0.25">
      <c r="B4" s="471"/>
      <c r="C4" s="471"/>
      <c r="D4" s="471"/>
      <c r="E4" s="471"/>
    </row>
    <row r="5" spans="2:7" x14ac:dyDescent="0.25">
      <c r="B5" s="472"/>
      <c r="C5" s="472"/>
      <c r="D5" s="473"/>
      <c r="E5" s="473"/>
    </row>
    <row r="6" spans="2:7" ht="30" x14ac:dyDescent="0.25">
      <c r="B6" s="460"/>
      <c r="C6" s="460"/>
      <c r="D6" s="51" t="s">
        <v>1061</v>
      </c>
      <c r="E6" s="51" t="s">
        <v>1062</v>
      </c>
    </row>
    <row r="7" spans="2:7" x14ac:dyDescent="0.25">
      <c r="B7" s="1267"/>
      <c r="C7" s="1267"/>
      <c r="D7" s="467" t="s">
        <v>146</v>
      </c>
      <c r="E7" s="467" t="s">
        <v>147</v>
      </c>
    </row>
    <row r="8" spans="2:7" x14ac:dyDescent="0.25">
      <c r="B8" s="474">
        <v>1</v>
      </c>
      <c r="C8" s="40" t="s">
        <v>1063</v>
      </c>
      <c r="D8" s="40"/>
      <c r="E8" s="40"/>
    </row>
    <row r="9" spans="2:7" x14ac:dyDescent="0.25">
      <c r="B9" s="474">
        <v>2</v>
      </c>
      <c r="C9" s="474" t="s">
        <v>1064</v>
      </c>
      <c r="D9" s="474"/>
      <c r="E9" s="474"/>
    </row>
    <row r="10" spans="2:7" x14ac:dyDescent="0.25">
      <c r="B10" s="474">
        <v>3</v>
      </c>
      <c r="C10" s="474" t="s">
        <v>720</v>
      </c>
      <c r="D10" s="474"/>
      <c r="E10" s="474"/>
    </row>
    <row r="11" spans="2:7" x14ac:dyDescent="0.25">
      <c r="B11" s="474">
        <v>4</v>
      </c>
      <c r="C11" s="474" t="s">
        <v>1065</v>
      </c>
      <c r="D11" s="474"/>
      <c r="E11" s="474"/>
    </row>
    <row r="12" spans="2:7" x14ac:dyDescent="0.25">
      <c r="B12" s="475">
        <v>4.0999999999999996</v>
      </c>
      <c r="C12" s="475" t="s">
        <v>1066</v>
      </c>
      <c r="D12" s="474"/>
      <c r="E12" s="474"/>
    </row>
    <row r="13" spans="2:7" x14ac:dyDescent="0.25">
      <c r="B13" s="475">
        <v>4.2</v>
      </c>
      <c r="C13" s="475" t="s">
        <v>1067</v>
      </c>
      <c r="D13" s="474"/>
      <c r="E13" s="474"/>
    </row>
    <row r="14" spans="2:7" x14ac:dyDescent="0.25">
      <c r="B14" s="474">
        <v>5</v>
      </c>
      <c r="C14" s="40" t="s">
        <v>1068</v>
      </c>
      <c r="D14" s="40"/>
      <c r="E14" s="405">
        <v>15738.992013999999</v>
      </c>
    </row>
    <row r="15" spans="2:7" x14ac:dyDescent="0.25">
      <c r="B15" s="474">
        <v>6</v>
      </c>
      <c r="C15" s="474" t="s">
        <v>1064</v>
      </c>
      <c r="D15" s="474"/>
      <c r="E15" s="431"/>
    </row>
    <row r="16" spans="2:7" x14ac:dyDescent="0.25">
      <c r="B16" s="474">
        <v>7</v>
      </c>
      <c r="C16" s="474" t="s">
        <v>720</v>
      </c>
      <c r="D16" s="474"/>
      <c r="E16" s="431"/>
    </row>
    <row r="17" spans="2:5" x14ac:dyDescent="0.25">
      <c r="B17" s="474">
        <v>8</v>
      </c>
      <c r="C17" s="474" t="s">
        <v>1065</v>
      </c>
      <c r="D17" s="474"/>
      <c r="E17" s="403">
        <v>15738.992013999999</v>
      </c>
    </row>
    <row r="18" spans="2:5" ht="15.75" x14ac:dyDescent="0.25">
      <c r="B18" s="476">
        <v>8.1</v>
      </c>
      <c r="C18" s="475" t="s">
        <v>1066</v>
      </c>
      <c r="D18" s="474"/>
      <c r="E18" s="403">
        <v>14744.191202</v>
      </c>
    </row>
    <row r="19" spans="2:5" ht="15.75" x14ac:dyDescent="0.25">
      <c r="B19" s="476">
        <v>8.1999999999999993</v>
      </c>
      <c r="C19" s="475" t="s">
        <v>1067</v>
      </c>
      <c r="D19" s="474"/>
      <c r="E19" s="431"/>
    </row>
    <row r="20" spans="2:5" ht="15.75" x14ac:dyDescent="0.25">
      <c r="B20" s="476">
        <v>9</v>
      </c>
      <c r="C20" s="474" t="s">
        <v>995</v>
      </c>
      <c r="D20" s="474"/>
      <c r="E20" s="431"/>
    </row>
    <row r="21" spans="2:5" ht="15.75" x14ac:dyDescent="0.25">
      <c r="B21" s="476">
        <v>9.1</v>
      </c>
      <c r="C21" s="475" t="s">
        <v>1069</v>
      </c>
      <c r="D21" s="474"/>
      <c r="E21" s="431"/>
    </row>
    <row r="22" spans="2:5" ht="30" x14ac:dyDescent="0.25">
      <c r="B22" s="476">
        <v>9.1999999999999993</v>
      </c>
      <c r="C22" s="475" t="s">
        <v>1070</v>
      </c>
      <c r="D22" s="474"/>
      <c r="E22" s="431"/>
    </row>
    <row r="23" spans="2:5" ht="15.75" x14ac:dyDescent="0.25">
      <c r="B23" s="476">
        <v>9.3000000000000007</v>
      </c>
      <c r="C23" s="475" t="s">
        <v>1056</v>
      </c>
      <c r="D23" s="474"/>
      <c r="E23" s="431"/>
    </row>
    <row r="24" spans="2:5" ht="15.75" x14ac:dyDescent="0.25">
      <c r="B24" s="476">
        <v>9.4</v>
      </c>
      <c r="C24" s="475" t="s">
        <v>1071</v>
      </c>
      <c r="D24" s="474"/>
      <c r="E24" s="431"/>
    </row>
    <row r="25" spans="2:5" ht="15.75" x14ac:dyDescent="0.25">
      <c r="B25" s="476">
        <v>9.5</v>
      </c>
      <c r="C25" s="475" t="s">
        <v>1072</v>
      </c>
      <c r="D25" s="474"/>
      <c r="E25" s="431"/>
    </row>
    <row r="26" spans="2:5" s="23" customFormat="1" ht="39.75" customHeight="1" x14ac:dyDescent="0.25">
      <c r="B26" s="474">
        <v>10</v>
      </c>
      <c r="C26" s="40" t="s">
        <v>1073</v>
      </c>
      <c r="D26" s="40"/>
      <c r="E26" s="404">
        <v>15738.992013999999</v>
      </c>
    </row>
  </sheetData>
  <mergeCells count="1">
    <mergeCell ref="B7:C7"/>
  </mergeCells>
  <pageMargins left="0.70866141732283472" right="0.70866141732283472" top="0.74803149606299213" bottom="0.74803149606299213" header="0.31496062992125984" footer="0.31496062992125984"/>
  <pageSetup paperSize="9" scale="70" orientation="landscape" r:id="rId1"/>
  <headerFooter>
    <oddHeader>&amp;CDA
Bilag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8C461-267B-4B5D-A697-C8D1D487B9EB}">
  <sheetPr>
    <tabColor theme="5" tint="-0.249977111117893"/>
    <pageSetUpPr fitToPage="1"/>
  </sheetPr>
  <dimension ref="B1:Q25"/>
  <sheetViews>
    <sheetView showGridLines="0" zoomScaleNormal="100" workbookViewId="0"/>
  </sheetViews>
  <sheetFormatPr defaultColWidth="9.140625" defaultRowHeight="15" x14ac:dyDescent="0.25"/>
  <cols>
    <col min="1" max="1" width="9.140625" style="454"/>
    <col min="2" max="2" width="9.5703125" style="454" customWidth="1"/>
    <col min="3" max="3" width="39.140625" style="454" customWidth="1"/>
    <col min="4" max="4" width="24.5703125" style="454" customWidth="1"/>
    <col min="5" max="14" width="14.5703125" style="454" customWidth="1"/>
    <col min="15" max="15" width="14.140625" style="454" customWidth="1"/>
    <col min="16" max="17" width="35.5703125" style="454" customWidth="1"/>
    <col min="18" max="16384" width="9.140625" style="454"/>
  </cols>
  <sheetData>
    <row r="1" spans="2:17" x14ac:dyDescent="0.25">
      <c r="B1" s="454" t="s">
        <v>143</v>
      </c>
      <c r="C1" t="s">
        <v>6</v>
      </c>
    </row>
    <row r="2" spans="2:17" ht="18.75" x14ac:dyDescent="0.3">
      <c r="B2" s="755" t="s">
        <v>48</v>
      </c>
      <c r="C2" s="755"/>
      <c r="D2" s="755"/>
      <c r="E2" s="755"/>
      <c r="F2" s="755"/>
      <c r="G2" s="755"/>
      <c r="H2" s="755"/>
      <c r="I2" s="755"/>
      <c r="J2" s="755"/>
      <c r="K2" s="755"/>
      <c r="L2" s="755"/>
      <c r="M2" s="755"/>
      <c r="N2" s="755"/>
      <c r="O2" s="755"/>
      <c r="P2" s="755"/>
      <c r="Q2" s="755"/>
    </row>
    <row r="5" spans="2:17" x14ac:dyDescent="0.25">
      <c r="C5" s="470"/>
    </row>
    <row r="6" spans="2:17" ht="30" customHeight="1" x14ac:dyDescent="0.25">
      <c r="B6" s="1268" t="s">
        <v>1010</v>
      </c>
      <c r="C6" s="1269"/>
      <c r="D6" s="1274" t="s">
        <v>1074</v>
      </c>
      <c r="E6" s="1265" t="s">
        <v>1075</v>
      </c>
      <c r="F6" s="1276"/>
      <c r="G6" s="1276"/>
      <c r="H6" s="1276"/>
      <c r="I6" s="1276"/>
      <c r="J6" s="1276"/>
      <c r="K6" s="1276"/>
      <c r="L6" s="1276"/>
      <c r="M6" s="1276"/>
      <c r="N6" s="1276"/>
      <c r="O6" s="1266"/>
      <c r="P6" s="1265" t="s">
        <v>1076</v>
      </c>
      <c r="Q6" s="1266"/>
    </row>
    <row r="7" spans="2:17" ht="28.5" customHeight="1" x14ac:dyDescent="0.25">
      <c r="B7" s="1270"/>
      <c r="C7" s="1271"/>
      <c r="D7" s="1275"/>
      <c r="E7" s="1277" t="s">
        <v>1077</v>
      </c>
      <c r="F7" s="1278"/>
      <c r="G7" s="1278"/>
      <c r="H7" s="1278"/>
      <c r="I7" s="1278"/>
      <c r="J7" s="1278"/>
      <c r="K7" s="1278"/>
      <c r="L7" s="1278"/>
      <c r="M7" s="1279"/>
      <c r="N7" s="1277" t="s">
        <v>1078</v>
      </c>
      <c r="O7" s="1279"/>
      <c r="P7" s="1274" t="s">
        <v>1079</v>
      </c>
      <c r="Q7" s="1281" t="s">
        <v>1080</v>
      </c>
    </row>
    <row r="8" spans="2:17" x14ac:dyDescent="0.25">
      <c r="B8" s="1270"/>
      <c r="C8" s="1271"/>
      <c r="D8" s="1275"/>
      <c r="E8" s="1274" t="s">
        <v>1081</v>
      </c>
      <c r="F8" s="1284" t="s">
        <v>1082</v>
      </c>
      <c r="G8" s="553"/>
      <c r="H8" s="553"/>
      <c r="I8" s="553"/>
      <c r="J8" s="1284" t="s">
        <v>1083</v>
      </c>
      <c r="K8" s="553"/>
      <c r="L8" s="553"/>
      <c r="M8" s="553"/>
      <c r="N8" s="1274" t="s">
        <v>1084</v>
      </c>
      <c r="O8" s="1274" t="s">
        <v>1085</v>
      </c>
      <c r="P8" s="1275"/>
      <c r="Q8" s="1282"/>
    </row>
    <row r="9" spans="2:17" ht="108.75" customHeight="1" x14ac:dyDescent="0.25">
      <c r="B9" s="1270"/>
      <c r="C9" s="1271"/>
      <c r="D9" s="554"/>
      <c r="E9" s="1280"/>
      <c r="F9" s="1280"/>
      <c r="G9" s="555" t="s">
        <v>1086</v>
      </c>
      <c r="H9" s="555" t="s">
        <v>1087</v>
      </c>
      <c r="I9" s="555" t="s">
        <v>1088</v>
      </c>
      <c r="J9" s="1280"/>
      <c r="K9" s="555" t="s">
        <v>1089</v>
      </c>
      <c r="L9" s="555" t="s">
        <v>1090</v>
      </c>
      <c r="M9" s="555" t="s">
        <v>1091</v>
      </c>
      <c r="N9" s="1280"/>
      <c r="O9" s="1280"/>
      <c r="P9" s="1280"/>
      <c r="Q9" s="1283"/>
    </row>
    <row r="10" spans="2:17" x14ac:dyDescent="0.25">
      <c r="B10" s="1272"/>
      <c r="C10" s="1273"/>
      <c r="D10" s="18" t="s">
        <v>146</v>
      </c>
      <c r="E10" s="18" t="s">
        <v>147</v>
      </c>
      <c r="F10" s="18" t="s">
        <v>148</v>
      </c>
      <c r="G10" s="18" t="s">
        <v>247</v>
      </c>
      <c r="H10" s="18" t="s">
        <v>248</v>
      </c>
      <c r="I10" s="18" t="s">
        <v>249</v>
      </c>
      <c r="J10" s="18" t="s">
        <v>250</v>
      </c>
      <c r="K10" s="18" t="s">
        <v>330</v>
      </c>
      <c r="L10" s="18" t="s">
        <v>576</v>
      </c>
      <c r="M10" s="18" t="s">
        <v>577</v>
      </c>
      <c r="N10" s="18" t="s">
        <v>578</v>
      </c>
      <c r="O10" s="18" t="s">
        <v>579</v>
      </c>
      <c r="P10" s="18" t="s">
        <v>580</v>
      </c>
      <c r="Q10" s="18" t="s">
        <v>815</v>
      </c>
    </row>
    <row r="11" spans="2:17" x14ac:dyDescent="0.25">
      <c r="B11" s="12">
        <v>1</v>
      </c>
      <c r="C11" s="27" t="s">
        <v>1064</v>
      </c>
      <c r="D11" s="12"/>
      <c r="E11" s="556"/>
      <c r="F11" s="556"/>
      <c r="G11" s="556"/>
      <c r="H11" s="556"/>
      <c r="I11" s="556"/>
      <c r="J11" s="556"/>
      <c r="K11" s="556"/>
      <c r="L11" s="556"/>
      <c r="M11" s="556"/>
      <c r="N11" s="556"/>
      <c r="O11" s="557"/>
      <c r="P11" s="12"/>
      <c r="Q11" s="12"/>
    </row>
    <row r="12" spans="2:17" x14ac:dyDescent="0.25">
      <c r="B12" s="12">
        <v>2</v>
      </c>
      <c r="C12" s="27" t="s">
        <v>720</v>
      </c>
      <c r="D12" s="12"/>
      <c r="E12" s="12"/>
      <c r="F12" s="12"/>
      <c r="G12" s="12"/>
      <c r="H12" s="12"/>
      <c r="I12" s="12"/>
      <c r="J12" s="12"/>
      <c r="K12" s="12"/>
      <c r="L12" s="12"/>
      <c r="M12" s="12"/>
      <c r="N12" s="12"/>
      <c r="O12" s="558"/>
      <c r="P12" s="12"/>
      <c r="Q12" s="12"/>
    </row>
    <row r="13" spans="2:17" x14ac:dyDescent="0.25">
      <c r="B13" s="12">
        <v>3</v>
      </c>
      <c r="C13" s="27" t="s">
        <v>726</v>
      </c>
      <c r="D13" s="559">
        <v>84766.542998999998</v>
      </c>
      <c r="E13" s="560"/>
      <c r="F13" s="559">
        <v>165504.81864899999</v>
      </c>
      <c r="G13" s="559">
        <v>165504.81864899999</v>
      </c>
      <c r="H13" s="560"/>
      <c r="I13" s="560"/>
      <c r="J13" s="560"/>
      <c r="K13" s="560"/>
      <c r="L13" s="560"/>
      <c r="M13" s="560"/>
      <c r="N13" s="560"/>
      <c r="O13" s="561"/>
      <c r="P13" s="559">
        <v>-138.986808</v>
      </c>
      <c r="Q13" s="559">
        <v>15738.992013999999</v>
      </c>
    </row>
    <row r="14" spans="2:17" x14ac:dyDescent="0.25">
      <c r="B14" s="170">
        <v>3.1</v>
      </c>
      <c r="C14" s="475" t="s">
        <v>1066</v>
      </c>
      <c r="D14" s="559">
        <v>84199.090691000005</v>
      </c>
      <c r="E14" s="560"/>
      <c r="F14" s="559">
        <v>163901.92706700001</v>
      </c>
      <c r="G14" s="559">
        <v>163901.92706700001</v>
      </c>
      <c r="H14" s="560"/>
      <c r="I14" s="560"/>
      <c r="J14" s="560"/>
      <c r="K14" s="560"/>
      <c r="L14" s="560"/>
      <c r="M14" s="560"/>
      <c r="N14" s="560"/>
      <c r="O14" s="561"/>
      <c r="P14" s="559">
        <v>-121.344021</v>
      </c>
      <c r="Q14" s="559">
        <v>14744.191202</v>
      </c>
    </row>
    <row r="15" spans="2:17" x14ac:dyDescent="0.25">
      <c r="B15" s="170">
        <v>3.2</v>
      </c>
      <c r="C15" s="475" t="s">
        <v>1067</v>
      </c>
      <c r="D15" s="559"/>
      <c r="E15" s="560"/>
      <c r="F15" s="559"/>
      <c r="G15" s="559"/>
      <c r="H15" s="560"/>
      <c r="I15" s="560"/>
      <c r="J15" s="560"/>
      <c r="K15" s="560"/>
      <c r="L15" s="560"/>
      <c r="M15" s="560"/>
      <c r="N15" s="560"/>
      <c r="O15" s="561"/>
      <c r="P15" s="559"/>
      <c r="Q15" s="559"/>
    </row>
    <row r="16" spans="2:17" x14ac:dyDescent="0.25">
      <c r="B16" s="170">
        <v>3.3</v>
      </c>
      <c r="C16" s="475" t="s">
        <v>1092</v>
      </c>
      <c r="D16" s="559">
        <v>567.45230800000002</v>
      </c>
      <c r="E16" s="560"/>
      <c r="F16" s="559">
        <v>1602.891582</v>
      </c>
      <c r="G16" s="559">
        <v>1602.891582</v>
      </c>
      <c r="H16" s="560"/>
      <c r="I16" s="560"/>
      <c r="J16" s="560"/>
      <c r="K16" s="560"/>
      <c r="L16" s="560"/>
      <c r="M16" s="560"/>
      <c r="N16" s="560"/>
      <c r="O16" s="561"/>
      <c r="P16" s="559">
        <v>-17.642786999999998</v>
      </c>
      <c r="Q16" s="559">
        <v>994.8008119999995</v>
      </c>
    </row>
    <row r="17" spans="2:17" x14ac:dyDescent="0.25">
      <c r="B17" s="12">
        <v>4</v>
      </c>
      <c r="C17" s="27" t="s">
        <v>995</v>
      </c>
      <c r="D17" s="559"/>
      <c r="E17" s="560"/>
      <c r="F17" s="559"/>
      <c r="G17" s="559"/>
      <c r="H17" s="560"/>
      <c r="I17" s="560"/>
      <c r="J17" s="560"/>
      <c r="K17" s="560"/>
      <c r="L17" s="560"/>
      <c r="M17" s="560"/>
      <c r="N17" s="560"/>
      <c r="O17" s="561"/>
      <c r="P17" s="559"/>
      <c r="Q17" s="559"/>
    </row>
    <row r="18" spans="2:17" x14ac:dyDescent="0.25">
      <c r="B18" s="170">
        <v>4.0999999999999996</v>
      </c>
      <c r="C18" s="475" t="s">
        <v>1093</v>
      </c>
      <c r="D18" s="559"/>
      <c r="E18" s="560"/>
      <c r="F18" s="559"/>
      <c r="G18" s="559"/>
      <c r="H18" s="560"/>
      <c r="I18" s="560"/>
      <c r="J18" s="560"/>
      <c r="K18" s="560"/>
      <c r="L18" s="560"/>
      <c r="M18" s="560"/>
      <c r="N18" s="560"/>
      <c r="O18" s="561"/>
      <c r="P18" s="559"/>
      <c r="Q18" s="559"/>
    </row>
    <row r="19" spans="2:17" x14ac:dyDescent="0.25">
      <c r="B19" s="170">
        <v>4.2</v>
      </c>
      <c r="C19" s="475" t="s">
        <v>1094</v>
      </c>
      <c r="D19" s="559"/>
      <c r="E19" s="560"/>
      <c r="F19" s="559"/>
      <c r="G19" s="559"/>
      <c r="H19" s="560"/>
      <c r="I19" s="560"/>
      <c r="J19" s="560"/>
      <c r="K19" s="560"/>
      <c r="L19" s="560"/>
      <c r="M19" s="560"/>
      <c r="N19" s="560"/>
      <c r="O19" s="561"/>
      <c r="P19" s="559"/>
      <c r="Q19" s="559"/>
    </row>
    <row r="20" spans="2:17" x14ac:dyDescent="0.25">
      <c r="B20" s="170">
        <v>4.3</v>
      </c>
      <c r="C20" s="475" t="s">
        <v>1056</v>
      </c>
      <c r="D20" s="559"/>
      <c r="E20" s="560"/>
      <c r="F20" s="559"/>
      <c r="G20" s="559"/>
      <c r="H20" s="560"/>
      <c r="I20" s="560"/>
      <c r="J20" s="560"/>
      <c r="K20" s="560"/>
      <c r="L20" s="560"/>
      <c r="M20" s="560"/>
      <c r="N20" s="560"/>
      <c r="O20" s="561"/>
      <c r="P20" s="559"/>
      <c r="Q20" s="559"/>
    </row>
    <row r="21" spans="2:17" x14ac:dyDescent="0.25">
      <c r="B21" s="170">
        <v>4.4000000000000004</v>
      </c>
      <c r="C21" s="475" t="s">
        <v>1057</v>
      </c>
      <c r="D21" s="559"/>
      <c r="E21" s="560"/>
      <c r="F21" s="559"/>
      <c r="G21" s="559"/>
      <c r="H21" s="560"/>
      <c r="I21" s="560"/>
      <c r="J21" s="560"/>
      <c r="K21" s="560"/>
      <c r="L21" s="560"/>
      <c r="M21" s="560"/>
      <c r="N21" s="560"/>
      <c r="O21" s="561"/>
      <c r="P21" s="559"/>
      <c r="Q21" s="559"/>
    </row>
    <row r="22" spans="2:17" x14ac:dyDescent="0.25">
      <c r="B22" s="170">
        <v>4.5</v>
      </c>
      <c r="C22" s="475" t="s">
        <v>1058</v>
      </c>
      <c r="D22" s="559"/>
      <c r="E22" s="560"/>
      <c r="F22" s="559"/>
      <c r="G22" s="559"/>
      <c r="H22" s="560"/>
      <c r="I22" s="560"/>
      <c r="J22" s="560"/>
      <c r="K22" s="560"/>
      <c r="L22" s="560"/>
      <c r="M22" s="560"/>
      <c r="N22" s="560"/>
      <c r="O22" s="561"/>
      <c r="P22" s="559"/>
      <c r="Q22" s="559"/>
    </row>
    <row r="23" spans="2:17" x14ac:dyDescent="0.25">
      <c r="B23" s="12">
        <v>5</v>
      </c>
      <c r="C23" s="27" t="s">
        <v>184</v>
      </c>
      <c r="D23" s="559">
        <v>84767</v>
      </c>
      <c r="E23" s="560"/>
      <c r="F23" s="559">
        <v>165504.81864899999</v>
      </c>
      <c r="G23" s="559">
        <v>165504.81864899999</v>
      </c>
      <c r="H23" s="560"/>
      <c r="I23" s="560"/>
      <c r="J23" s="560"/>
      <c r="K23" s="560"/>
      <c r="L23" s="560"/>
      <c r="M23" s="560"/>
      <c r="N23" s="560"/>
      <c r="O23" s="561"/>
      <c r="P23" s="559">
        <v>-138.986808</v>
      </c>
      <c r="Q23" s="559">
        <v>15738.992013999999</v>
      </c>
    </row>
    <row r="25" spans="2:17" x14ac:dyDescent="0.25">
      <c r="D25"/>
    </row>
  </sheetData>
  <mergeCells count="13">
    <mergeCell ref="B6:C10"/>
    <mergeCell ref="D6:D8"/>
    <mergeCell ref="E6:O6"/>
    <mergeCell ref="P6:Q6"/>
    <mergeCell ref="E7:M7"/>
    <mergeCell ref="N7:O7"/>
    <mergeCell ref="P7:P9"/>
    <mergeCell ref="Q7:Q9"/>
    <mergeCell ref="E8:E9"/>
    <mergeCell ref="F8:F9"/>
    <mergeCell ref="J8:J9"/>
    <mergeCell ref="N8:N9"/>
    <mergeCell ref="O8:O9"/>
  </mergeCells>
  <pageMargins left="0.70866141732283472" right="0.70866141732283472" top="0.74803149606299213" bottom="0.74803149606299213" header="0.31496062992125984" footer="0.31496062992125984"/>
  <pageSetup paperSize="9" scale="41" fitToHeight="0" orientation="landscape" r:id="rId1"/>
  <headerFooter>
    <oddHeader>&amp;CDA
Bilag XXI</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8E4BD-3C42-480B-81AD-68F7CD2B92E1}">
  <sheetPr>
    <tabColor theme="5" tint="-0.249977111117893"/>
    <pageSetUpPr fitToPage="1"/>
  </sheetPr>
  <dimension ref="B1:D16"/>
  <sheetViews>
    <sheetView showGridLines="0" zoomScaleNormal="100" workbookViewId="0"/>
  </sheetViews>
  <sheetFormatPr defaultColWidth="9.140625" defaultRowHeight="15" x14ac:dyDescent="0.25"/>
  <cols>
    <col min="1" max="1" width="9.140625" style="454"/>
    <col min="2" max="2" width="10.5703125" style="454" customWidth="1"/>
    <col min="3" max="3" width="74.42578125" style="454" customWidth="1"/>
    <col min="4" max="4" width="43.42578125" style="454" customWidth="1"/>
    <col min="5" max="16384" width="9.140625" style="454"/>
  </cols>
  <sheetData>
    <row r="1" spans="2:4" x14ac:dyDescent="0.25">
      <c r="B1" s="454" t="s">
        <v>143</v>
      </c>
      <c r="C1" t="s">
        <v>6</v>
      </c>
    </row>
    <row r="2" spans="2:4" ht="18.75" x14ac:dyDescent="0.3">
      <c r="B2" s="755" t="s">
        <v>49</v>
      </c>
      <c r="C2" s="755"/>
      <c r="D2" s="755"/>
    </row>
    <row r="6" spans="2:4" x14ac:dyDescent="0.25">
      <c r="B6" s="171"/>
      <c r="C6" s="171"/>
      <c r="D6" s="36" t="s">
        <v>1095</v>
      </c>
    </row>
    <row r="7" spans="2:4" x14ac:dyDescent="0.25">
      <c r="B7"/>
      <c r="C7" s="171"/>
      <c r="D7" s="24" t="s">
        <v>146</v>
      </c>
    </row>
    <row r="8" spans="2:4" x14ac:dyDescent="0.25">
      <c r="B8" s="36">
        <v>1</v>
      </c>
      <c r="C8" s="172" t="s">
        <v>1096</v>
      </c>
      <c r="D8" s="551">
        <v>15739.551275</v>
      </c>
    </row>
    <row r="9" spans="2:4" x14ac:dyDescent="0.25">
      <c r="B9" s="24">
        <v>2</v>
      </c>
      <c r="C9" s="552" t="s">
        <v>1097</v>
      </c>
      <c r="D9" s="551">
        <v>-411.77986399999998</v>
      </c>
    </row>
    <row r="10" spans="2:4" x14ac:dyDescent="0.25">
      <c r="B10" s="24">
        <v>3</v>
      </c>
      <c r="C10" s="552" t="s">
        <v>1098</v>
      </c>
      <c r="D10" s="551">
        <v>411.22060399999998</v>
      </c>
    </row>
    <row r="11" spans="2:4" x14ac:dyDescent="0.25">
      <c r="B11" s="24">
        <v>4</v>
      </c>
      <c r="C11" s="552" t="s">
        <v>1099</v>
      </c>
      <c r="D11" s="551"/>
    </row>
    <row r="12" spans="2:4" x14ac:dyDescent="0.25">
      <c r="B12" s="24">
        <v>5</v>
      </c>
      <c r="C12" s="552" t="s">
        <v>1100</v>
      </c>
      <c r="D12" s="551"/>
    </row>
    <row r="13" spans="2:4" x14ac:dyDescent="0.25">
      <c r="B13" s="24">
        <v>6</v>
      </c>
      <c r="C13" s="552" t="s">
        <v>1101</v>
      </c>
      <c r="D13" s="551"/>
    </row>
    <row r="14" spans="2:4" x14ac:dyDescent="0.25">
      <c r="B14" s="24">
        <v>7</v>
      </c>
      <c r="C14" s="552" t="s">
        <v>1102</v>
      </c>
      <c r="D14" s="551"/>
    </row>
    <row r="15" spans="2:4" x14ac:dyDescent="0.25">
      <c r="B15" s="24">
        <v>8</v>
      </c>
      <c r="C15" s="552" t="s">
        <v>1103</v>
      </c>
      <c r="D15" s="551"/>
    </row>
    <row r="16" spans="2:4" x14ac:dyDescent="0.25">
      <c r="B16" s="36">
        <v>9</v>
      </c>
      <c r="C16" s="172" t="s">
        <v>1104</v>
      </c>
      <c r="D16" s="551">
        <v>15738.992015</v>
      </c>
    </row>
  </sheetData>
  <pageMargins left="0.70866141732283472" right="0.70866141732283472" top="0.74803149606299213" bottom="0.74803149606299213" header="0.31496062992125984" footer="0.31496062992125984"/>
  <pageSetup paperSize="9" scale="95" fitToHeight="0" orientation="landscape" r:id="rId1"/>
  <headerFooter>
    <oddHeader>&amp;CDA
Bilag XXI</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F0EC4-1B42-44C9-9209-7CF3FFF4CEFA}">
  <sheetPr>
    <tabColor theme="5" tint="-0.249977111117893"/>
    <pageSetUpPr fitToPage="1"/>
  </sheetPr>
  <dimension ref="A1:I72"/>
  <sheetViews>
    <sheetView showGridLines="0" zoomScaleNormal="100" zoomScaleSheetLayoutView="100" workbookViewId="0"/>
  </sheetViews>
  <sheetFormatPr defaultColWidth="11.5703125" defaultRowHeight="15" x14ac:dyDescent="0.25"/>
  <cols>
    <col min="1" max="1" width="9.140625" style="454" customWidth="1"/>
    <col min="2" max="2" width="26" style="454" customWidth="1"/>
    <col min="3" max="3" width="31.42578125" style="454" customWidth="1"/>
    <col min="4" max="4" width="20.5703125" style="454" customWidth="1"/>
    <col min="5" max="5" width="24.28515625" style="454" customWidth="1"/>
    <col min="6" max="6" width="26.42578125" style="454" customWidth="1"/>
    <col min="7" max="7" width="32" style="454" customWidth="1"/>
    <col min="8" max="8" width="26.85546875" style="454" customWidth="1"/>
    <col min="9" max="9" width="18.42578125" style="454" customWidth="1"/>
    <col min="10" max="16384" width="11.5703125" style="454"/>
  </cols>
  <sheetData>
    <row r="1" spans="1:9" x14ac:dyDescent="0.25">
      <c r="B1" s="454" t="s">
        <v>143</v>
      </c>
      <c r="C1" t="s">
        <v>6</v>
      </c>
    </row>
    <row r="2" spans="1:9" ht="18.75" customHeight="1" x14ac:dyDescent="0.3">
      <c r="B2" s="755" t="s">
        <v>50</v>
      </c>
      <c r="C2" s="755"/>
      <c r="D2" s="755"/>
      <c r="E2" s="755"/>
      <c r="F2" s="755"/>
      <c r="G2" s="755"/>
      <c r="H2" s="755"/>
      <c r="I2" s="755"/>
    </row>
    <row r="3" spans="1:9" ht="18.75" x14ac:dyDescent="0.3">
      <c r="B3" s="466"/>
      <c r="C3" s="37"/>
      <c r="D3" s="37"/>
      <c r="E3" s="37"/>
      <c r="F3" s="37"/>
      <c r="G3" s="37"/>
      <c r="H3" s="37"/>
    </row>
    <row r="4" spans="1:9" x14ac:dyDescent="0.25">
      <c r="B4" s="547" t="s">
        <v>1010</v>
      </c>
      <c r="C4"/>
      <c r="D4"/>
      <c r="E4"/>
      <c r="F4"/>
      <c r="G4"/>
      <c r="H4"/>
      <c r="I4"/>
    </row>
    <row r="5" spans="1:9" s="174" customFormat="1" ht="15" customHeight="1" x14ac:dyDescent="0.25">
      <c r="A5" s="454"/>
      <c r="B5" s="1285" t="s">
        <v>1105</v>
      </c>
      <c r="C5" s="1285" t="s">
        <v>1011</v>
      </c>
      <c r="D5" s="1291" t="s">
        <v>1106</v>
      </c>
      <c r="E5" s="1257"/>
      <c r="F5" s="1285" t="s">
        <v>1107</v>
      </c>
      <c r="G5" s="1286" t="s">
        <v>1014</v>
      </c>
      <c r="H5" s="1285" t="s">
        <v>1108</v>
      </c>
      <c r="I5" s="1286" t="s">
        <v>1109</v>
      </c>
    </row>
    <row r="6" spans="1:9" s="174" customFormat="1" ht="30" x14ac:dyDescent="0.25">
      <c r="A6" s="454"/>
      <c r="B6" s="1086"/>
      <c r="C6" s="1086"/>
      <c r="D6" s="435"/>
      <c r="E6" s="548" t="s">
        <v>1110</v>
      </c>
      <c r="F6" s="1086"/>
      <c r="G6" s="1287" t="s">
        <v>1111</v>
      </c>
      <c r="H6" s="1086"/>
      <c r="I6" s="1287"/>
    </row>
    <row r="7" spans="1:9" x14ac:dyDescent="0.25">
      <c r="B7" s="18" t="s">
        <v>146</v>
      </c>
      <c r="C7" s="18" t="s">
        <v>147</v>
      </c>
      <c r="D7" s="1" t="s">
        <v>148</v>
      </c>
      <c r="E7" s="1" t="s">
        <v>247</v>
      </c>
      <c r="F7" s="1" t="s">
        <v>248</v>
      </c>
      <c r="G7" s="1" t="s">
        <v>249</v>
      </c>
      <c r="H7" s="1" t="s">
        <v>250</v>
      </c>
      <c r="I7" s="1" t="s">
        <v>330</v>
      </c>
    </row>
    <row r="8" spans="1:9" x14ac:dyDescent="0.25">
      <c r="B8" s="1292" t="s">
        <v>1022</v>
      </c>
      <c r="C8" s="438" t="s">
        <v>1023</v>
      </c>
      <c r="D8" s="989">
        <v>1590</v>
      </c>
      <c r="E8" s="763">
        <v>2</v>
      </c>
      <c r="F8" s="764">
        <v>1.2578616352201301E-3</v>
      </c>
      <c r="G8" s="764">
        <v>2.4640813509257402E-3</v>
      </c>
      <c r="H8" s="764">
        <v>2.0893847595030699E-3</v>
      </c>
      <c r="I8" s="764">
        <v>1.8661833710771E-3</v>
      </c>
    </row>
    <row r="9" spans="1:9" x14ac:dyDescent="0.25">
      <c r="B9" s="1293"/>
      <c r="C9" s="549" t="s">
        <v>1024</v>
      </c>
      <c r="D9" s="989">
        <v>1038</v>
      </c>
      <c r="E9" s="763">
        <v>1</v>
      </c>
      <c r="F9" s="764">
        <v>9.6339113680154098E-4</v>
      </c>
      <c r="G9" s="764">
        <v>1.68216648349467E-3</v>
      </c>
      <c r="H9" s="764">
        <v>1.47393959528719E-3</v>
      </c>
      <c r="I9" s="764">
        <v>1.02058641866191E-3</v>
      </c>
    </row>
    <row r="10" spans="1:9" x14ac:dyDescent="0.25">
      <c r="B10" s="1293"/>
      <c r="C10" s="549" t="s">
        <v>1025</v>
      </c>
      <c r="D10" s="571">
        <v>552</v>
      </c>
      <c r="E10" s="763">
        <v>1</v>
      </c>
      <c r="F10" s="764">
        <v>1.8115942028985501E-3</v>
      </c>
      <c r="G10" s="764">
        <v>2.9565372258446498E-3</v>
      </c>
      <c r="H10" s="764">
        <v>3.1944366437051601E-3</v>
      </c>
      <c r="I10" s="764">
        <v>3.0460199202554401E-3</v>
      </c>
    </row>
    <row r="11" spans="1:9" x14ac:dyDescent="0.25">
      <c r="B11" s="1293"/>
      <c r="C11" s="438" t="s">
        <v>1026</v>
      </c>
      <c r="D11" s="571">
        <v>787</v>
      </c>
      <c r="E11" s="763"/>
      <c r="F11" s="764"/>
      <c r="G11" s="764">
        <v>5.3487081101007798E-3</v>
      </c>
      <c r="H11" s="764">
        <v>5.2111124926716799E-3</v>
      </c>
      <c r="I11" s="764"/>
    </row>
    <row r="12" spans="1:9" x14ac:dyDescent="0.25">
      <c r="B12" s="1293"/>
      <c r="C12" s="438" t="s">
        <v>1027</v>
      </c>
      <c r="D12" s="571">
        <v>1982</v>
      </c>
      <c r="E12" s="763">
        <v>1</v>
      </c>
      <c r="F12" s="764">
        <v>5.0454086781029296E-4</v>
      </c>
      <c r="G12" s="764">
        <v>9.8194979869181496E-3</v>
      </c>
      <c r="H12" s="764">
        <v>9.5776911993998293E-3</v>
      </c>
      <c r="I12" s="764">
        <v>1.0434607050015499E-3</v>
      </c>
    </row>
    <row r="13" spans="1:9" x14ac:dyDescent="0.25">
      <c r="B13" s="1293"/>
      <c r="C13" s="438" t="s">
        <v>1028</v>
      </c>
      <c r="D13" s="763">
        <v>991</v>
      </c>
      <c r="E13" s="763"/>
      <c r="F13" s="764"/>
      <c r="G13" s="764">
        <v>1.5923125272777901E-2</v>
      </c>
      <c r="H13" s="764">
        <v>1.6010177857358299E-2</v>
      </c>
      <c r="I13" s="764">
        <v>1.4886972105141801E-3</v>
      </c>
    </row>
    <row r="14" spans="1:9" x14ac:dyDescent="0.25">
      <c r="B14" s="1293"/>
      <c r="C14" s="438" t="s">
        <v>1029</v>
      </c>
      <c r="D14" s="763">
        <v>823</v>
      </c>
      <c r="E14" s="763">
        <v>3</v>
      </c>
      <c r="F14" s="764">
        <v>3.6452004860267301E-3</v>
      </c>
      <c r="G14" s="764">
        <v>3.1353057131172597E-2</v>
      </c>
      <c r="H14" s="764">
        <v>3.2626160198110203E-2</v>
      </c>
      <c r="I14" s="764">
        <v>2.61100196464813E-3</v>
      </c>
    </row>
    <row r="15" spans="1:9" x14ac:dyDescent="0.25">
      <c r="B15" s="1293"/>
      <c r="C15" s="549" t="s">
        <v>1030</v>
      </c>
      <c r="D15" s="763">
        <v>737</v>
      </c>
      <c r="E15" s="763">
        <v>2</v>
      </c>
      <c r="F15" s="764">
        <v>2.7137042062415199E-3</v>
      </c>
      <c r="G15" s="764">
        <v>2.86245950231112E-2</v>
      </c>
      <c r="H15" s="764">
        <v>2.9421264318645599E-2</v>
      </c>
      <c r="I15" s="764">
        <v>2.6306020807727601E-3</v>
      </c>
    </row>
    <row r="16" spans="1:9" x14ac:dyDescent="0.25">
      <c r="B16" s="1293"/>
      <c r="C16" s="549" t="s">
        <v>1031</v>
      </c>
      <c r="D16" s="763">
        <v>86</v>
      </c>
      <c r="E16" s="763">
        <v>1</v>
      </c>
      <c r="F16" s="764">
        <v>1.16279069767442E-2</v>
      </c>
      <c r="G16" s="764">
        <v>5.3415510822318102E-2</v>
      </c>
      <c r="H16" s="764">
        <v>5.9978835921858001E-2</v>
      </c>
      <c r="I16" s="764">
        <v>6.3098920097651697E-3</v>
      </c>
    </row>
    <row r="17" spans="1:9" x14ac:dyDescent="0.25">
      <c r="B17" s="1293"/>
      <c r="C17" s="438" t="s">
        <v>1032</v>
      </c>
      <c r="D17" s="763">
        <v>172</v>
      </c>
      <c r="E17" s="763">
        <v>1</v>
      </c>
      <c r="F17" s="764">
        <v>5.8139534883720903E-3</v>
      </c>
      <c r="G17" s="764">
        <v>0.11663822423156001</v>
      </c>
      <c r="H17" s="764">
        <v>0.120249831179884</v>
      </c>
      <c r="I17" s="764">
        <v>3.5610019095432001E-3</v>
      </c>
    </row>
    <row r="18" spans="1:9" x14ac:dyDescent="0.25">
      <c r="B18" s="1293"/>
      <c r="C18" s="549" t="s">
        <v>1033</v>
      </c>
      <c r="D18" s="763">
        <v>126</v>
      </c>
      <c r="E18" s="763"/>
      <c r="F18" s="764"/>
      <c r="G18" s="764">
        <v>9.2444639489062397E-2</v>
      </c>
      <c r="H18" s="764">
        <v>9.8445365304573304E-2</v>
      </c>
      <c r="I18" s="764">
        <v>2.7500300895738198E-3</v>
      </c>
    </row>
    <row r="19" spans="1:9" x14ac:dyDescent="0.25">
      <c r="B19" s="1293"/>
      <c r="C19" s="549" t="s">
        <v>1034</v>
      </c>
      <c r="D19" s="763">
        <v>46</v>
      </c>
      <c r="E19" s="763">
        <v>1</v>
      </c>
      <c r="F19" s="764">
        <v>2.1739130434782601E-2</v>
      </c>
      <c r="G19" s="764">
        <v>0.18028880186292801</v>
      </c>
      <c r="H19" s="764">
        <v>0.189167517964346</v>
      </c>
      <c r="I19" s="764">
        <v>7.1236036325342004E-3</v>
      </c>
    </row>
    <row r="20" spans="1:9" x14ac:dyDescent="0.25">
      <c r="B20" s="1293"/>
      <c r="C20" s="438" t="s">
        <v>1035</v>
      </c>
      <c r="D20" s="763">
        <v>213</v>
      </c>
      <c r="E20" s="763">
        <v>7</v>
      </c>
      <c r="F20" s="764">
        <v>3.2863849765258198E-2</v>
      </c>
      <c r="G20" s="764">
        <v>0.170016912671135</v>
      </c>
      <c r="H20" s="764">
        <v>0.18532453336500099</v>
      </c>
      <c r="I20" s="764">
        <v>3.6633922558958101E-2</v>
      </c>
    </row>
    <row r="21" spans="1:9" x14ac:dyDescent="0.25">
      <c r="B21" s="1293"/>
      <c r="C21" s="549" t="s">
        <v>1036</v>
      </c>
      <c r="D21" s="763">
        <v>202</v>
      </c>
      <c r="E21" s="763">
        <v>6</v>
      </c>
      <c r="F21" s="764">
        <v>2.9702970297029702E-2</v>
      </c>
      <c r="G21" s="764">
        <v>0.15604737625628901</v>
      </c>
      <c r="H21" s="764">
        <v>0.151987326783451</v>
      </c>
      <c r="I21" s="764">
        <v>1.8808366130794899E-2</v>
      </c>
    </row>
    <row r="22" spans="1:9" x14ac:dyDescent="0.25">
      <c r="B22" s="1293"/>
      <c r="C22" s="550" t="s">
        <v>1037</v>
      </c>
      <c r="D22" s="763">
        <v>6</v>
      </c>
      <c r="E22" s="763"/>
      <c r="F22" s="764"/>
      <c r="G22" s="764">
        <v>0.57562200849970802</v>
      </c>
      <c r="H22" s="764">
        <v>0.605679709998038</v>
      </c>
      <c r="I22" s="764">
        <v>3.6339207076839602E-2</v>
      </c>
    </row>
    <row r="23" spans="1:9" x14ac:dyDescent="0.25">
      <c r="B23" s="1293"/>
      <c r="C23" s="549" t="s">
        <v>1038</v>
      </c>
      <c r="D23" s="763">
        <v>5</v>
      </c>
      <c r="E23" s="763">
        <v>1</v>
      </c>
      <c r="F23" s="764">
        <v>0.2</v>
      </c>
      <c r="G23" s="764">
        <v>0.998617795313538</v>
      </c>
      <c r="H23" s="764">
        <v>0.98365507987124201</v>
      </c>
      <c r="I23" s="764">
        <v>0.160883498348287</v>
      </c>
    </row>
    <row r="24" spans="1:9" x14ac:dyDescent="0.25">
      <c r="B24" s="1294"/>
      <c r="C24" s="438" t="s">
        <v>1039</v>
      </c>
      <c r="D24" s="763">
        <v>35</v>
      </c>
      <c r="E24" s="763"/>
      <c r="F24" s="764"/>
      <c r="G24" s="764">
        <v>1</v>
      </c>
      <c r="H24" s="764">
        <v>1</v>
      </c>
      <c r="I24" s="763"/>
    </row>
    <row r="25" spans="1:9" x14ac:dyDescent="0.25">
      <c r="B25"/>
      <c r="C25"/>
      <c r="D25"/>
      <c r="E25"/>
      <c r="F25"/>
      <c r="G25"/>
      <c r="H25"/>
      <c r="I25"/>
    </row>
    <row r="26" spans="1:9" x14ac:dyDescent="0.25">
      <c r="B26"/>
      <c r="C26"/>
      <c r="D26"/>
      <c r="E26"/>
      <c r="F26"/>
      <c r="G26"/>
      <c r="H26"/>
      <c r="I26"/>
    </row>
    <row r="27" spans="1:9" x14ac:dyDescent="0.25">
      <c r="B27"/>
      <c r="C27"/>
      <c r="D27"/>
      <c r="E27"/>
      <c r="F27"/>
      <c r="G27"/>
      <c r="H27"/>
      <c r="I27"/>
    </row>
    <row r="28" spans="1:9" x14ac:dyDescent="0.25">
      <c r="B28" s="547" t="s">
        <v>1010</v>
      </c>
      <c r="C28"/>
      <c r="D28"/>
      <c r="E28"/>
      <c r="F28"/>
      <c r="G28"/>
      <c r="H28"/>
      <c r="I28"/>
    </row>
    <row r="29" spans="1:9" s="174" customFormat="1" ht="15" customHeight="1" x14ac:dyDescent="0.25">
      <c r="A29" s="454"/>
      <c r="B29" s="1285" t="s">
        <v>1105</v>
      </c>
      <c r="C29" s="1285" t="s">
        <v>1011</v>
      </c>
      <c r="D29" s="1291" t="s">
        <v>1106</v>
      </c>
      <c r="E29" s="1257"/>
      <c r="F29" s="1285" t="s">
        <v>1107</v>
      </c>
      <c r="G29" s="1286" t="s">
        <v>1014</v>
      </c>
      <c r="H29" s="1285" t="s">
        <v>1108</v>
      </c>
      <c r="I29" s="1286" t="s">
        <v>1109</v>
      </c>
    </row>
    <row r="30" spans="1:9" s="174" customFormat="1" ht="30" x14ac:dyDescent="0.25">
      <c r="A30" s="454"/>
      <c r="B30" s="1086"/>
      <c r="C30" s="1086"/>
      <c r="D30" s="435"/>
      <c r="E30" s="548" t="s">
        <v>1110</v>
      </c>
      <c r="F30" s="1086"/>
      <c r="G30" s="1287" t="s">
        <v>1111</v>
      </c>
      <c r="H30" s="1086"/>
      <c r="I30" s="1287"/>
    </row>
    <row r="31" spans="1:9" x14ac:dyDescent="0.25">
      <c r="B31" s="18" t="s">
        <v>146</v>
      </c>
      <c r="C31" s="18" t="s">
        <v>147</v>
      </c>
      <c r="D31" s="1" t="s">
        <v>148</v>
      </c>
      <c r="E31" s="1" t="s">
        <v>247</v>
      </c>
      <c r="F31" s="1" t="s">
        <v>248</v>
      </c>
      <c r="G31" s="1" t="s">
        <v>249</v>
      </c>
      <c r="H31" s="1" t="s">
        <v>250</v>
      </c>
      <c r="I31" s="1" t="s">
        <v>330</v>
      </c>
    </row>
    <row r="32" spans="1:9" x14ac:dyDescent="0.25">
      <c r="B32" s="1288" t="s">
        <v>1042</v>
      </c>
      <c r="C32" s="438" t="s">
        <v>1023</v>
      </c>
      <c r="D32" s="989">
        <v>1579</v>
      </c>
      <c r="E32" s="763">
        <v>2</v>
      </c>
      <c r="F32" s="764">
        <v>1.2666244458518099E-3</v>
      </c>
      <c r="G32" s="764">
        <v>2.46377181225132E-3</v>
      </c>
      <c r="H32" s="764">
        <v>2.0861165972377201E-3</v>
      </c>
      <c r="I32" s="764">
        <v>1.2970168612191999E-3</v>
      </c>
    </row>
    <row r="33" spans="2:9" x14ac:dyDescent="0.25">
      <c r="B33" s="1289"/>
      <c r="C33" s="549" t="s">
        <v>1024</v>
      </c>
      <c r="D33" s="989">
        <v>1034</v>
      </c>
      <c r="E33" s="763">
        <v>1</v>
      </c>
      <c r="F33" s="764">
        <v>9.6711798839458404E-4</v>
      </c>
      <c r="G33" s="764">
        <v>1.6823526110491701E-3</v>
      </c>
      <c r="H33" s="764">
        <v>1.47481796249275E-3</v>
      </c>
      <c r="I33" s="764">
        <v>9.8231827111984298E-4</v>
      </c>
    </row>
    <row r="34" spans="2:9" x14ac:dyDescent="0.25">
      <c r="B34" s="1289"/>
      <c r="C34" s="549" t="s">
        <v>1025</v>
      </c>
      <c r="D34" s="571">
        <v>545</v>
      </c>
      <c r="E34" s="763">
        <v>1</v>
      </c>
      <c r="F34" s="764">
        <v>1.8348623853210999E-3</v>
      </c>
      <c r="G34" s="764">
        <v>2.9562296738808698E-3</v>
      </c>
      <c r="H34" s="764">
        <v>3.1928329081412298E-3</v>
      </c>
      <c r="I34" s="764">
        <v>1.90839694656489E-3</v>
      </c>
    </row>
    <row r="35" spans="2:9" x14ac:dyDescent="0.25">
      <c r="B35" s="1289"/>
      <c r="C35" s="438" t="s">
        <v>1026</v>
      </c>
      <c r="D35" s="571">
        <v>782</v>
      </c>
      <c r="E35" s="763"/>
      <c r="F35" s="763"/>
      <c r="G35" s="764">
        <v>5.3491827205753503E-3</v>
      </c>
      <c r="H35" s="764">
        <v>5.2142783609418503E-3</v>
      </c>
      <c r="I35" s="764"/>
    </row>
    <row r="36" spans="2:9" x14ac:dyDescent="0.25">
      <c r="B36" s="1289"/>
      <c r="C36" s="438" t="s">
        <v>1027</v>
      </c>
      <c r="D36" s="989">
        <v>1971</v>
      </c>
      <c r="E36" s="763">
        <v>1</v>
      </c>
      <c r="F36" s="993">
        <v>5.0735667174023303E-4</v>
      </c>
      <c r="G36" s="764">
        <v>9.8192029258301304E-3</v>
      </c>
      <c r="H36" s="764">
        <v>9.5814794123682701E-3</v>
      </c>
      <c r="I36" s="764">
        <v>7.72799115391651E-4</v>
      </c>
    </row>
    <row r="37" spans="2:9" x14ac:dyDescent="0.25">
      <c r="B37" s="1289"/>
      <c r="C37" s="438" t="s">
        <v>1028</v>
      </c>
      <c r="D37" s="763">
        <v>989</v>
      </c>
      <c r="E37" s="763"/>
      <c r="F37" s="993"/>
      <c r="G37" s="764">
        <v>1.59232751911038E-2</v>
      </c>
      <c r="H37" s="764">
        <v>1.6014115853102799E-2</v>
      </c>
      <c r="I37" s="764"/>
    </row>
    <row r="38" spans="2:9" x14ac:dyDescent="0.25">
      <c r="B38" s="1289"/>
      <c r="C38" s="438" t="s">
        <v>1029</v>
      </c>
      <c r="D38" s="763">
        <v>819</v>
      </c>
      <c r="E38" s="763">
        <v>3</v>
      </c>
      <c r="F38" s="993">
        <v>3.66300366300366E-3</v>
      </c>
      <c r="G38" s="764">
        <v>3.1354549077866299E-2</v>
      </c>
      <c r="H38" s="764">
        <v>3.2647373658584902E-2</v>
      </c>
      <c r="I38" s="764">
        <v>2.0461050175484201E-3</v>
      </c>
    </row>
    <row r="39" spans="2:9" x14ac:dyDescent="0.25">
      <c r="B39" s="1289"/>
      <c r="C39" s="549" t="s">
        <v>1030</v>
      </c>
      <c r="D39" s="763">
        <v>733</v>
      </c>
      <c r="E39" s="763">
        <v>2</v>
      </c>
      <c r="F39" s="993">
        <v>2.7285129604365599E-3</v>
      </c>
      <c r="G39" s="764">
        <v>2.86255718132357E-2</v>
      </c>
      <c r="H39" s="764">
        <v>2.94300336951927E-2</v>
      </c>
      <c r="I39" s="764">
        <v>1.9096566714642E-3</v>
      </c>
    </row>
    <row r="40" spans="2:9" x14ac:dyDescent="0.25">
      <c r="B40" s="1289"/>
      <c r="C40" s="549" t="s">
        <v>1031</v>
      </c>
      <c r="D40" s="763">
        <v>86</v>
      </c>
      <c r="E40" s="763">
        <v>1</v>
      </c>
      <c r="F40" s="764">
        <v>1.16279069767442E-2</v>
      </c>
      <c r="G40" s="764">
        <v>5.3415510822318102E-2</v>
      </c>
      <c r="H40" s="764">
        <v>5.9978835921858001E-2</v>
      </c>
      <c r="I40" s="764">
        <v>1.26582278481013E-2</v>
      </c>
    </row>
    <row r="41" spans="2:9" x14ac:dyDescent="0.25">
      <c r="B41" s="1289"/>
      <c r="C41" s="438" t="s">
        <v>1032</v>
      </c>
      <c r="D41" s="763">
        <v>170</v>
      </c>
      <c r="E41" s="763">
        <v>1</v>
      </c>
      <c r="F41" s="764">
        <v>5.8823529411764696E-3</v>
      </c>
      <c r="G41" s="764">
        <v>0.11664052420617201</v>
      </c>
      <c r="H41" s="764">
        <v>0.120298053211747</v>
      </c>
      <c r="I41" s="764">
        <v>2.4527895995509101E-3</v>
      </c>
    </row>
    <row r="42" spans="2:9" x14ac:dyDescent="0.25">
      <c r="B42" s="1289"/>
      <c r="C42" s="549" t="s">
        <v>1033</v>
      </c>
      <c r="D42" s="763">
        <v>125</v>
      </c>
      <c r="E42" s="763"/>
      <c r="F42" s="764"/>
      <c r="G42" s="764">
        <v>9.2443456473587204E-2</v>
      </c>
      <c r="H42" s="764">
        <v>9.8458343975215704E-2</v>
      </c>
      <c r="I42" s="764"/>
    </row>
    <row r="43" spans="2:9" x14ac:dyDescent="0.25">
      <c r="B43" s="1289"/>
      <c r="C43" s="549" t="s">
        <v>1034</v>
      </c>
      <c r="D43" s="763">
        <v>45</v>
      </c>
      <c r="E43" s="763">
        <v>1</v>
      </c>
      <c r="F43" s="764">
        <v>2.2222222222222199E-2</v>
      </c>
      <c r="G43" s="764">
        <v>0.180313823860765</v>
      </c>
      <c r="H43" s="764">
        <v>0.19018512276864799</v>
      </c>
      <c r="I43" s="764">
        <v>7.6088662122707996E-3</v>
      </c>
    </row>
    <row r="44" spans="2:9" x14ac:dyDescent="0.25">
      <c r="B44" s="1289"/>
      <c r="C44" s="438" t="s">
        <v>1035</v>
      </c>
      <c r="D44" s="763">
        <v>211</v>
      </c>
      <c r="E44" s="763">
        <v>7</v>
      </c>
      <c r="F44" s="993">
        <v>3.3175355450236997E-2</v>
      </c>
      <c r="G44" s="764">
        <v>0.16996038987954301</v>
      </c>
      <c r="H44" s="764">
        <v>0.184908702307508</v>
      </c>
      <c r="I44" s="764">
        <v>2.4420597727921201E-2</v>
      </c>
    </row>
    <row r="45" spans="2:9" x14ac:dyDescent="0.25">
      <c r="B45" s="1289"/>
      <c r="C45" s="549" t="s">
        <v>1036</v>
      </c>
      <c r="D45" s="763">
        <v>200</v>
      </c>
      <c r="E45" s="763">
        <v>6</v>
      </c>
      <c r="F45" s="993">
        <v>0.03</v>
      </c>
      <c r="G45" s="764">
        <v>0.15598166965850099</v>
      </c>
      <c r="H45" s="764">
        <v>0.15122361035773901</v>
      </c>
      <c r="I45" s="764">
        <v>1.84573037353515E-2</v>
      </c>
    </row>
    <row r="46" spans="2:9" x14ac:dyDescent="0.25">
      <c r="B46" s="1289"/>
      <c r="C46" s="550" t="s">
        <v>1037</v>
      </c>
      <c r="D46" s="763">
        <v>6</v>
      </c>
      <c r="E46" s="763"/>
      <c r="F46" s="993"/>
      <c r="G46" s="764">
        <v>0.57562200849970802</v>
      </c>
      <c r="H46" s="764">
        <v>0.605679709998038</v>
      </c>
      <c r="I46" s="764">
        <v>1.7571548133595901E-2</v>
      </c>
    </row>
    <row r="47" spans="2:9" x14ac:dyDescent="0.25">
      <c r="B47" s="1289"/>
      <c r="C47" s="549" t="s">
        <v>1038</v>
      </c>
      <c r="D47" s="763">
        <v>5</v>
      </c>
      <c r="E47" s="763">
        <v>1</v>
      </c>
      <c r="F47" s="993">
        <v>0.2</v>
      </c>
      <c r="G47" s="764">
        <v>0.998617795313538</v>
      </c>
      <c r="H47" s="764">
        <v>0.98365507987124201</v>
      </c>
      <c r="I47" s="764">
        <v>0.123530578898226</v>
      </c>
    </row>
    <row r="48" spans="2:9" x14ac:dyDescent="0.25">
      <c r="B48" s="1290"/>
      <c r="C48" s="438" t="s">
        <v>1039</v>
      </c>
      <c r="D48" s="763">
        <v>35</v>
      </c>
      <c r="E48" s="763"/>
      <c r="F48" s="763"/>
      <c r="G48" s="764">
        <v>1</v>
      </c>
      <c r="H48" s="764">
        <v>1</v>
      </c>
      <c r="I48" s="764"/>
    </row>
    <row r="49" spans="2:9" x14ac:dyDescent="0.25">
      <c r="B49"/>
      <c r="C49"/>
      <c r="D49"/>
      <c r="E49"/>
      <c r="F49"/>
      <c r="G49"/>
      <c r="H49"/>
      <c r="I49"/>
    </row>
    <row r="50" spans="2:9" x14ac:dyDescent="0.25">
      <c r="B50"/>
      <c r="C50"/>
      <c r="D50"/>
      <c r="E50"/>
      <c r="F50"/>
      <c r="G50"/>
      <c r="H50"/>
      <c r="I50"/>
    </row>
    <row r="51" spans="2:9" x14ac:dyDescent="0.25">
      <c r="B51"/>
      <c r="C51"/>
      <c r="D51"/>
      <c r="E51"/>
      <c r="F51"/>
      <c r="G51"/>
      <c r="H51"/>
      <c r="I51"/>
    </row>
    <row r="52" spans="2:9" x14ac:dyDescent="0.25">
      <c r="B52" s="547" t="s">
        <v>1010</v>
      </c>
      <c r="C52"/>
      <c r="D52"/>
      <c r="E52"/>
      <c r="F52"/>
      <c r="G52"/>
      <c r="H52"/>
      <c r="I52"/>
    </row>
    <row r="53" spans="2:9" x14ac:dyDescent="0.25">
      <c r="B53" s="1285" t="s">
        <v>1105</v>
      </c>
      <c r="C53" s="1285" t="s">
        <v>1011</v>
      </c>
      <c r="D53" s="1291" t="s">
        <v>1106</v>
      </c>
      <c r="E53" s="1257"/>
      <c r="F53" s="1285" t="s">
        <v>1107</v>
      </c>
      <c r="G53" s="1286" t="s">
        <v>1014</v>
      </c>
      <c r="H53" s="1285" t="s">
        <v>1108</v>
      </c>
      <c r="I53" s="1286" t="s">
        <v>1109</v>
      </c>
    </row>
    <row r="54" spans="2:9" ht="30" x14ac:dyDescent="0.25">
      <c r="B54" s="1086"/>
      <c r="C54" s="1086"/>
      <c r="D54" s="435"/>
      <c r="E54" s="548" t="s">
        <v>1110</v>
      </c>
      <c r="F54" s="1086"/>
      <c r="G54" s="1287" t="s">
        <v>1111</v>
      </c>
      <c r="H54" s="1086"/>
      <c r="I54" s="1287"/>
    </row>
    <row r="55" spans="2:9" x14ac:dyDescent="0.25">
      <c r="B55" s="18" t="s">
        <v>146</v>
      </c>
      <c r="C55" s="18" t="s">
        <v>147</v>
      </c>
      <c r="D55" s="1" t="s">
        <v>148</v>
      </c>
      <c r="E55" s="1" t="s">
        <v>247</v>
      </c>
      <c r="F55" s="1" t="s">
        <v>248</v>
      </c>
      <c r="G55" s="1" t="s">
        <v>249</v>
      </c>
      <c r="H55" s="1" t="s">
        <v>250</v>
      </c>
      <c r="I55" s="1" t="s">
        <v>330</v>
      </c>
    </row>
    <row r="56" spans="2:9" x14ac:dyDescent="0.25">
      <c r="B56" s="1288" t="s">
        <v>1043</v>
      </c>
      <c r="C56" s="438" t="s">
        <v>1023</v>
      </c>
      <c r="D56" s="406">
        <v>11</v>
      </c>
      <c r="E56" s="406"/>
      <c r="F56" s="408">
        <v>0</v>
      </c>
      <c r="G56" s="408">
        <v>2.8735665231816999E-3</v>
      </c>
      <c r="H56" s="408">
        <v>2.5695075068500601E-3</v>
      </c>
      <c r="I56" s="407"/>
    </row>
    <row r="57" spans="2:9" x14ac:dyDescent="0.25">
      <c r="B57" s="1289"/>
      <c r="C57" s="549" t="s">
        <v>1024</v>
      </c>
      <c r="D57" s="406">
        <v>4</v>
      </c>
      <c r="E57" s="406"/>
      <c r="F57" s="408">
        <v>0</v>
      </c>
      <c r="G57" s="408">
        <v>1.17111087903915E-3</v>
      </c>
      <c r="H57" s="408">
        <v>1.24534453003937E-3</v>
      </c>
      <c r="I57" s="407"/>
    </row>
    <row r="58" spans="2:9" x14ac:dyDescent="0.25">
      <c r="B58" s="1289"/>
      <c r="C58" s="549" t="s">
        <v>1025</v>
      </c>
      <c r="D58" s="406">
        <v>7</v>
      </c>
      <c r="E58" s="406"/>
      <c r="F58" s="408">
        <v>0</v>
      </c>
      <c r="G58" s="408">
        <v>3.2632344571061301E-3</v>
      </c>
      <c r="H58" s="408">
        <v>3.3261720650275902E-3</v>
      </c>
      <c r="I58" s="407"/>
    </row>
    <row r="59" spans="2:9" x14ac:dyDescent="0.25">
      <c r="B59" s="1289"/>
      <c r="C59" s="438" t="s">
        <v>1026</v>
      </c>
      <c r="D59" s="406">
        <v>5</v>
      </c>
      <c r="E59" s="406"/>
      <c r="F59" s="408">
        <v>0</v>
      </c>
      <c r="G59" s="408">
        <v>4.7132098240434597E-3</v>
      </c>
      <c r="H59" s="408">
        <v>4.7001413538669797E-3</v>
      </c>
      <c r="I59" s="407"/>
    </row>
    <row r="60" spans="2:9" x14ac:dyDescent="0.25">
      <c r="B60" s="1289"/>
      <c r="C60" s="438" t="s">
        <v>1027</v>
      </c>
      <c r="D60" s="406">
        <v>11</v>
      </c>
      <c r="E60" s="406"/>
      <c r="F60" s="408">
        <v>0</v>
      </c>
      <c r="G60" s="408">
        <v>1.0255612021142099E-2</v>
      </c>
      <c r="H60" s="408">
        <v>8.83795652156333E-3</v>
      </c>
      <c r="I60" s="408"/>
    </row>
    <row r="61" spans="2:9" x14ac:dyDescent="0.25">
      <c r="B61" s="1289"/>
      <c r="C61" s="438" t="s">
        <v>1028</v>
      </c>
      <c r="D61" s="406">
        <v>2</v>
      </c>
      <c r="E61" s="406"/>
      <c r="F61" s="408">
        <v>0</v>
      </c>
      <c r="G61" s="408">
        <v>1.37340163170083E-2</v>
      </c>
      <c r="H61" s="408">
        <v>1.37340163170083E-2</v>
      </c>
      <c r="I61" s="408"/>
    </row>
    <row r="62" spans="2:9" x14ac:dyDescent="0.25">
      <c r="B62" s="1289"/>
      <c r="C62" s="438" t="s">
        <v>1029</v>
      </c>
      <c r="D62" s="406">
        <v>4</v>
      </c>
      <c r="E62" s="406"/>
      <c r="F62" s="408">
        <v>0</v>
      </c>
      <c r="G62" s="408">
        <v>2.4815696959919E-2</v>
      </c>
      <c r="H62" s="408">
        <v>2.7540233049296401E-2</v>
      </c>
      <c r="I62" s="408">
        <v>2.9850746268656699E-3</v>
      </c>
    </row>
    <row r="63" spans="2:9" x14ac:dyDescent="0.25">
      <c r="B63" s="1289"/>
      <c r="C63" s="549" t="s">
        <v>1030</v>
      </c>
      <c r="D63" s="406">
        <v>4</v>
      </c>
      <c r="E63" s="406"/>
      <c r="F63" s="408">
        <v>0</v>
      </c>
      <c r="G63" s="408">
        <v>2.4815696959919E-2</v>
      </c>
      <c r="H63" s="408">
        <v>2.7540233049296401E-2</v>
      </c>
      <c r="I63" s="408">
        <v>4.12371134020619E-3</v>
      </c>
    </row>
    <row r="64" spans="2:9" x14ac:dyDescent="0.25">
      <c r="B64" s="1289"/>
      <c r="C64" s="549" t="s">
        <v>1031</v>
      </c>
      <c r="D64" s="406"/>
      <c r="E64" s="406"/>
      <c r="F64" s="408"/>
      <c r="G64" s="408"/>
      <c r="H64" s="408"/>
      <c r="I64" s="408"/>
    </row>
    <row r="65" spans="2:9" x14ac:dyDescent="0.25">
      <c r="B65" s="1289"/>
      <c r="C65" s="438" t="s">
        <v>1032</v>
      </c>
      <c r="D65" s="406">
        <v>2</v>
      </c>
      <c r="E65" s="406"/>
      <c r="F65" s="408">
        <v>0</v>
      </c>
      <c r="G65" s="408">
        <v>0.110537259826299</v>
      </c>
      <c r="H65" s="408">
        <v>0.114680186499642</v>
      </c>
      <c r="I65" s="408">
        <v>1.8620689655172398E-2</v>
      </c>
    </row>
    <row r="66" spans="2:9" x14ac:dyDescent="0.25">
      <c r="B66" s="1289"/>
      <c r="C66" s="549" t="s">
        <v>1033</v>
      </c>
      <c r="D66" s="406">
        <v>1</v>
      </c>
      <c r="E66" s="406"/>
      <c r="F66" s="408">
        <v>0</v>
      </c>
      <c r="G66" s="408">
        <v>9.6161119271515397E-2</v>
      </c>
      <c r="H66" s="408">
        <v>9.6161119271515397E-2</v>
      </c>
      <c r="I66" s="408">
        <v>3.0414746543778799E-2</v>
      </c>
    </row>
    <row r="67" spans="2:9" x14ac:dyDescent="0.25">
      <c r="B67" s="1289"/>
      <c r="C67" s="549" t="s">
        <v>1034</v>
      </c>
      <c r="D67" s="406">
        <v>1</v>
      </c>
      <c r="E67" s="406"/>
      <c r="F67" s="408">
        <v>0</v>
      </c>
      <c r="G67" s="408">
        <v>0.133199253727769</v>
      </c>
      <c r="H67" s="408">
        <v>0.133199253727769</v>
      </c>
      <c r="I67" s="408"/>
    </row>
    <row r="68" spans="2:9" x14ac:dyDescent="0.25">
      <c r="B68" s="1289"/>
      <c r="C68" s="438" t="s">
        <v>1035</v>
      </c>
      <c r="D68" s="406">
        <v>2</v>
      </c>
      <c r="E68" s="406"/>
      <c r="F68" s="408">
        <v>0</v>
      </c>
      <c r="G68" s="408">
        <v>0.27265163482475901</v>
      </c>
      <c r="H68" s="408">
        <v>0.23065011863183399</v>
      </c>
      <c r="I68" s="408">
        <v>8.2462497893140099E-2</v>
      </c>
    </row>
    <row r="69" spans="2:9" x14ac:dyDescent="0.25">
      <c r="B69" s="1289"/>
      <c r="C69" s="549" t="s">
        <v>1036</v>
      </c>
      <c r="D69" s="406">
        <v>2</v>
      </c>
      <c r="E69" s="406"/>
      <c r="F69" s="408">
        <v>0</v>
      </c>
      <c r="G69" s="408">
        <v>0.27265163482475901</v>
      </c>
      <c r="H69" s="408">
        <v>0.23065011863183399</v>
      </c>
      <c r="I69" s="408">
        <v>1.72413793103448E-2</v>
      </c>
    </row>
    <row r="70" spans="2:9" x14ac:dyDescent="0.25">
      <c r="B70" s="1289"/>
      <c r="C70" s="550" t="s">
        <v>1037</v>
      </c>
      <c r="D70" s="406"/>
      <c r="E70" s="406"/>
      <c r="F70" s="762"/>
      <c r="G70" s="408"/>
      <c r="H70" s="408"/>
      <c r="I70" s="408"/>
    </row>
    <row r="71" spans="2:9" x14ac:dyDescent="0.25">
      <c r="B71" s="1289"/>
      <c r="C71" s="549" t="s">
        <v>1038</v>
      </c>
      <c r="D71" s="406"/>
      <c r="E71" s="406"/>
      <c r="F71" s="762"/>
      <c r="G71" s="408"/>
      <c r="H71" s="408"/>
      <c r="I71" s="408"/>
    </row>
    <row r="72" spans="2:9" x14ac:dyDescent="0.25">
      <c r="B72" s="1290"/>
      <c r="C72" s="438" t="s">
        <v>1039</v>
      </c>
      <c r="D72" s="406"/>
      <c r="E72" s="406"/>
      <c r="F72" s="762"/>
      <c r="G72" s="408"/>
      <c r="H72" s="408"/>
      <c r="I72" s="408"/>
    </row>
  </sheetData>
  <mergeCells count="24">
    <mergeCell ref="B32:B48"/>
    <mergeCell ref="I5:I6"/>
    <mergeCell ref="B8:B24"/>
    <mergeCell ref="B29:B30"/>
    <mergeCell ref="C29:C30"/>
    <mergeCell ref="D29:E29"/>
    <mergeCell ref="F29:F30"/>
    <mergeCell ref="G29:G30"/>
    <mergeCell ref="H29:H30"/>
    <mergeCell ref="I29:I30"/>
    <mergeCell ref="B5:B6"/>
    <mergeCell ref="C5:C6"/>
    <mergeCell ref="D5:E5"/>
    <mergeCell ref="F5:F6"/>
    <mergeCell ref="G5:G6"/>
    <mergeCell ref="H5:H6"/>
    <mergeCell ref="H53:H54"/>
    <mergeCell ref="I53:I54"/>
    <mergeCell ref="B56:B72"/>
    <mergeCell ref="B53:B54"/>
    <mergeCell ref="C53:C54"/>
    <mergeCell ref="D53:E53"/>
    <mergeCell ref="F53:F54"/>
    <mergeCell ref="G53:G54"/>
  </mergeCells>
  <pageMargins left="0.70866141732283472" right="0.70866141732283472" top="0.78740157480314965" bottom="0.78740157480314965" header="0.31496062992125984" footer="0.31496062992125984"/>
  <pageSetup paperSize="9" scale="61" orientation="landscape" cellComments="asDisplayed" r:id="rId1"/>
  <headerFooter>
    <oddHeader>&amp;CDA
Bilag XXI</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AC90A-013E-4CED-B4D8-C68A228CE54D}">
  <sheetPr>
    <tabColor theme="6" tint="0.79998168889431442"/>
    <pageSetUpPr fitToPage="1"/>
  </sheetPr>
  <dimension ref="A1:I29"/>
  <sheetViews>
    <sheetView showGridLines="0" zoomScaleNormal="100" zoomScaleSheetLayoutView="100" workbookViewId="0"/>
  </sheetViews>
  <sheetFormatPr defaultColWidth="11.5703125" defaultRowHeight="15" x14ac:dyDescent="0.25"/>
  <cols>
    <col min="1" max="1" width="9.140625" customWidth="1"/>
    <col min="2" max="2" width="25.5703125" customWidth="1"/>
    <col min="3" max="3" width="31.42578125" customWidth="1"/>
    <col min="4" max="4" width="21.42578125" customWidth="1"/>
    <col min="5" max="5" width="20.42578125" customWidth="1"/>
    <col min="6" max="6" width="26.42578125" customWidth="1"/>
    <col min="7" max="7" width="32" customWidth="1"/>
    <col min="8" max="8" width="17.85546875" customWidth="1"/>
    <col min="9" max="9" width="18.5703125" customWidth="1"/>
  </cols>
  <sheetData>
    <row r="1" spans="1:9" x14ac:dyDescent="0.25">
      <c r="B1" t="s">
        <v>143</v>
      </c>
      <c r="C1" t="s">
        <v>305</v>
      </c>
    </row>
    <row r="2" spans="1:9" ht="18.75" x14ac:dyDescent="0.3">
      <c r="B2" s="752" t="s">
        <v>1112</v>
      </c>
      <c r="C2" s="352"/>
      <c r="D2" s="352"/>
      <c r="E2" s="352"/>
      <c r="F2" s="352"/>
      <c r="G2" s="352"/>
      <c r="H2" s="349"/>
      <c r="I2" s="349"/>
    </row>
    <row r="3" spans="1:9" ht="21" x14ac:dyDescent="0.35">
      <c r="B3" s="173" t="s">
        <v>1010</v>
      </c>
      <c r="C3" s="174"/>
      <c r="D3" s="159"/>
      <c r="E3" s="159"/>
      <c r="F3" s="159"/>
      <c r="G3" s="159"/>
    </row>
    <row r="4" spans="1:9" s="174" customFormat="1" ht="15" customHeight="1" x14ac:dyDescent="0.25">
      <c r="A4"/>
      <c r="B4" s="1300" t="s">
        <v>1105</v>
      </c>
      <c r="C4" s="1300" t="s">
        <v>1011</v>
      </c>
      <c r="D4" s="1300" t="s">
        <v>1113</v>
      </c>
      <c r="E4" s="1302" t="s">
        <v>1106</v>
      </c>
      <c r="F4" s="1303"/>
      <c r="G4" s="1300" t="s">
        <v>1107</v>
      </c>
      <c r="H4" s="1300" t="s">
        <v>1108</v>
      </c>
      <c r="I4" s="1298" t="s">
        <v>1109</v>
      </c>
    </row>
    <row r="5" spans="1:9" s="174" customFormat="1" ht="53.25" customHeight="1" x14ac:dyDescent="0.25">
      <c r="A5"/>
      <c r="B5" s="1301"/>
      <c r="C5" s="1301"/>
      <c r="D5" s="1301"/>
      <c r="E5" s="175"/>
      <c r="F5" s="176" t="s">
        <v>1110</v>
      </c>
      <c r="G5" s="1301"/>
      <c r="H5" s="1301"/>
      <c r="I5" s="1299"/>
    </row>
    <row r="6" spans="1:9" x14ac:dyDescent="0.25">
      <c r="B6" s="18" t="s">
        <v>146</v>
      </c>
      <c r="C6" s="18" t="s">
        <v>147</v>
      </c>
      <c r="D6" s="18" t="s">
        <v>148</v>
      </c>
      <c r="E6" s="1" t="s">
        <v>247</v>
      </c>
      <c r="F6" s="1" t="s">
        <v>248</v>
      </c>
      <c r="G6" s="1" t="s">
        <v>249</v>
      </c>
      <c r="H6" s="1" t="s">
        <v>250</v>
      </c>
      <c r="I6" s="1" t="s">
        <v>330</v>
      </c>
    </row>
    <row r="7" spans="1:9" x14ac:dyDescent="0.25">
      <c r="B7" s="1295"/>
      <c r="C7" s="177"/>
      <c r="D7" s="177"/>
      <c r="E7" s="162"/>
      <c r="F7" s="12"/>
      <c r="G7" s="12"/>
      <c r="H7" s="12"/>
      <c r="I7" s="12"/>
    </row>
    <row r="8" spans="1:9" x14ac:dyDescent="0.25">
      <c r="B8" s="1296"/>
      <c r="C8" s="178"/>
      <c r="D8" s="178"/>
      <c r="E8" s="162"/>
      <c r="F8" s="12"/>
      <c r="G8" s="12"/>
      <c r="H8" s="12"/>
      <c r="I8" s="12"/>
    </row>
    <row r="9" spans="1:9" x14ac:dyDescent="0.25">
      <c r="B9" s="1296"/>
      <c r="C9" s="178"/>
      <c r="D9" s="178"/>
      <c r="E9" s="162"/>
      <c r="F9" s="12"/>
      <c r="G9" s="12"/>
      <c r="H9" s="12"/>
      <c r="I9" s="12"/>
    </row>
    <row r="10" spans="1:9" x14ac:dyDescent="0.25">
      <c r="B10" s="1296"/>
      <c r="C10" s="177"/>
      <c r="D10" s="177"/>
      <c r="E10" s="162"/>
      <c r="F10" s="12"/>
      <c r="G10" s="12"/>
      <c r="H10" s="12"/>
      <c r="I10" s="12"/>
    </row>
    <row r="11" spans="1:9" x14ac:dyDescent="0.25">
      <c r="B11" s="1296"/>
      <c r="C11" s="177"/>
      <c r="D11" s="177"/>
      <c r="E11" s="162"/>
      <c r="F11" s="12"/>
      <c r="G11" s="12"/>
      <c r="H11" s="12"/>
      <c r="I11" s="12"/>
    </row>
    <row r="12" spans="1:9" x14ac:dyDescent="0.25">
      <c r="B12" s="1296"/>
      <c r="C12" s="177"/>
      <c r="D12" s="177"/>
      <c r="E12" s="12"/>
      <c r="F12" s="12"/>
      <c r="G12" s="12"/>
      <c r="H12" s="12"/>
      <c r="I12" s="12"/>
    </row>
    <row r="13" spans="1:9" x14ac:dyDescent="0.25">
      <c r="B13" s="1296"/>
      <c r="C13" s="177"/>
      <c r="D13" s="177"/>
      <c r="E13" s="12"/>
      <c r="F13" s="12"/>
      <c r="G13" s="12"/>
      <c r="H13" s="12"/>
      <c r="I13" s="12"/>
    </row>
    <row r="14" spans="1:9" x14ac:dyDescent="0.25">
      <c r="B14" s="1297"/>
      <c r="C14" s="178"/>
      <c r="D14" s="178"/>
      <c r="E14" s="12"/>
      <c r="F14" s="12"/>
      <c r="G14" s="12"/>
      <c r="H14" s="12"/>
      <c r="I14" s="12"/>
    </row>
    <row r="18" spans="1:9" x14ac:dyDescent="0.25">
      <c r="B18" s="173" t="s">
        <v>1114</v>
      </c>
    </row>
    <row r="19" spans="1:9" s="174" customFormat="1" ht="15" customHeight="1" x14ac:dyDescent="0.25">
      <c r="A19"/>
      <c r="B19" s="1300" t="s">
        <v>1105</v>
      </c>
      <c r="C19" s="1300" t="s">
        <v>1011</v>
      </c>
      <c r="D19" s="1300" t="s">
        <v>1113</v>
      </c>
      <c r="E19" s="1302" t="s">
        <v>1106</v>
      </c>
      <c r="F19" s="1303"/>
      <c r="G19" s="1300" t="s">
        <v>1107</v>
      </c>
      <c r="H19" s="1300" t="s">
        <v>1108</v>
      </c>
      <c r="I19" s="1298" t="s">
        <v>1109</v>
      </c>
    </row>
    <row r="20" spans="1:9" s="174" customFormat="1" ht="57" customHeight="1" x14ac:dyDescent="0.25">
      <c r="A20"/>
      <c r="B20" s="1301"/>
      <c r="C20" s="1301"/>
      <c r="D20" s="1301"/>
      <c r="E20" s="175"/>
      <c r="F20" s="176" t="s">
        <v>1110</v>
      </c>
      <c r="G20" s="1301"/>
      <c r="H20" s="1301"/>
      <c r="I20" s="1299"/>
    </row>
    <row r="21" spans="1:9" x14ac:dyDescent="0.25">
      <c r="B21" s="18" t="s">
        <v>146</v>
      </c>
      <c r="C21" s="18" t="s">
        <v>147</v>
      </c>
      <c r="D21" s="18" t="s">
        <v>148</v>
      </c>
      <c r="E21" s="1" t="s">
        <v>247</v>
      </c>
      <c r="F21" s="1" t="s">
        <v>248</v>
      </c>
      <c r="G21" s="1" t="s">
        <v>249</v>
      </c>
      <c r="H21" s="1" t="s">
        <v>250</v>
      </c>
      <c r="I21" s="1" t="s">
        <v>330</v>
      </c>
    </row>
    <row r="22" spans="1:9" x14ac:dyDescent="0.25">
      <c r="B22" s="1295"/>
      <c r="C22" s="177"/>
      <c r="D22" s="177"/>
      <c r="E22" s="162"/>
      <c r="F22" s="12"/>
      <c r="G22" s="12"/>
      <c r="H22" s="12"/>
      <c r="I22" s="12"/>
    </row>
    <row r="23" spans="1:9" x14ac:dyDescent="0.25">
      <c r="B23" s="1296"/>
      <c r="C23" s="178"/>
      <c r="D23" s="178"/>
      <c r="E23" s="162"/>
      <c r="F23" s="12"/>
      <c r="G23" s="12"/>
      <c r="H23" s="12"/>
      <c r="I23" s="12"/>
    </row>
    <row r="24" spans="1:9" x14ac:dyDescent="0.25">
      <c r="B24" s="1296"/>
      <c r="C24" s="178"/>
      <c r="D24" s="178"/>
      <c r="E24" s="162"/>
      <c r="F24" s="12"/>
      <c r="G24" s="12"/>
      <c r="H24" s="12"/>
      <c r="I24" s="12"/>
    </row>
    <row r="25" spans="1:9" x14ac:dyDescent="0.25">
      <c r="B25" s="1296"/>
      <c r="C25" s="177"/>
      <c r="D25" s="177"/>
      <c r="E25" s="162"/>
      <c r="F25" s="12"/>
      <c r="G25" s="12"/>
      <c r="H25" s="12"/>
      <c r="I25" s="12"/>
    </row>
    <row r="26" spans="1:9" x14ac:dyDescent="0.25">
      <c r="B26" s="1296"/>
      <c r="C26" s="177"/>
      <c r="D26" s="177"/>
      <c r="E26" s="162"/>
      <c r="F26" s="12"/>
      <c r="G26" s="12"/>
      <c r="H26" s="12"/>
      <c r="I26" s="12"/>
    </row>
    <row r="27" spans="1:9" x14ac:dyDescent="0.25">
      <c r="B27" s="1296"/>
      <c r="C27" s="177"/>
      <c r="D27" s="177"/>
      <c r="E27" s="12"/>
      <c r="F27" s="12"/>
      <c r="G27" s="12"/>
      <c r="H27" s="12"/>
      <c r="I27" s="12"/>
    </row>
    <row r="28" spans="1:9" x14ac:dyDescent="0.25">
      <c r="B28" s="1296"/>
      <c r="C28" s="177"/>
      <c r="D28" s="177"/>
      <c r="E28" s="12"/>
      <c r="F28" s="12"/>
      <c r="G28" s="12"/>
      <c r="H28" s="12"/>
      <c r="I28" s="12"/>
    </row>
    <row r="29" spans="1:9" x14ac:dyDescent="0.25">
      <c r="B29" s="1297"/>
      <c r="C29" s="178"/>
      <c r="D29" s="178"/>
      <c r="E29" s="12"/>
      <c r="F29" s="12"/>
      <c r="G29" s="12"/>
      <c r="H29" s="12"/>
      <c r="I29" s="12"/>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7" orientation="landscape" r:id="rId1"/>
  <headerFooter>
    <oddHeader>&amp;CDA
Bilag XXI</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B56C5-4F77-4B04-BDA0-477C756B4262}">
  <sheetPr>
    <tabColor theme="6" tint="0.59999389629810485"/>
    <pageSetUpPr fitToPage="1"/>
  </sheetPr>
  <dimension ref="B1:I12"/>
  <sheetViews>
    <sheetView showGridLines="0" zoomScaleNormal="100" workbookViewId="0"/>
  </sheetViews>
  <sheetFormatPr defaultColWidth="9.140625" defaultRowHeight="15" x14ac:dyDescent="0.25"/>
  <cols>
    <col min="1" max="1" width="9.140625" style="454"/>
    <col min="2" max="2" width="18.42578125" style="454" customWidth="1"/>
    <col min="3" max="3" width="16.5703125" style="454" customWidth="1"/>
    <col min="4" max="4" width="16.85546875" style="454" customWidth="1"/>
    <col min="5" max="5" width="17.5703125" style="454" customWidth="1"/>
    <col min="6" max="6" width="18.28515625" style="454" customWidth="1"/>
    <col min="7" max="7" width="23.5703125" style="454" customWidth="1"/>
    <col min="8" max="8" width="17.140625" style="454" customWidth="1"/>
    <col min="9" max="9" width="18.42578125" style="454" customWidth="1"/>
    <col min="10" max="16384" width="9.140625" style="454"/>
  </cols>
  <sheetData>
    <row r="1" spans="2:9" x14ac:dyDescent="0.25">
      <c r="B1" s="454" t="s">
        <v>143</v>
      </c>
      <c r="C1" t="s">
        <v>6</v>
      </c>
    </row>
    <row r="2" spans="2:9" ht="21" x14ac:dyDescent="0.35">
      <c r="B2" s="464" t="s">
        <v>52</v>
      </c>
      <c r="C2" s="465"/>
      <c r="D2" s="465"/>
      <c r="E2" s="465"/>
      <c r="F2" s="465"/>
      <c r="G2" s="465"/>
      <c r="H2" s="353"/>
      <c r="I2" s="353"/>
    </row>
    <row r="5" spans="2:9" x14ac:dyDescent="0.25">
      <c r="B5" s="23" t="s">
        <v>1115</v>
      </c>
      <c r="C5"/>
      <c r="D5"/>
      <c r="E5"/>
      <c r="F5"/>
      <c r="G5"/>
      <c r="H5"/>
    </row>
    <row r="6" spans="2:9" x14ac:dyDescent="0.25">
      <c r="B6" s="1187" t="s">
        <v>1116</v>
      </c>
      <c r="C6" s="1187"/>
      <c r="D6" s="1187"/>
      <c r="E6" s="1187"/>
      <c r="F6" s="1187"/>
      <c r="G6" s="1187"/>
      <c r="H6" s="1187"/>
    </row>
    <row r="7" spans="2:9" ht="30" x14ac:dyDescent="0.25">
      <c r="B7" s="1304" t="s">
        <v>1117</v>
      </c>
      <c r="C7" s="434" t="s">
        <v>1118</v>
      </c>
      <c r="D7" s="434" t="s">
        <v>1119</v>
      </c>
      <c r="E7" s="161" t="s">
        <v>1001</v>
      </c>
      <c r="F7" s="161" t="s">
        <v>1120</v>
      </c>
      <c r="G7" s="161" t="s">
        <v>1095</v>
      </c>
      <c r="H7" s="161" t="s">
        <v>1020</v>
      </c>
    </row>
    <row r="8" spans="2:9" x14ac:dyDescent="0.25">
      <c r="B8" s="1305"/>
      <c r="C8" s="543" t="s">
        <v>146</v>
      </c>
      <c r="D8" s="543" t="s">
        <v>147</v>
      </c>
      <c r="E8" s="543" t="s">
        <v>148</v>
      </c>
      <c r="F8" s="543" t="s">
        <v>247</v>
      </c>
      <c r="G8" s="543" t="s">
        <v>248</v>
      </c>
      <c r="H8" s="543" t="s">
        <v>249</v>
      </c>
    </row>
    <row r="9" spans="2:9" ht="30" x14ac:dyDescent="0.25">
      <c r="B9" s="162" t="s">
        <v>1121</v>
      </c>
      <c r="C9" s="162"/>
      <c r="D9" s="162"/>
      <c r="E9" s="546">
        <v>1.9</v>
      </c>
      <c r="F9" s="162"/>
      <c r="G9" s="162"/>
      <c r="H9" s="162"/>
    </row>
    <row r="10" spans="2:9" ht="30" x14ac:dyDescent="0.25">
      <c r="B10" s="162" t="s">
        <v>1122</v>
      </c>
      <c r="C10" s="162"/>
      <c r="D10" s="162"/>
      <c r="E10" s="546">
        <v>2.9</v>
      </c>
      <c r="F10" s="162"/>
      <c r="G10" s="162"/>
      <c r="H10" s="162"/>
    </row>
    <row r="11" spans="2:9" ht="31.5" customHeight="1" x14ac:dyDescent="0.25">
      <c r="B11" s="162" t="s">
        <v>1123</v>
      </c>
      <c r="C11" s="162"/>
      <c r="D11" s="162"/>
      <c r="E11" s="546">
        <v>3.7</v>
      </c>
      <c r="F11" s="162"/>
      <c r="G11" s="162"/>
      <c r="H11" s="162"/>
    </row>
    <row r="12" spans="2:9" x14ac:dyDescent="0.25">
      <c r="B12" s="162" t="s">
        <v>184</v>
      </c>
      <c r="C12" s="162"/>
      <c r="D12" s="162"/>
      <c r="E12" s="162"/>
      <c r="F12" s="162"/>
      <c r="G12" s="162"/>
      <c r="H12" s="162"/>
    </row>
  </sheetData>
  <mergeCells count="2">
    <mergeCell ref="B6:H6"/>
    <mergeCell ref="B7:B8"/>
  </mergeCells>
  <pageMargins left="0.70866141732283472" right="0.70866141732283472" top="0.74803149606299213" bottom="0.74803149606299213" header="0.31496062992125984" footer="0.31496062992125984"/>
  <pageSetup paperSize="9" scale="83" fitToHeight="0" orientation="landscape" r:id="rId1"/>
  <headerFooter>
    <oddHeader>&amp;CDA
Bilag XXIII</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4616B-5993-4FE4-9067-DB44C1E7E15D}">
  <sheetPr>
    <tabColor theme="6" tint="0.39997558519241921"/>
    <pageSetUpPr fitToPage="1"/>
  </sheetPr>
  <dimension ref="B2:D9"/>
  <sheetViews>
    <sheetView showGridLines="0" zoomScaleNormal="100" workbookViewId="0">
      <selection activeCell="C1" sqref="C1"/>
    </sheetView>
  </sheetViews>
  <sheetFormatPr defaultColWidth="11.5703125" defaultRowHeight="15" x14ac:dyDescent="0.25"/>
  <cols>
    <col min="3" max="3" width="93.42578125" customWidth="1"/>
    <col min="4" max="4" width="26.85546875" customWidth="1"/>
  </cols>
  <sheetData>
    <row r="2" spans="2:4" ht="20.25" x14ac:dyDescent="0.25">
      <c r="B2" s="354" t="s">
        <v>1124</v>
      </c>
      <c r="C2" s="355"/>
      <c r="D2" s="356"/>
    </row>
    <row r="3" spans="2:4" x14ac:dyDescent="0.25">
      <c r="D3" s="180" t="s">
        <v>1125</v>
      </c>
    </row>
    <row r="4" spans="2:4" ht="73.5" customHeight="1" x14ac:dyDescent="0.25">
      <c r="B4" s="181" t="s">
        <v>312</v>
      </c>
      <c r="C4" s="182" t="s">
        <v>1126</v>
      </c>
      <c r="D4" s="12"/>
    </row>
    <row r="5" spans="2:4" ht="74.25" customHeight="1" x14ac:dyDescent="0.25">
      <c r="B5" s="181" t="s">
        <v>315</v>
      </c>
      <c r="C5" s="183" t="s">
        <v>1127</v>
      </c>
      <c r="D5" s="12"/>
    </row>
    <row r="6" spans="2:4" ht="60.75" customHeight="1" x14ac:dyDescent="0.25">
      <c r="B6" s="181" t="s">
        <v>323</v>
      </c>
      <c r="C6" s="182" t="s">
        <v>1128</v>
      </c>
      <c r="D6" s="12"/>
    </row>
    <row r="7" spans="2:4" ht="68.25" customHeight="1" x14ac:dyDescent="0.25">
      <c r="B7" s="184" t="s">
        <v>325</v>
      </c>
      <c r="C7" s="182" t="s">
        <v>1129</v>
      </c>
      <c r="D7" s="12"/>
    </row>
    <row r="8" spans="2:4" ht="52.5" customHeight="1" x14ac:dyDescent="0.25">
      <c r="B8" s="184" t="s">
        <v>1130</v>
      </c>
      <c r="C8" s="183" t="s">
        <v>1131</v>
      </c>
      <c r="D8" s="12"/>
    </row>
    <row r="9" spans="2:4" x14ac:dyDescent="0.25">
      <c r="B9" s="185"/>
      <c r="C9" s="186"/>
    </row>
  </sheetData>
  <pageMargins left="0.70866141732283472" right="0.70866141732283472" top="0.74803149606299213" bottom="0.74803149606299213" header="0.31496062992125984" footer="0.31496062992125984"/>
  <pageSetup paperSize="9" scale="99" orientation="landscape" r:id="rId1"/>
  <headerFooter>
    <oddHeader>&amp;L
&amp;CDA 
Bilag XXV</oddHeader>
    <oddFooter>&amp;C&amp;P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E8815-454A-4EC1-8267-51C5A650B364}">
  <sheetPr>
    <tabColor theme="6" tint="0.39997558519241921"/>
    <pageSetUpPr fitToPage="1"/>
  </sheetPr>
  <dimension ref="B1:L39"/>
  <sheetViews>
    <sheetView showGridLines="0" zoomScaleNormal="100" zoomScalePageLayoutView="80" workbookViewId="0"/>
  </sheetViews>
  <sheetFormatPr defaultColWidth="9.140625" defaultRowHeight="15" x14ac:dyDescent="0.25"/>
  <cols>
    <col min="2" max="2" width="12.5703125" style="28" customWidth="1"/>
    <col min="3" max="3" width="64.42578125" customWidth="1"/>
    <col min="4" max="4" width="18.5703125" customWidth="1"/>
    <col min="5" max="5" width="14.5703125" customWidth="1"/>
    <col min="7" max="7" width="16.7109375" customWidth="1"/>
    <col min="8" max="8" width="14.140625" customWidth="1"/>
    <col min="9" max="9" width="19.5703125" customWidth="1"/>
    <col min="10" max="11" width="16.5703125" customWidth="1"/>
  </cols>
  <sheetData>
    <row r="1" spans="2:12" x14ac:dyDescent="0.25">
      <c r="B1" s="288" t="s">
        <v>143</v>
      </c>
      <c r="C1" s="288" t="s">
        <v>305</v>
      </c>
    </row>
    <row r="2" spans="2:12" ht="20.25" x14ac:dyDescent="0.25">
      <c r="B2" s="354" t="s">
        <v>1132</v>
      </c>
      <c r="C2" s="357"/>
      <c r="D2" s="355"/>
      <c r="E2" s="355"/>
      <c r="F2" s="355"/>
      <c r="G2" s="355"/>
      <c r="H2" s="355"/>
      <c r="I2" s="355"/>
      <c r="J2" s="355"/>
      <c r="K2" s="355"/>
    </row>
    <row r="3" spans="2:12" ht="15.75" x14ac:dyDescent="0.25">
      <c r="B3" s="187" t="s">
        <v>1133</v>
      </c>
    </row>
    <row r="4" spans="2:12" x14ac:dyDescent="0.25">
      <c r="B4" s="168"/>
      <c r="C4" s="155"/>
      <c r="D4" s="188"/>
      <c r="E4" s="188"/>
      <c r="F4" s="188"/>
      <c r="G4" s="188"/>
      <c r="H4" s="188"/>
      <c r="I4" s="188"/>
      <c r="J4" s="188"/>
      <c r="K4" s="188"/>
      <c r="L4" s="158"/>
    </row>
    <row r="5" spans="2:12" x14ac:dyDescent="0.25">
      <c r="B5" s="189"/>
      <c r="C5" s="32"/>
      <c r="D5" s="190" t="s">
        <v>146</v>
      </c>
      <c r="E5" s="190" t="s">
        <v>147</v>
      </c>
      <c r="F5" s="190" t="s">
        <v>148</v>
      </c>
      <c r="G5" s="190" t="s">
        <v>247</v>
      </c>
      <c r="H5" s="190" t="s">
        <v>248</v>
      </c>
      <c r="I5" s="190" t="s">
        <v>249</v>
      </c>
      <c r="J5" s="190" t="s">
        <v>250</v>
      </c>
      <c r="K5" s="190" t="s">
        <v>330</v>
      </c>
      <c r="L5" s="191"/>
    </row>
    <row r="6" spans="2:12" ht="76.5" customHeight="1" x14ac:dyDescent="0.25">
      <c r="B6" s="189"/>
      <c r="C6" s="32"/>
      <c r="D6" s="190" t="s">
        <v>1134</v>
      </c>
      <c r="E6" s="190" t="s">
        <v>1135</v>
      </c>
      <c r="F6" s="190" t="s">
        <v>1136</v>
      </c>
      <c r="G6" s="190" t="s">
        <v>1137</v>
      </c>
      <c r="H6" s="190" t="s">
        <v>1138</v>
      </c>
      <c r="I6" s="190" t="s">
        <v>1139</v>
      </c>
      <c r="J6" s="190" t="s">
        <v>1120</v>
      </c>
      <c r="K6" s="190" t="s">
        <v>192</v>
      </c>
      <c r="L6" s="191"/>
    </row>
    <row r="7" spans="2:12" ht="32.25" customHeight="1" x14ac:dyDescent="0.25">
      <c r="B7" s="190" t="s">
        <v>1140</v>
      </c>
      <c r="C7" s="192" t="s">
        <v>1141</v>
      </c>
      <c r="D7" s="33"/>
      <c r="E7" s="33"/>
      <c r="F7" s="31"/>
      <c r="G7" s="193"/>
      <c r="H7" s="193"/>
      <c r="I7" s="32"/>
      <c r="J7" s="32"/>
      <c r="K7" s="32"/>
      <c r="L7" s="191"/>
    </row>
    <row r="8" spans="2:12" ht="25.5" customHeight="1" x14ac:dyDescent="0.25">
      <c r="B8" s="190" t="s">
        <v>1142</v>
      </c>
      <c r="C8" s="192" t="s">
        <v>1143</v>
      </c>
      <c r="D8" s="194"/>
      <c r="E8" s="194"/>
      <c r="F8" s="195"/>
      <c r="G8" s="190"/>
      <c r="H8" s="190"/>
      <c r="I8" s="194"/>
      <c r="J8" s="194"/>
      <c r="K8" s="194"/>
      <c r="L8" s="191"/>
    </row>
    <row r="9" spans="2:12" ht="33" customHeight="1" x14ac:dyDescent="0.25">
      <c r="B9" s="190">
        <v>1</v>
      </c>
      <c r="C9" s="192" t="s">
        <v>1144</v>
      </c>
      <c r="D9" s="32"/>
      <c r="E9" s="32"/>
      <c r="F9" s="31"/>
      <c r="G9" s="190"/>
      <c r="H9" s="190"/>
      <c r="I9" s="32"/>
      <c r="J9" s="32"/>
      <c r="K9" s="32"/>
      <c r="L9" s="191"/>
    </row>
    <row r="10" spans="2:12" ht="24.75" customHeight="1" x14ac:dyDescent="0.25">
      <c r="B10" s="190">
        <v>2</v>
      </c>
      <c r="C10" s="32" t="s">
        <v>1145</v>
      </c>
      <c r="D10" s="31"/>
      <c r="E10" s="31"/>
      <c r="F10" s="32"/>
      <c r="G10" s="32"/>
      <c r="H10" s="32"/>
      <c r="I10" s="32"/>
      <c r="J10" s="32"/>
      <c r="K10" s="32"/>
      <c r="L10" s="191"/>
    </row>
    <row r="11" spans="2:12" ht="24" customHeight="1" x14ac:dyDescent="0.25">
      <c r="B11" s="190" t="s">
        <v>494</v>
      </c>
      <c r="C11" s="196" t="s">
        <v>1146</v>
      </c>
      <c r="D11" s="31"/>
      <c r="E11" s="31"/>
      <c r="F11" s="32"/>
      <c r="G11" s="31"/>
      <c r="H11" s="32"/>
      <c r="I11" s="32"/>
      <c r="J11" s="32"/>
      <c r="K11" s="32"/>
      <c r="L11" s="191"/>
    </row>
    <row r="12" spans="2:12" ht="27" customHeight="1" x14ac:dyDescent="0.25">
      <c r="B12" s="190" t="s">
        <v>1147</v>
      </c>
      <c r="C12" s="196" t="s">
        <v>1148</v>
      </c>
      <c r="D12" s="31"/>
      <c r="E12" s="31"/>
      <c r="F12" s="32"/>
      <c r="G12" s="31"/>
      <c r="H12" s="32"/>
      <c r="I12" s="32"/>
      <c r="J12" s="32"/>
      <c r="K12" s="32"/>
      <c r="L12" s="191"/>
    </row>
    <row r="13" spans="2:12" ht="25.5" customHeight="1" x14ac:dyDescent="0.25">
      <c r="B13" s="190" t="s">
        <v>1149</v>
      </c>
      <c r="C13" s="196" t="s">
        <v>1150</v>
      </c>
      <c r="D13" s="31"/>
      <c r="E13" s="31"/>
      <c r="F13" s="32"/>
      <c r="G13" s="31"/>
      <c r="H13" s="32"/>
      <c r="I13" s="32"/>
      <c r="J13" s="32"/>
      <c r="K13" s="32"/>
      <c r="L13" s="191"/>
    </row>
    <row r="14" spans="2:12" ht="28.5" customHeight="1" x14ac:dyDescent="0.25">
      <c r="B14" s="190">
        <v>3</v>
      </c>
      <c r="C14" s="32" t="s">
        <v>1151</v>
      </c>
      <c r="D14" s="31"/>
      <c r="E14" s="31"/>
      <c r="F14" s="31"/>
      <c r="G14" s="31"/>
      <c r="H14" s="32"/>
      <c r="I14" s="32"/>
      <c r="J14" s="32"/>
      <c r="K14" s="32"/>
      <c r="L14" s="191"/>
    </row>
    <row r="15" spans="2:12" ht="27.75" customHeight="1" x14ac:dyDescent="0.25">
      <c r="B15" s="190">
        <v>4</v>
      </c>
      <c r="C15" s="32" t="s">
        <v>1152</v>
      </c>
      <c r="D15" s="31"/>
      <c r="E15" s="31"/>
      <c r="F15" s="31"/>
      <c r="G15" s="31"/>
      <c r="H15" s="32"/>
      <c r="I15" s="32"/>
      <c r="J15" s="32"/>
      <c r="K15" s="32"/>
      <c r="L15" s="191"/>
    </row>
    <row r="16" spans="2:12" ht="27.75" customHeight="1" x14ac:dyDescent="0.25">
      <c r="B16" s="190">
        <v>5</v>
      </c>
      <c r="C16" s="32" t="s">
        <v>1153</v>
      </c>
      <c r="D16" s="31"/>
      <c r="E16" s="31"/>
      <c r="F16" s="31"/>
      <c r="G16" s="31"/>
      <c r="H16" s="32"/>
      <c r="I16" s="32"/>
      <c r="J16" s="32"/>
      <c r="K16" s="32"/>
      <c r="L16" s="191"/>
    </row>
    <row r="17" spans="2:12" x14ac:dyDescent="0.25">
      <c r="B17" s="190">
        <v>6</v>
      </c>
      <c r="C17" s="197" t="s">
        <v>184</v>
      </c>
      <c r="D17" s="31"/>
      <c r="E17" s="31"/>
      <c r="F17" s="31"/>
      <c r="G17" s="31"/>
      <c r="H17" s="32"/>
      <c r="I17" s="32"/>
      <c r="J17" s="32"/>
      <c r="K17" s="32"/>
      <c r="L17" s="191"/>
    </row>
    <row r="38" spans="12:12" ht="23.25" x14ac:dyDescent="0.35">
      <c r="L38" s="198"/>
    </row>
    <row r="39" spans="12:12" x14ac:dyDescent="0.25">
      <c r="L39" s="86"/>
    </row>
  </sheetData>
  <pageMargins left="0.70866141732283472" right="0.70866141732283472" top="0.74803149606299213" bottom="0.74803149606299213" header="0.31496062992125984" footer="0.31496062992125984"/>
  <pageSetup paperSize="9" scale="65" orientation="landscape" r:id="rId1"/>
  <headerFooter>
    <oddHeader>&amp;CDA
Bilag XXV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7C3A1-DCA9-4FE0-A29D-33B8B366381C}">
  <sheetPr>
    <tabColor theme="6" tint="0.39997558519241921"/>
    <pageSetUpPr fitToPage="1"/>
  </sheetPr>
  <dimension ref="B2:F15"/>
  <sheetViews>
    <sheetView showGridLines="0" zoomScaleNormal="100" workbookViewId="0">
      <selection sqref="A1:XFD1"/>
    </sheetView>
  </sheetViews>
  <sheetFormatPr defaultColWidth="9.140625" defaultRowHeight="15" x14ac:dyDescent="0.25"/>
  <cols>
    <col min="3" max="3" width="79.42578125" customWidth="1"/>
    <col min="4" max="4" width="15.5703125" customWidth="1"/>
    <col min="5" max="5" width="18.5703125" customWidth="1"/>
  </cols>
  <sheetData>
    <row r="2" spans="2:6" ht="20.25" x14ac:dyDescent="0.25">
      <c r="B2" s="358" t="s">
        <v>1154</v>
      </c>
      <c r="C2" s="355"/>
      <c r="D2" s="355"/>
      <c r="E2" s="355"/>
      <c r="F2" s="355"/>
    </row>
    <row r="3" spans="2:6" x14ac:dyDescent="0.25">
      <c r="B3" s="44"/>
      <c r="D3" s="44"/>
      <c r="E3" s="44"/>
    </row>
    <row r="4" spans="2:6" ht="15.75" x14ac:dyDescent="0.25">
      <c r="B4" s="191"/>
      <c r="C4" s="187" t="s">
        <v>1133</v>
      </c>
      <c r="D4" s="189" t="s">
        <v>146</v>
      </c>
      <c r="E4" s="189" t="s">
        <v>147</v>
      </c>
    </row>
    <row r="5" spans="2:6" x14ac:dyDescent="0.25">
      <c r="B5" s="191"/>
      <c r="C5" s="1306"/>
      <c r="D5" s="1307" t="s">
        <v>1120</v>
      </c>
      <c r="E5" s="1308" t="s">
        <v>192</v>
      </c>
    </row>
    <row r="6" spans="2:6" ht="15" customHeight="1" x14ac:dyDescent="0.25">
      <c r="B6" s="191"/>
      <c r="C6" s="1306"/>
      <c r="D6" s="1307"/>
      <c r="E6" s="1308"/>
    </row>
    <row r="7" spans="2:6" ht="41.25" customHeight="1" x14ac:dyDescent="0.25">
      <c r="B7" s="32">
        <v>1</v>
      </c>
      <c r="C7" s="192" t="s">
        <v>1155</v>
      </c>
      <c r="D7" s="32"/>
      <c r="E7" s="32"/>
    </row>
    <row r="8" spans="2:6" ht="20.100000000000001" customHeight="1" x14ac:dyDescent="0.25">
      <c r="B8" s="32">
        <v>2</v>
      </c>
      <c r="C8" s="192" t="s">
        <v>1156</v>
      </c>
      <c r="D8" s="31"/>
      <c r="E8" s="32"/>
    </row>
    <row r="9" spans="2:6" ht="20.100000000000001" customHeight="1" x14ac:dyDescent="0.25">
      <c r="B9" s="32">
        <v>3</v>
      </c>
      <c r="C9" s="192" t="s">
        <v>1157</v>
      </c>
      <c r="D9" s="31"/>
      <c r="E9" s="32"/>
    </row>
    <row r="10" spans="2:6" ht="20.100000000000001" customHeight="1" x14ac:dyDescent="0.25">
      <c r="B10" s="32">
        <v>4</v>
      </c>
      <c r="C10" s="192" t="s">
        <v>1158</v>
      </c>
      <c r="D10" s="32"/>
      <c r="E10" s="32"/>
    </row>
    <row r="11" spans="2:6" ht="20.100000000000001" customHeight="1" x14ac:dyDescent="0.25">
      <c r="B11" s="199" t="s">
        <v>713</v>
      </c>
      <c r="C11" s="200" t="s">
        <v>1159</v>
      </c>
      <c r="D11" s="32"/>
      <c r="E11" s="32"/>
    </row>
    <row r="12" spans="2:6" ht="20.100000000000001" customHeight="1" x14ac:dyDescent="0.25">
      <c r="B12" s="32">
        <v>5</v>
      </c>
      <c r="C12" s="201" t="s">
        <v>1160</v>
      </c>
      <c r="D12" s="32"/>
      <c r="E12" s="32"/>
    </row>
    <row r="13" spans="2:6" x14ac:dyDescent="0.25">
      <c r="C13" s="3"/>
    </row>
    <row r="14" spans="2:6" x14ac:dyDescent="0.25">
      <c r="B14" s="191"/>
    </row>
    <row r="15" spans="2:6" x14ac:dyDescent="0.25">
      <c r="B15" s="191"/>
    </row>
  </sheetData>
  <mergeCells count="3">
    <mergeCell ref="C5:C6"/>
    <mergeCell ref="D5:D6"/>
    <mergeCell ref="E5:E6"/>
  </mergeCells>
  <pageMargins left="0.70866141732283472" right="0.70866141732283472" top="0.74803149606299213" bottom="0.74803149606299213" header="0.31496062992125984" footer="0.31496062992125984"/>
  <pageSetup paperSize="9" scale="99" orientation="landscape" r:id="rId1"/>
  <headerFooter>
    <oddHeader>&amp;CDA
Bilag XXV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92D1C-99B4-4873-8AE0-653B3903D7A9}">
  <sheetPr>
    <tabColor theme="6" tint="0.39997558519241921"/>
    <pageSetUpPr fitToPage="1"/>
  </sheetPr>
  <dimension ref="B2:Q20"/>
  <sheetViews>
    <sheetView showGridLines="0" topLeftCell="C6" zoomScaleNormal="115" zoomScalePageLayoutView="115" workbookViewId="0">
      <selection sqref="A1:XFD1"/>
    </sheetView>
  </sheetViews>
  <sheetFormatPr defaultColWidth="9.140625" defaultRowHeight="15" x14ac:dyDescent="0.25"/>
  <cols>
    <col min="2" max="2" width="9.140625" style="42"/>
    <col min="3" max="3" width="56.5703125" customWidth="1"/>
    <col min="15" max="15" width="20.140625" style="3" customWidth="1"/>
  </cols>
  <sheetData>
    <row r="2" spans="2:17" ht="20.25" x14ac:dyDescent="0.3">
      <c r="B2" s="359" t="s">
        <v>1161</v>
      </c>
      <c r="C2" s="355"/>
      <c r="D2" s="355"/>
      <c r="E2" s="355"/>
      <c r="F2" s="355"/>
      <c r="G2" s="355"/>
      <c r="H2" s="355"/>
      <c r="I2" s="355"/>
      <c r="J2" s="355"/>
      <c r="K2" s="355"/>
      <c r="L2" s="355"/>
      <c r="M2" s="355"/>
      <c r="N2" s="355"/>
      <c r="O2" s="360"/>
    </row>
    <row r="3" spans="2:17" ht="15.75" x14ac:dyDescent="0.25">
      <c r="B3" s="187" t="s">
        <v>1133</v>
      </c>
    </row>
    <row r="4" spans="2:17" x14ac:dyDescent="0.25">
      <c r="B4" s="202"/>
    </row>
    <row r="5" spans="2:17" ht="20.100000000000001" customHeight="1" x14ac:dyDescent="0.25">
      <c r="B5" s="203"/>
      <c r="C5" s="1309" t="s">
        <v>1162</v>
      </c>
      <c r="D5" s="1308" t="s">
        <v>1001</v>
      </c>
      <c r="E5" s="1308"/>
      <c r="F5" s="1308"/>
      <c r="G5" s="1308"/>
      <c r="H5" s="1308"/>
      <c r="I5" s="1308"/>
      <c r="J5" s="1308"/>
      <c r="K5" s="1308"/>
      <c r="L5" s="1308"/>
      <c r="M5" s="1308"/>
      <c r="N5" s="1308"/>
      <c r="O5" s="204"/>
    </row>
    <row r="6" spans="2:17" ht="20.100000000000001" customHeight="1" x14ac:dyDescent="0.25">
      <c r="B6" s="203"/>
      <c r="C6" s="1309"/>
      <c r="D6" s="189" t="s">
        <v>146</v>
      </c>
      <c r="E6" s="189" t="s">
        <v>147</v>
      </c>
      <c r="F6" s="189" t="s">
        <v>148</v>
      </c>
      <c r="G6" s="189" t="s">
        <v>247</v>
      </c>
      <c r="H6" s="189" t="s">
        <v>248</v>
      </c>
      <c r="I6" s="189" t="s">
        <v>249</v>
      </c>
      <c r="J6" s="189" t="s">
        <v>250</v>
      </c>
      <c r="K6" s="189" t="s">
        <v>330</v>
      </c>
      <c r="L6" s="189" t="s">
        <v>576</v>
      </c>
      <c r="M6" s="189" t="s">
        <v>577</v>
      </c>
      <c r="N6" s="189" t="s">
        <v>578</v>
      </c>
      <c r="O6" s="190" t="s">
        <v>579</v>
      </c>
    </row>
    <row r="7" spans="2:17" ht="31.5" customHeight="1" x14ac:dyDescent="0.25">
      <c r="B7" s="205"/>
      <c r="C7" s="1309"/>
      <c r="D7" s="206">
        <v>0</v>
      </c>
      <c r="E7" s="206">
        <v>0.02</v>
      </c>
      <c r="F7" s="206">
        <v>0.04</v>
      </c>
      <c r="G7" s="206">
        <v>0.1</v>
      </c>
      <c r="H7" s="206">
        <v>0.2</v>
      </c>
      <c r="I7" s="206">
        <v>0.5</v>
      </c>
      <c r="J7" s="206">
        <v>0.7</v>
      </c>
      <c r="K7" s="206">
        <v>0.75</v>
      </c>
      <c r="L7" s="206">
        <v>1</v>
      </c>
      <c r="M7" s="206">
        <v>1.5</v>
      </c>
      <c r="N7" s="189" t="s">
        <v>1003</v>
      </c>
      <c r="O7" s="5" t="s">
        <v>1163</v>
      </c>
    </row>
    <row r="8" spans="2:17" ht="24" customHeight="1" x14ac:dyDescent="0.25">
      <c r="B8" s="189">
        <v>1</v>
      </c>
      <c r="C8" s="207" t="s">
        <v>1049</v>
      </c>
      <c r="D8" s="32"/>
      <c r="E8" s="32"/>
      <c r="F8" s="32"/>
      <c r="G8" s="32"/>
      <c r="H8" s="32"/>
      <c r="I8" s="32"/>
      <c r="J8" s="32"/>
      <c r="K8" s="32"/>
      <c r="L8" s="32"/>
      <c r="M8" s="32"/>
      <c r="N8" s="32"/>
      <c r="O8" s="192"/>
    </row>
    <row r="9" spans="2:17" ht="20.100000000000001" customHeight="1" x14ac:dyDescent="0.25">
      <c r="B9" s="189">
        <v>2</v>
      </c>
      <c r="C9" s="207" t="s">
        <v>1164</v>
      </c>
      <c r="D9" s="32"/>
      <c r="E9" s="32"/>
      <c r="F9" s="32"/>
      <c r="G9" s="32"/>
      <c r="H9" s="32"/>
      <c r="I9" s="32"/>
      <c r="J9" s="32"/>
      <c r="K9" s="32"/>
      <c r="L9" s="32"/>
      <c r="M9" s="32"/>
      <c r="N9" s="32"/>
      <c r="O9" s="192"/>
    </row>
    <row r="10" spans="2:17" ht="20.100000000000001" customHeight="1" x14ac:dyDescent="0.25">
      <c r="B10" s="189">
        <v>3</v>
      </c>
      <c r="C10" s="207" t="s">
        <v>992</v>
      </c>
      <c r="D10" s="32"/>
      <c r="E10" s="32"/>
      <c r="F10" s="32"/>
      <c r="G10" s="32"/>
      <c r="H10" s="32"/>
      <c r="I10" s="32"/>
      <c r="J10" s="32"/>
      <c r="K10" s="32"/>
      <c r="L10" s="32"/>
      <c r="M10" s="32"/>
      <c r="N10" s="32"/>
      <c r="O10" s="192"/>
    </row>
    <row r="11" spans="2:17" ht="20.100000000000001" customHeight="1" x14ac:dyDescent="0.25">
      <c r="B11" s="189">
        <v>4</v>
      </c>
      <c r="C11" s="207" t="s">
        <v>993</v>
      </c>
      <c r="D11" s="32"/>
      <c r="E11" s="32"/>
      <c r="F11" s="32"/>
      <c r="G11" s="32"/>
      <c r="H11" s="32"/>
      <c r="I11" s="32"/>
      <c r="J11" s="32"/>
      <c r="K11" s="32"/>
      <c r="L11" s="32"/>
      <c r="M11" s="32"/>
      <c r="N11" s="32"/>
      <c r="O11" s="192"/>
    </row>
    <row r="12" spans="2:17" ht="20.100000000000001" customHeight="1" x14ac:dyDescent="0.25">
      <c r="B12" s="189">
        <v>5</v>
      </c>
      <c r="C12" s="207" t="s">
        <v>994</v>
      </c>
      <c r="D12" s="32"/>
      <c r="E12" s="32"/>
      <c r="F12" s="32"/>
      <c r="G12" s="32"/>
      <c r="H12" s="32"/>
      <c r="I12" s="32"/>
      <c r="J12" s="32"/>
      <c r="K12" s="32"/>
      <c r="L12" s="32"/>
      <c r="M12" s="32"/>
      <c r="N12" s="32"/>
      <c r="O12" s="192"/>
    </row>
    <row r="13" spans="2:17" ht="20.100000000000001" customHeight="1" x14ac:dyDescent="0.25">
      <c r="B13" s="189">
        <v>6</v>
      </c>
      <c r="C13" s="207" t="s">
        <v>720</v>
      </c>
      <c r="D13" s="32"/>
      <c r="E13" s="32"/>
      <c r="F13" s="32"/>
      <c r="G13" s="32"/>
      <c r="H13" s="32"/>
      <c r="I13" s="32"/>
      <c r="J13" s="32"/>
      <c r="K13" s="32"/>
      <c r="L13" s="32"/>
      <c r="M13" s="32"/>
      <c r="N13" s="32"/>
      <c r="O13" s="192"/>
      <c r="Q13" s="15"/>
    </row>
    <row r="14" spans="2:17" ht="20.100000000000001" customHeight="1" x14ac:dyDescent="0.25">
      <c r="B14" s="189">
        <v>7</v>
      </c>
      <c r="C14" s="207" t="s">
        <v>726</v>
      </c>
      <c r="D14" s="32"/>
      <c r="E14" s="32"/>
      <c r="F14" s="32"/>
      <c r="G14" s="32"/>
      <c r="H14" s="32"/>
      <c r="I14" s="32"/>
      <c r="J14" s="32"/>
      <c r="K14" s="32"/>
      <c r="L14" s="32"/>
      <c r="M14" s="32"/>
      <c r="N14" s="32"/>
      <c r="O14" s="192"/>
    </row>
    <row r="15" spans="2:17" ht="20.100000000000001" customHeight="1" x14ac:dyDescent="0.25">
      <c r="B15" s="189">
        <v>8</v>
      </c>
      <c r="C15" s="207" t="s">
        <v>995</v>
      </c>
      <c r="D15" s="32"/>
      <c r="E15" s="32"/>
      <c r="F15" s="32"/>
      <c r="G15" s="32"/>
      <c r="H15" s="32"/>
      <c r="I15" s="32"/>
      <c r="J15" s="32"/>
      <c r="K15" s="32"/>
      <c r="L15" s="32"/>
      <c r="M15" s="32"/>
      <c r="N15" s="32"/>
      <c r="O15" s="192"/>
    </row>
    <row r="16" spans="2:17" ht="20.100000000000001" customHeight="1" x14ac:dyDescent="0.25">
      <c r="B16" s="189">
        <v>9</v>
      </c>
      <c r="C16" s="207" t="s">
        <v>997</v>
      </c>
      <c r="D16" s="32"/>
      <c r="E16" s="32"/>
      <c r="F16" s="32"/>
      <c r="G16" s="32"/>
      <c r="H16" s="32"/>
      <c r="I16" s="32"/>
      <c r="J16" s="32"/>
      <c r="K16" s="32"/>
      <c r="L16" s="32"/>
      <c r="M16" s="32"/>
      <c r="N16" s="32"/>
      <c r="O16" s="192"/>
    </row>
    <row r="17" spans="2:15" ht="20.100000000000001" customHeight="1" x14ac:dyDescent="0.25">
      <c r="B17" s="189">
        <v>10</v>
      </c>
      <c r="C17" s="207" t="s">
        <v>999</v>
      </c>
      <c r="D17" s="32"/>
      <c r="E17" s="32"/>
      <c r="F17" s="32"/>
      <c r="G17" s="32"/>
      <c r="H17" s="32"/>
      <c r="I17" s="32"/>
      <c r="J17" s="32"/>
      <c r="K17" s="32"/>
      <c r="L17" s="32"/>
      <c r="M17" s="32"/>
      <c r="N17" s="32"/>
      <c r="O17" s="192"/>
    </row>
    <row r="18" spans="2:15" ht="20.100000000000001" customHeight="1" x14ac:dyDescent="0.25">
      <c r="B18" s="189">
        <v>11</v>
      </c>
      <c r="C18" s="208" t="s">
        <v>584</v>
      </c>
      <c r="D18" s="32"/>
      <c r="E18" s="32"/>
      <c r="F18" s="32"/>
      <c r="G18" s="32"/>
      <c r="H18" s="32"/>
      <c r="I18" s="32"/>
      <c r="J18" s="32"/>
      <c r="K18" s="32"/>
      <c r="L18" s="32"/>
      <c r="M18" s="32"/>
      <c r="N18" s="32"/>
      <c r="O18" s="192"/>
    </row>
    <row r="20" spans="2:15" x14ac:dyDescent="0.25">
      <c r="C20" s="15"/>
    </row>
  </sheetData>
  <mergeCells count="2">
    <mergeCell ref="C5:C7"/>
    <mergeCell ref="D5:N5"/>
  </mergeCells>
  <pageMargins left="0.70866141732283472" right="0.70866141732283472" top="0.74803149606299213" bottom="0.74803149606299213" header="0.31496062992125984" footer="0.31496062992125984"/>
  <pageSetup paperSize="9" scale="70" orientation="landscape" r:id="rId1"/>
  <headerFooter>
    <oddHeader>&amp;CDA
Bilag XXV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5119E-899A-463B-B9AA-501B2B8BDE61}">
  <sheetPr>
    <tabColor theme="6" tint="0.39997558519241921"/>
  </sheetPr>
  <dimension ref="B2:U29"/>
  <sheetViews>
    <sheetView showGridLines="0" zoomScaleNormal="100" workbookViewId="0">
      <selection activeCell="E1" sqref="E1"/>
    </sheetView>
  </sheetViews>
  <sheetFormatPr defaultColWidth="9.140625" defaultRowHeight="15" x14ac:dyDescent="0.25"/>
  <cols>
    <col min="3" max="3" width="20.5703125" customWidth="1"/>
    <col min="4" max="4" width="29.42578125" customWidth="1"/>
    <col min="5" max="11" width="10.5703125" customWidth="1"/>
  </cols>
  <sheetData>
    <row r="2" spans="2:14" ht="20.25" x14ac:dyDescent="0.25">
      <c r="B2" s="358" t="s">
        <v>1165</v>
      </c>
      <c r="C2" s="355"/>
      <c r="D2" s="355"/>
      <c r="E2" s="355"/>
      <c r="F2" s="355"/>
      <c r="G2" s="355"/>
      <c r="H2" s="355"/>
      <c r="I2" s="355"/>
      <c r="J2" s="355"/>
      <c r="K2" s="355"/>
      <c r="L2" s="355"/>
    </row>
    <row r="3" spans="2:14" ht="15.75" x14ac:dyDescent="0.25">
      <c r="B3" s="187" t="s">
        <v>1133</v>
      </c>
      <c r="F3" s="209"/>
    </row>
    <row r="4" spans="2:14" x14ac:dyDescent="0.25">
      <c r="C4" s="46"/>
      <c r="D4" s="188"/>
      <c r="E4" s="210"/>
      <c r="F4" s="188"/>
      <c r="G4" s="188"/>
      <c r="H4" s="188"/>
      <c r="I4" s="188"/>
      <c r="J4" s="188"/>
      <c r="K4" s="188"/>
      <c r="N4" s="86"/>
    </row>
    <row r="5" spans="2:14" ht="20.100000000000001" customHeight="1" x14ac:dyDescent="0.25">
      <c r="C5" s="161"/>
      <c r="D5" s="18"/>
      <c r="E5" s="5" t="s">
        <v>146</v>
      </c>
      <c r="F5" s="5" t="s">
        <v>147</v>
      </c>
      <c r="G5" s="5" t="s">
        <v>148</v>
      </c>
      <c r="H5" s="5" t="s">
        <v>247</v>
      </c>
      <c r="I5" s="5" t="s">
        <v>248</v>
      </c>
      <c r="J5" s="5" t="s">
        <v>249</v>
      </c>
      <c r="K5" s="5" t="s">
        <v>250</v>
      </c>
    </row>
    <row r="6" spans="2:14" ht="20.100000000000001" customHeight="1" x14ac:dyDescent="0.25">
      <c r="C6" s="1256"/>
      <c r="D6" s="1075" t="s">
        <v>1166</v>
      </c>
      <c r="E6" s="1099" t="s">
        <v>1120</v>
      </c>
      <c r="F6" s="1310" t="s">
        <v>1014</v>
      </c>
      <c r="G6" s="1310" t="s">
        <v>1015</v>
      </c>
      <c r="H6" s="1310" t="s">
        <v>1016</v>
      </c>
      <c r="I6" s="1310" t="s">
        <v>1017</v>
      </c>
      <c r="J6" s="1310" t="s">
        <v>192</v>
      </c>
      <c r="K6" s="1310" t="s">
        <v>1019</v>
      </c>
    </row>
    <row r="7" spans="2:14" ht="81" customHeight="1" x14ac:dyDescent="0.25">
      <c r="B7" s="211"/>
      <c r="C7" s="1256"/>
      <c r="D7" s="1075"/>
      <c r="E7" s="1101"/>
      <c r="F7" s="1311"/>
      <c r="G7" s="1311"/>
      <c r="H7" s="1311"/>
      <c r="I7" s="1311"/>
      <c r="J7" s="1311"/>
      <c r="K7" s="1311"/>
    </row>
    <row r="8" spans="2:14" ht="34.5" customHeight="1" x14ac:dyDescent="0.25">
      <c r="B8" s="58" t="s">
        <v>1167</v>
      </c>
      <c r="C8" s="27" t="s">
        <v>1168</v>
      </c>
      <c r="D8" s="18"/>
      <c r="E8" s="27"/>
      <c r="F8" s="27"/>
      <c r="G8" s="27"/>
      <c r="H8" s="27"/>
      <c r="I8" s="27"/>
      <c r="J8" s="27"/>
      <c r="K8" s="27"/>
    </row>
    <row r="9" spans="2:14" ht="20.100000000000001" customHeight="1" x14ac:dyDescent="0.25">
      <c r="B9" s="212">
        <v>1</v>
      </c>
      <c r="C9" s="27"/>
      <c r="D9" s="18" t="s">
        <v>1023</v>
      </c>
      <c r="E9" s="27"/>
      <c r="F9" s="27"/>
      <c r="G9" s="27"/>
      <c r="H9" s="27"/>
      <c r="I9" s="27"/>
      <c r="J9" s="27"/>
      <c r="K9" s="27"/>
    </row>
    <row r="10" spans="2:14" ht="20.100000000000001" customHeight="1" x14ac:dyDescent="0.25">
      <c r="B10" s="212">
        <v>2</v>
      </c>
      <c r="C10" s="27"/>
      <c r="D10" s="18" t="s">
        <v>1026</v>
      </c>
      <c r="E10" s="27"/>
      <c r="F10" s="27"/>
      <c r="G10" s="27"/>
      <c r="H10" s="27"/>
      <c r="I10" s="27"/>
      <c r="J10" s="27"/>
      <c r="K10" s="27"/>
    </row>
    <row r="11" spans="2:14" ht="20.100000000000001" customHeight="1" x14ac:dyDescent="0.25">
      <c r="B11" s="212">
        <v>3</v>
      </c>
      <c r="C11" s="27"/>
      <c r="D11" s="18" t="s">
        <v>1027</v>
      </c>
      <c r="E11" s="27"/>
      <c r="F11" s="27"/>
      <c r="G11" s="27"/>
      <c r="H11" s="27"/>
      <c r="I11" s="27"/>
      <c r="J11" s="27"/>
      <c r="K11" s="27"/>
    </row>
    <row r="12" spans="2:14" ht="20.100000000000001" customHeight="1" x14ac:dyDescent="0.25">
      <c r="B12" s="212">
        <v>4</v>
      </c>
      <c r="C12" s="27"/>
      <c r="D12" s="18" t="s">
        <v>1028</v>
      </c>
      <c r="E12" s="27"/>
      <c r="F12" s="27"/>
      <c r="G12" s="27"/>
      <c r="H12" s="27"/>
      <c r="I12" s="27"/>
      <c r="J12" s="27"/>
      <c r="K12" s="27"/>
    </row>
    <row r="13" spans="2:14" ht="20.100000000000001" customHeight="1" x14ac:dyDescent="0.25">
      <c r="B13" s="212">
        <v>5</v>
      </c>
      <c r="C13" s="27"/>
      <c r="D13" s="18" t="s">
        <v>1029</v>
      </c>
      <c r="E13" s="27"/>
      <c r="F13" s="27"/>
      <c r="G13" s="27"/>
      <c r="H13" s="27"/>
      <c r="I13" s="27"/>
      <c r="J13" s="27"/>
      <c r="K13" s="27"/>
    </row>
    <row r="14" spans="2:14" ht="20.100000000000001" customHeight="1" x14ac:dyDescent="0.25">
      <c r="B14" s="212">
        <v>6</v>
      </c>
      <c r="C14" s="27"/>
      <c r="D14" s="18" t="s">
        <v>1032</v>
      </c>
      <c r="E14" s="27"/>
      <c r="F14" s="27"/>
      <c r="G14" s="27"/>
      <c r="H14" s="27"/>
      <c r="I14" s="27"/>
      <c r="J14" s="27"/>
      <c r="K14" s="27"/>
    </row>
    <row r="15" spans="2:14" ht="20.100000000000001" customHeight="1" x14ac:dyDescent="0.25">
      <c r="B15" s="212">
        <v>7</v>
      </c>
      <c r="C15" s="27"/>
      <c r="D15" s="18" t="s">
        <v>1035</v>
      </c>
      <c r="E15" s="27"/>
      <c r="F15" s="27"/>
      <c r="G15" s="27"/>
      <c r="H15" s="27"/>
      <c r="I15" s="27"/>
      <c r="J15" s="27"/>
      <c r="K15" s="27"/>
    </row>
    <row r="16" spans="2:14" ht="20.100000000000001" customHeight="1" x14ac:dyDescent="0.25">
      <c r="B16" s="212">
        <v>8</v>
      </c>
      <c r="C16" s="27"/>
      <c r="D16" s="18" t="s">
        <v>1039</v>
      </c>
      <c r="E16" s="27"/>
      <c r="F16" s="27"/>
      <c r="G16" s="27"/>
      <c r="H16" s="27"/>
      <c r="I16" s="27"/>
      <c r="J16" s="27"/>
      <c r="K16" s="27"/>
    </row>
    <row r="17" spans="2:21" ht="20.100000000000001" customHeight="1" x14ac:dyDescent="0.25">
      <c r="B17" s="212" t="s">
        <v>1169</v>
      </c>
      <c r="C17" s="27"/>
      <c r="D17" s="5" t="s">
        <v>1170</v>
      </c>
      <c r="E17" s="27"/>
      <c r="F17" s="27"/>
      <c r="G17" s="27"/>
      <c r="H17" s="27"/>
      <c r="I17" s="27"/>
      <c r="J17" s="27"/>
      <c r="K17" s="27"/>
    </row>
    <row r="18" spans="2:21" ht="20.100000000000001" customHeight="1" x14ac:dyDescent="0.25">
      <c r="B18" s="213" t="s">
        <v>1171</v>
      </c>
      <c r="C18" s="1312" t="s">
        <v>1172</v>
      </c>
      <c r="D18" s="1312"/>
      <c r="E18" s="27"/>
      <c r="F18" s="27"/>
      <c r="G18" s="27"/>
      <c r="H18" s="27"/>
      <c r="I18" s="27"/>
      <c r="J18" s="27"/>
      <c r="K18" s="27"/>
    </row>
    <row r="19" spans="2:21" x14ac:dyDescent="0.25">
      <c r="C19" s="48"/>
    </row>
    <row r="28" spans="2:21" ht="23.25" x14ac:dyDescent="0.35">
      <c r="P28" s="198"/>
      <c r="Q28" s="214"/>
      <c r="R28" s="214"/>
      <c r="S28" s="214"/>
      <c r="T28" s="214"/>
      <c r="U28" s="214"/>
    </row>
    <row r="29" spans="2:21" x14ac:dyDescent="0.25">
      <c r="P29" s="86"/>
    </row>
  </sheetData>
  <mergeCells count="10">
    <mergeCell ref="I6:I7"/>
    <mergeCell ref="J6:J7"/>
    <mergeCell ref="K6:K7"/>
    <mergeCell ref="C18:D18"/>
    <mergeCell ref="C6:C7"/>
    <mergeCell ref="D6:D7"/>
    <mergeCell ref="E6:E7"/>
    <mergeCell ref="F6:F7"/>
    <mergeCell ref="G6:G7"/>
    <mergeCell ref="H6:H7"/>
  </mergeCells>
  <pageMargins left="0.70866141732283472" right="0.70866141732283472" top="0.74803149606299213" bottom="0.74803149606299213" header="0.31496062992125984" footer="0.31496062992125984"/>
  <pageSetup paperSize="9" scale="95" fitToWidth="0" fitToHeight="0" orientation="landscape" r:id="rId1"/>
  <headerFooter>
    <oddHeader>&amp;CDA
Bilag XXV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77DDF-1015-4DD3-80A6-8336ABDF5969}">
  <sheetPr>
    <tabColor theme="6" tint="0.39997558519241921"/>
  </sheetPr>
  <dimension ref="A1:M18"/>
  <sheetViews>
    <sheetView showGridLines="0" zoomScaleNormal="100" workbookViewId="0">
      <selection sqref="A1:J1"/>
    </sheetView>
  </sheetViews>
  <sheetFormatPr defaultColWidth="9.140625" defaultRowHeight="15" x14ac:dyDescent="0.25"/>
  <cols>
    <col min="1" max="1" width="4" customWidth="1"/>
    <col min="2" max="2" width="23.85546875" customWidth="1"/>
    <col min="3" max="10" width="14.42578125" customWidth="1"/>
  </cols>
  <sheetData>
    <row r="1" spans="1:10" ht="20.25" x14ac:dyDescent="0.3">
      <c r="A1" s="359" t="s">
        <v>1173</v>
      </c>
      <c r="B1" s="355"/>
      <c r="C1" s="355"/>
      <c r="D1" s="355"/>
      <c r="E1" s="355"/>
      <c r="F1" s="355"/>
      <c r="G1" s="355"/>
      <c r="H1" s="355"/>
      <c r="I1" s="355"/>
      <c r="J1" s="355"/>
    </row>
    <row r="2" spans="1:10" ht="20.25" x14ac:dyDescent="0.3">
      <c r="A2" s="187" t="s">
        <v>1174</v>
      </c>
      <c r="B2" s="169"/>
    </row>
    <row r="4" spans="1:10" x14ac:dyDescent="0.25">
      <c r="B4" s="191"/>
      <c r="C4" s="189" t="s">
        <v>146</v>
      </c>
      <c r="D4" s="189" t="s">
        <v>147</v>
      </c>
      <c r="E4" s="189" t="s">
        <v>148</v>
      </c>
      <c r="F4" s="189" t="s">
        <v>247</v>
      </c>
      <c r="G4" s="189" t="s">
        <v>248</v>
      </c>
      <c r="H4" s="189" t="s">
        <v>249</v>
      </c>
      <c r="I4" s="189" t="s">
        <v>250</v>
      </c>
      <c r="J4" s="189" t="s">
        <v>330</v>
      </c>
    </row>
    <row r="5" spans="1:10" ht="15" customHeight="1" x14ac:dyDescent="0.25">
      <c r="B5" s="191"/>
      <c r="C5" s="1308" t="s">
        <v>1175</v>
      </c>
      <c r="D5" s="1308"/>
      <c r="E5" s="1308"/>
      <c r="F5" s="1308"/>
      <c r="G5" s="1313" t="s">
        <v>1176</v>
      </c>
      <c r="H5" s="1314"/>
      <c r="I5" s="1314"/>
      <c r="J5" s="1315"/>
    </row>
    <row r="6" spans="1:10" ht="21" customHeight="1" x14ac:dyDescent="0.25">
      <c r="A6" s="3"/>
      <c r="B6" s="1316" t="s">
        <v>1177</v>
      </c>
      <c r="C6" s="1308" t="s">
        <v>1178</v>
      </c>
      <c r="D6" s="1308"/>
      <c r="E6" s="1308" t="s">
        <v>1179</v>
      </c>
      <c r="F6" s="1308"/>
      <c r="G6" s="1313" t="s">
        <v>1178</v>
      </c>
      <c r="H6" s="1315"/>
      <c r="I6" s="1313" t="s">
        <v>1179</v>
      </c>
      <c r="J6" s="1315"/>
    </row>
    <row r="7" spans="1:10" x14ac:dyDescent="0.25">
      <c r="A7" s="3"/>
      <c r="B7" s="1316"/>
      <c r="C7" s="189" t="s">
        <v>1180</v>
      </c>
      <c r="D7" s="189" t="s">
        <v>1181</v>
      </c>
      <c r="E7" s="189" t="s">
        <v>1180</v>
      </c>
      <c r="F7" s="189" t="s">
        <v>1181</v>
      </c>
      <c r="G7" s="190" t="s">
        <v>1180</v>
      </c>
      <c r="H7" s="190" t="s">
        <v>1181</v>
      </c>
      <c r="I7" s="190" t="s">
        <v>1180</v>
      </c>
      <c r="J7" s="190" t="s">
        <v>1181</v>
      </c>
    </row>
    <row r="8" spans="1:10" ht="25.5" x14ac:dyDescent="0.25">
      <c r="A8" s="179">
        <v>1</v>
      </c>
      <c r="B8" s="192" t="s">
        <v>1182</v>
      </c>
      <c r="C8" s="189"/>
      <c r="D8" s="189"/>
      <c r="E8" s="189"/>
      <c r="F8" s="189"/>
      <c r="G8" s="189"/>
      <c r="H8" s="189"/>
      <c r="I8" s="189"/>
      <c r="J8" s="189"/>
    </row>
    <row r="9" spans="1:10" x14ac:dyDescent="0.25">
      <c r="A9" s="179">
        <v>2</v>
      </c>
      <c r="B9" s="192" t="s">
        <v>1183</v>
      </c>
      <c r="C9" s="189"/>
      <c r="D9" s="189"/>
      <c r="E9" s="189"/>
      <c r="F9" s="189"/>
      <c r="G9" s="189"/>
      <c r="H9" s="189"/>
      <c r="I9" s="189"/>
      <c r="J9" s="189"/>
    </row>
    <row r="10" spans="1:10" x14ac:dyDescent="0.25">
      <c r="A10" s="179">
        <v>3</v>
      </c>
      <c r="B10" s="192" t="s">
        <v>1184</v>
      </c>
      <c r="C10" s="189"/>
      <c r="D10" s="189"/>
      <c r="E10" s="189"/>
      <c r="F10" s="189"/>
      <c r="G10" s="189"/>
      <c r="H10" s="189"/>
      <c r="I10" s="189"/>
      <c r="J10" s="189"/>
    </row>
    <row r="11" spans="1:10" x14ac:dyDescent="0.25">
      <c r="A11" s="179">
        <v>4</v>
      </c>
      <c r="B11" s="192" t="s">
        <v>1185</v>
      </c>
      <c r="C11" s="189"/>
      <c r="D11" s="189"/>
      <c r="E11" s="189"/>
      <c r="F11" s="189"/>
      <c r="G11" s="189"/>
      <c r="H11" s="189"/>
      <c r="I11" s="189"/>
      <c r="J11" s="189"/>
    </row>
    <row r="12" spans="1:10" ht="25.5" x14ac:dyDescent="0.25">
      <c r="A12" s="179">
        <v>5</v>
      </c>
      <c r="B12" s="192" t="s">
        <v>1186</v>
      </c>
      <c r="C12" s="189"/>
      <c r="D12" s="189"/>
      <c r="E12" s="189"/>
      <c r="F12" s="189"/>
      <c r="G12" s="189"/>
      <c r="H12" s="189"/>
      <c r="I12" s="189"/>
      <c r="J12" s="189"/>
    </row>
    <row r="13" spans="1:10" x14ac:dyDescent="0.25">
      <c r="A13" s="179">
        <v>6</v>
      </c>
      <c r="B13" s="192" t="s">
        <v>1187</v>
      </c>
      <c r="C13" s="189"/>
      <c r="D13" s="189"/>
      <c r="E13" s="189"/>
      <c r="F13" s="189"/>
      <c r="G13" s="189"/>
      <c r="H13" s="189"/>
      <c r="I13" s="189"/>
      <c r="J13" s="189"/>
    </row>
    <row r="14" spans="1:10" x14ac:dyDescent="0.25">
      <c r="A14" s="179">
        <v>7</v>
      </c>
      <c r="B14" s="192" t="s">
        <v>1188</v>
      </c>
      <c r="C14" s="189"/>
      <c r="D14" s="189"/>
      <c r="E14" s="189"/>
      <c r="F14" s="189"/>
      <c r="G14" s="189"/>
      <c r="H14" s="189"/>
      <c r="I14" s="189"/>
      <c r="J14" s="189"/>
    </row>
    <row r="15" spans="1:10" x14ac:dyDescent="0.25">
      <c r="A15" s="179">
        <v>8</v>
      </c>
      <c r="B15" s="192" t="s">
        <v>966</v>
      </c>
      <c r="C15" s="189"/>
      <c r="D15" s="189"/>
      <c r="E15" s="189"/>
      <c r="F15" s="189"/>
      <c r="G15" s="189"/>
      <c r="H15" s="189"/>
      <c r="I15" s="189"/>
      <c r="J15" s="189"/>
    </row>
    <row r="16" spans="1:10" x14ac:dyDescent="0.25">
      <c r="A16" s="1">
        <v>9</v>
      </c>
      <c r="B16" s="197" t="s">
        <v>184</v>
      </c>
      <c r="C16" s="197"/>
      <c r="D16" s="197"/>
      <c r="E16" s="197"/>
      <c r="F16" s="197"/>
      <c r="G16" s="197"/>
      <c r="H16" s="197"/>
      <c r="I16" s="197"/>
      <c r="J16" s="197"/>
    </row>
    <row r="17" spans="2:13" x14ac:dyDescent="0.25">
      <c r="B17" s="44"/>
      <c r="C17" s="44"/>
      <c r="D17" s="44"/>
      <c r="E17" s="44"/>
      <c r="F17" s="44"/>
      <c r="G17" s="44"/>
      <c r="H17" s="44"/>
      <c r="I17" s="44"/>
      <c r="J17" s="44"/>
    </row>
    <row r="18" spans="2:13" x14ac:dyDescent="0.25">
      <c r="M18" s="15"/>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&amp;CDA
Bilag XXV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ECD41-B5E5-4DA8-830C-EE591A7437A8}">
  <sheetPr>
    <tabColor theme="6" tint="0.39997558519241921"/>
  </sheetPr>
  <dimension ref="A1:H15"/>
  <sheetViews>
    <sheetView showGridLines="0" zoomScaleNormal="100" workbookViewId="0">
      <selection sqref="A1:D1"/>
    </sheetView>
  </sheetViews>
  <sheetFormatPr defaultColWidth="9.140625" defaultRowHeight="15" x14ac:dyDescent="0.25"/>
  <cols>
    <col min="2" max="2" width="37.42578125" customWidth="1"/>
    <col min="3" max="4" width="18.140625" customWidth="1"/>
  </cols>
  <sheetData>
    <row r="1" spans="1:8" ht="20.25" x14ac:dyDescent="0.3">
      <c r="A1" s="361" t="s">
        <v>1189</v>
      </c>
      <c r="B1" s="355"/>
      <c r="C1" s="355"/>
      <c r="D1" s="355"/>
    </row>
    <row r="2" spans="1:8" ht="15.75" x14ac:dyDescent="0.25">
      <c r="A2" s="187" t="s">
        <v>1190</v>
      </c>
    </row>
    <row r="3" spans="1:8" x14ac:dyDescent="0.25">
      <c r="B3" s="155"/>
      <c r="C3" s="168"/>
      <c r="D3" s="168"/>
    </row>
    <row r="4" spans="1:8" ht="20.100000000000001" customHeight="1" x14ac:dyDescent="0.25">
      <c r="B4" s="191"/>
      <c r="C4" s="190" t="s">
        <v>146</v>
      </c>
      <c r="D4" s="215" t="s">
        <v>147</v>
      </c>
    </row>
    <row r="5" spans="1:8" ht="20.100000000000001" customHeight="1" x14ac:dyDescent="0.25">
      <c r="B5" s="191"/>
      <c r="C5" s="216" t="s">
        <v>1191</v>
      </c>
      <c r="D5" s="189" t="s">
        <v>1192</v>
      </c>
    </row>
    <row r="6" spans="1:8" ht="20.100000000000001" customHeight="1" x14ac:dyDescent="0.25">
      <c r="A6" s="1317" t="s">
        <v>1193</v>
      </c>
      <c r="B6" s="1318"/>
      <c r="C6" s="217"/>
      <c r="D6" s="218"/>
      <c r="H6" s="15"/>
    </row>
    <row r="7" spans="1:8" ht="20.100000000000001" customHeight="1" x14ac:dyDescent="0.25">
      <c r="A7" s="24">
        <v>1</v>
      </c>
      <c r="B7" s="219" t="s">
        <v>1194</v>
      </c>
      <c r="C7" s="32"/>
      <c r="D7" s="32"/>
    </row>
    <row r="8" spans="1:8" ht="20.100000000000001" customHeight="1" x14ac:dyDescent="0.25">
      <c r="A8" s="24">
        <v>2</v>
      </c>
      <c r="B8" s="219" t="s">
        <v>1195</v>
      </c>
      <c r="C8" s="32"/>
      <c r="D8" s="32"/>
    </row>
    <row r="9" spans="1:8" ht="20.100000000000001" customHeight="1" x14ac:dyDescent="0.25">
      <c r="A9" s="24">
        <v>3</v>
      </c>
      <c r="B9" s="219" t="s">
        <v>1196</v>
      </c>
      <c r="C9" s="32"/>
      <c r="D9" s="32"/>
    </row>
    <row r="10" spans="1:8" ht="20.100000000000001" customHeight="1" x14ac:dyDescent="0.25">
      <c r="A10" s="24">
        <v>4</v>
      </c>
      <c r="B10" s="219" t="s">
        <v>1197</v>
      </c>
      <c r="C10" s="32"/>
      <c r="D10" s="32"/>
    </row>
    <row r="11" spans="1:8" ht="20.100000000000001" customHeight="1" x14ac:dyDescent="0.25">
      <c r="A11" s="24">
        <v>5</v>
      </c>
      <c r="B11" s="219" t="s">
        <v>1198</v>
      </c>
      <c r="C11" s="32"/>
      <c r="D11" s="32"/>
    </row>
    <row r="12" spans="1:8" ht="20.100000000000001" customHeight="1" x14ac:dyDescent="0.25">
      <c r="A12" s="24">
        <v>6</v>
      </c>
      <c r="B12" s="220" t="s">
        <v>1199</v>
      </c>
      <c r="C12" s="32"/>
      <c r="D12" s="32"/>
    </row>
    <row r="13" spans="1:8" ht="20.100000000000001" customHeight="1" x14ac:dyDescent="0.25">
      <c r="A13" s="1317" t="s">
        <v>1200</v>
      </c>
      <c r="B13" s="1318"/>
      <c r="C13" s="221"/>
      <c r="D13" s="221"/>
    </row>
    <row r="14" spans="1:8" ht="20.100000000000001" customHeight="1" x14ac:dyDescent="0.25">
      <c r="A14" s="58">
        <v>7</v>
      </c>
      <c r="B14" s="219" t="s">
        <v>1201</v>
      </c>
      <c r="C14" s="32"/>
      <c r="D14" s="32"/>
      <c r="H14" s="15"/>
    </row>
    <row r="15" spans="1:8" ht="20.100000000000001" customHeight="1" x14ac:dyDescent="0.25">
      <c r="A15" s="58">
        <v>8</v>
      </c>
      <c r="B15" s="219" t="s">
        <v>1202</v>
      </c>
      <c r="C15" s="32"/>
      <c r="D15" s="32"/>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&amp;CDA
Bilag XXV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2DDB0-81B2-431E-A04D-1D0F07134A9F}">
  <sheetPr>
    <tabColor theme="6" tint="0.39997558519241921"/>
    <pageSetUpPr fitToPage="1"/>
  </sheetPr>
  <dimension ref="A1:H15"/>
  <sheetViews>
    <sheetView showGridLines="0" topLeftCell="A4" zoomScaleNormal="100" workbookViewId="0">
      <selection activeCell="D29" sqref="D29"/>
    </sheetView>
  </sheetViews>
  <sheetFormatPr defaultColWidth="9.140625" defaultRowHeight="15" x14ac:dyDescent="0.25"/>
  <cols>
    <col min="1" max="1" width="7.5703125" customWidth="1"/>
    <col min="2" max="2" width="55" customWidth="1"/>
    <col min="3" max="3" width="11.5703125" customWidth="1"/>
  </cols>
  <sheetData>
    <row r="1" spans="1:8" ht="20.25" x14ac:dyDescent="0.3">
      <c r="A1" s="361" t="s">
        <v>1203</v>
      </c>
      <c r="B1" s="355"/>
      <c r="C1" s="355"/>
      <c r="D1" s="355"/>
      <c r="E1" s="355"/>
      <c r="F1" s="355"/>
      <c r="G1" s="355"/>
      <c r="H1" s="355"/>
    </row>
    <row r="2" spans="1:8" ht="15.75" x14ac:dyDescent="0.25">
      <c r="A2" s="187" t="s">
        <v>1133</v>
      </c>
    </row>
    <row r="3" spans="1:8" x14ac:dyDescent="0.25">
      <c r="A3" s="168"/>
      <c r="B3" s="168"/>
      <c r="C3" s="222"/>
    </row>
    <row r="4" spans="1:8" ht="20.100000000000001" customHeight="1" x14ac:dyDescent="0.25">
      <c r="A4" s="223"/>
      <c r="B4" s="223"/>
      <c r="C4" s="190" t="s">
        <v>146</v>
      </c>
    </row>
    <row r="5" spans="1:8" ht="39" customHeight="1" x14ac:dyDescent="0.25">
      <c r="A5" s="223"/>
      <c r="B5" s="224"/>
      <c r="C5" s="190" t="s">
        <v>192</v>
      </c>
    </row>
    <row r="6" spans="1:8" ht="20.100000000000001" customHeight="1" x14ac:dyDescent="0.25">
      <c r="A6" s="225">
        <v>1</v>
      </c>
      <c r="B6" s="201" t="s">
        <v>1204</v>
      </c>
      <c r="C6" s="192"/>
    </row>
    <row r="7" spans="1:8" ht="20.100000000000001" customHeight="1" x14ac:dyDescent="0.25">
      <c r="A7" s="190">
        <v>2</v>
      </c>
      <c r="B7" s="192" t="s">
        <v>1205</v>
      </c>
      <c r="C7" s="192"/>
    </row>
    <row r="8" spans="1:8" ht="20.100000000000001" customHeight="1" x14ac:dyDescent="0.25">
      <c r="A8" s="190">
        <v>3</v>
      </c>
      <c r="B8" s="192" t="s">
        <v>1206</v>
      </c>
      <c r="C8" s="192"/>
    </row>
    <row r="9" spans="1:8" ht="20.100000000000001" customHeight="1" x14ac:dyDescent="0.25">
      <c r="A9" s="190">
        <v>4</v>
      </c>
      <c r="B9" s="192" t="s">
        <v>1207</v>
      </c>
      <c r="C9" s="192"/>
    </row>
    <row r="10" spans="1:8" ht="20.100000000000001" customHeight="1" x14ac:dyDescent="0.25">
      <c r="A10" s="190">
        <v>5</v>
      </c>
      <c r="B10" s="192" t="s">
        <v>1208</v>
      </c>
      <c r="C10" s="192"/>
    </row>
    <row r="11" spans="1:8" ht="20.100000000000001" customHeight="1" x14ac:dyDescent="0.25">
      <c r="A11" s="190">
        <v>6</v>
      </c>
      <c r="B11" s="192" t="s">
        <v>1209</v>
      </c>
      <c r="C11" s="192"/>
    </row>
    <row r="12" spans="1:8" ht="20.100000000000001" customHeight="1" x14ac:dyDescent="0.25">
      <c r="A12" s="190">
        <v>7</v>
      </c>
      <c r="B12" s="192" t="s">
        <v>1210</v>
      </c>
      <c r="C12" s="192"/>
    </row>
    <row r="13" spans="1:8" ht="20.100000000000001" customHeight="1" x14ac:dyDescent="0.25">
      <c r="A13" s="190">
        <v>8</v>
      </c>
      <c r="B13" s="192" t="s">
        <v>1211</v>
      </c>
      <c r="C13" s="192"/>
    </row>
    <row r="14" spans="1:8" ht="20.100000000000001" customHeight="1" x14ac:dyDescent="0.25">
      <c r="A14" s="225">
        <v>9</v>
      </c>
      <c r="B14" s="201" t="s">
        <v>1212</v>
      </c>
      <c r="C14" s="192"/>
    </row>
    <row r="15" spans="1:8" x14ac:dyDescent="0.25">
      <c r="A15" s="3"/>
      <c r="B15" s="3"/>
      <c r="C15" s="3"/>
    </row>
  </sheetData>
  <pageMargins left="0.70866141732283472" right="0.70866141732283472" top="0.74803149606299213" bottom="0.74803149606299213" header="0.31496062992125984" footer="0.31496062992125984"/>
  <pageSetup paperSize="9" orientation="landscape" r:id="rId1"/>
  <headerFooter>
    <oddHeader>&amp;CDA
Bilag XXV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DE26-3A35-45D1-8741-6169D53D9274}">
  <sheetPr>
    <tabColor theme="6" tint="0.39997558519241921"/>
    <pageSetUpPr fitToPage="1"/>
  </sheetPr>
  <dimension ref="A1:D25"/>
  <sheetViews>
    <sheetView showGridLines="0" zoomScaleNormal="100" workbookViewId="0">
      <selection sqref="A1:D1"/>
    </sheetView>
  </sheetViews>
  <sheetFormatPr defaultColWidth="9.140625" defaultRowHeight="15" x14ac:dyDescent="0.25"/>
  <cols>
    <col min="1" max="1" width="9.140625" style="3"/>
    <col min="2" max="2" width="86.5703125" style="3" customWidth="1"/>
    <col min="3" max="3" width="16.42578125" style="3" customWidth="1"/>
    <col min="4" max="4" width="18.5703125" style="3" customWidth="1"/>
    <col min="5" max="16384" width="9.140625" style="3"/>
  </cols>
  <sheetData>
    <row r="1" spans="1:4" ht="20.25" x14ac:dyDescent="0.3">
      <c r="A1" s="359" t="s">
        <v>1213</v>
      </c>
      <c r="B1" s="360"/>
      <c r="C1" s="360"/>
      <c r="D1" s="360"/>
    </row>
    <row r="2" spans="1:4" ht="15.75" x14ac:dyDescent="0.25">
      <c r="A2" s="226" t="s">
        <v>1133</v>
      </c>
    </row>
    <row r="3" spans="1:4" ht="20.100000000000001" customHeight="1" x14ac:dyDescent="0.25">
      <c r="A3" s="227"/>
      <c r="B3" s="228"/>
      <c r="C3" s="227"/>
      <c r="D3" s="227"/>
    </row>
    <row r="4" spans="1:4" ht="20.100000000000001" customHeight="1" x14ac:dyDescent="0.25">
      <c r="A4" s="227"/>
      <c r="B4" s="228"/>
      <c r="C4" s="190" t="s">
        <v>146</v>
      </c>
      <c r="D4" s="190" t="s">
        <v>147</v>
      </c>
    </row>
    <row r="5" spans="1:4" ht="30" customHeight="1" x14ac:dyDescent="0.25">
      <c r="A5" s="227"/>
      <c r="B5" s="228"/>
      <c r="C5" s="190" t="s">
        <v>1214</v>
      </c>
      <c r="D5" s="190" t="s">
        <v>192</v>
      </c>
    </row>
    <row r="6" spans="1:4" ht="20.100000000000001" customHeight="1" x14ac:dyDescent="0.25">
      <c r="A6" s="225">
        <v>1</v>
      </c>
      <c r="B6" s="201" t="s">
        <v>1215</v>
      </c>
      <c r="C6" s="229"/>
      <c r="D6" s="230"/>
    </row>
    <row r="7" spans="1:4" ht="29.25" customHeight="1" x14ac:dyDescent="0.25">
      <c r="A7" s="190">
        <v>2</v>
      </c>
      <c r="B7" s="192" t="s">
        <v>1216</v>
      </c>
      <c r="C7" s="230"/>
      <c r="D7" s="230"/>
    </row>
    <row r="8" spans="1:4" ht="20.100000000000001" customHeight="1" x14ac:dyDescent="0.25">
      <c r="A8" s="190">
        <v>3</v>
      </c>
      <c r="B8" s="192" t="s">
        <v>1217</v>
      </c>
      <c r="C8" s="230"/>
      <c r="D8" s="230"/>
    </row>
    <row r="9" spans="1:4" ht="20.100000000000001" customHeight="1" x14ac:dyDescent="0.25">
      <c r="A9" s="190">
        <v>4</v>
      </c>
      <c r="B9" s="192" t="s">
        <v>1218</v>
      </c>
      <c r="C9" s="230"/>
      <c r="D9" s="230"/>
    </row>
    <row r="10" spans="1:4" ht="20.100000000000001" customHeight="1" x14ac:dyDescent="0.25">
      <c r="A10" s="190">
        <v>5</v>
      </c>
      <c r="B10" s="192" t="s">
        <v>1219</v>
      </c>
      <c r="C10" s="230"/>
      <c r="D10" s="230"/>
    </row>
    <row r="11" spans="1:4" ht="20.100000000000001" customHeight="1" x14ac:dyDescent="0.25">
      <c r="A11" s="190">
        <v>6</v>
      </c>
      <c r="B11" s="192" t="s">
        <v>1220</v>
      </c>
      <c r="C11" s="230"/>
      <c r="D11" s="230"/>
    </row>
    <row r="12" spans="1:4" ht="20.100000000000001" customHeight="1" x14ac:dyDescent="0.25">
      <c r="A12" s="190">
        <v>7</v>
      </c>
      <c r="B12" s="192" t="s">
        <v>1221</v>
      </c>
      <c r="C12" s="230"/>
      <c r="D12" s="229"/>
    </row>
    <row r="13" spans="1:4" ht="20.100000000000001" customHeight="1" x14ac:dyDescent="0.25">
      <c r="A13" s="190">
        <v>8</v>
      </c>
      <c r="B13" s="192" t="s">
        <v>1222</v>
      </c>
      <c r="C13" s="230"/>
      <c r="D13" s="230"/>
    </row>
    <row r="14" spans="1:4" ht="20.100000000000001" customHeight="1" x14ac:dyDescent="0.25">
      <c r="A14" s="190">
        <v>9</v>
      </c>
      <c r="B14" s="192" t="s">
        <v>1223</v>
      </c>
      <c r="C14" s="230"/>
      <c r="D14" s="230"/>
    </row>
    <row r="15" spans="1:4" ht="20.100000000000001" customHeight="1" x14ac:dyDescent="0.25">
      <c r="A15" s="190">
        <v>10</v>
      </c>
      <c r="B15" s="192" t="s">
        <v>1224</v>
      </c>
      <c r="C15" s="230"/>
      <c r="D15" s="230"/>
    </row>
    <row r="16" spans="1:4" ht="20.100000000000001" customHeight="1" x14ac:dyDescent="0.25">
      <c r="A16" s="225">
        <v>11</v>
      </c>
      <c r="B16" s="208" t="s">
        <v>1225</v>
      </c>
      <c r="C16" s="229"/>
      <c r="D16" s="230"/>
    </row>
    <row r="17" spans="1:4" ht="32.25" customHeight="1" x14ac:dyDescent="0.25">
      <c r="A17" s="190">
        <v>12</v>
      </c>
      <c r="B17" s="192" t="s">
        <v>1226</v>
      </c>
      <c r="C17" s="230"/>
      <c r="D17" s="230"/>
    </row>
    <row r="18" spans="1:4" ht="20.100000000000001" customHeight="1" x14ac:dyDescent="0.25">
      <c r="A18" s="190">
        <v>13</v>
      </c>
      <c r="B18" s="192" t="s">
        <v>1217</v>
      </c>
      <c r="C18" s="230"/>
      <c r="D18" s="230"/>
    </row>
    <row r="19" spans="1:4" ht="20.100000000000001" customHeight="1" x14ac:dyDescent="0.25">
      <c r="A19" s="190">
        <v>14</v>
      </c>
      <c r="B19" s="192" t="s">
        <v>1218</v>
      </c>
      <c r="C19" s="230"/>
      <c r="D19" s="230"/>
    </row>
    <row r="20" spans="1:4" ht="20.100000000000001" customHeight="1" x14ac:dyDescent="0.25">
      <c r="A20" s="190">
        <v>15</v>
      </c>
      <c r="B20" s="192" t="s">
        <v>1219</v>
      </c>
      <c r="C20" s="230"/>
      <c r="D20" s="230"/>
    </row>
    <row r="21" spans="1:4" ht="20.100000000000001" customHeight="1" x14ac:dyDescent="0.25">
      <c r="A21" s="190">
        <v>16</v>
      </c>
      <c r="B21" s="192" t="s">
        <v>1220</v>
      </c>
      <c r="C21" s="230"/>
      <c r="D21" s="230"/>
    </row>
    <row r="22" spans="1:4" ht="20.100000000000001" customHeight="1" x14ac:dyDescent="0.25">
      <c r="A22" s="190">
        <v>17</v>
      </c>
      <c r="B22" s="192" t="s">
        <v>1221</v>
      </c>
      <c r="C22" s="230"/>
      <c r="D22" s="231"/>
    </row>
    <row r="23" spans="1:4" ht="20.100000000000001" customHeight="1" x14ac:dyDescent="0.25">
      <c r="A23" s="190">
        <v>18</v>
      </c>
      <c r="B23" s="192" t="s">
        <v>1222</v>
      </c>
      <c r="C23" s="230"/>
      <c r="D23" s="230"/>
    </row>
    <row r="24" spans="1:4" ht="20.100000000000001" customHeight="1" x14ac:dyDescent="0.25">
      <c r="A24" s="190">
        <v>19</v>
      </c>
      <c r="B24" s="192" t="s">
        <v>1223</v>
      </c>
      <c r="C24" s="230"/>
      <c r="D24" s="230"/>
    </row>
    <row r="25" spans="1:4" ht="20.100000000000001" customHeight="1" x14ac:dyDescent="0.25">
      <c r="A25" s="190">
        <v>20</v>
      </c>
      <c r="B25" s="192" t="s">
        <v>1224</v>
      </c>
      <c r="C25" s="230"/>
      <c r="D25" s="230"/>
    </row>
  </sheetData>
  <pageMargins left="0.70866141732283472" right="0.70866141732283472" top="0.74803149606299213" bottom="0.74803149606299213" header="0.31496062992125984" footer="0.31496062992125984"/>
  <pageSetup paperSize="9" scale="95" orientation="landscape" r:id="rId1"/>
  <headerFooter>
    <oddHeader>&amp;CDA 
Bilag XXV</oddHeader>
    <oddFooter>&amp;C&amp;P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67F74-1821-4591-8FBF-0C72B07903FA}">
  <sheetPr>
    <tabColor theme="6" tint="-0.249977111117893"/>
    <pageSetUpPr fitToPage="1"/>
  </sheetPr>
  <dimension ref="A1:Q20"/>
  <sheetViews>
    <sheetView showGridLines="0" zoomScaleNormal="100" workbookViewId="0"/>
  </sheetViews>
  <sheetFormatPr defaultColWidth="9.140625" defaultRowHeight="15" x14ac:dyDescent="0.25"/>
  <cols>
    <col min="1" max="1" width="5.140625" customWidth="1"/>
    <col min="2" max="2" width="27.140625" customWidth="1"/>
    <col min="3" max="17" width="12.140625" customWidth="1"/>
  </cols>
  <sheetData>
    <row r="1" spans="1:17" ht="18.75" x14ac:dyDescent="0.3">
      <c r="A1" s="3"/>
      <c r="B1" s="1319" t="s">
        <v>1227</v>
      </c>
      <c r="C1" s="1319"/>
      <c r="D1" s="1319"/>
      <c r="E1" s="1319"/>
      <c r="F1" s="1319"/>
      <c r="G1" s="1319"/>
      <c r="H1" s="1319"/>
      <c r="I1" s="1319"/>
      <c r="J1" s="1319"/>
      <c r="K1" s="1319"/>
      <c r="L1" s="1319"/>
      <c r="M1" s="1319"/>
      <c r="N1" s="1319"/>
      <c r="O1" s="1319"/>
      <c r="P1" s="1319"/>
      <c r="Q1" s="1319"/>
    </row>
    <row r="4" spans="1:17" x14ac:dyDescent="0.25">
      <c r="A4" s="233"/>
      <c r="B4" s="234"/>
      <c r="C4" s="179" t="s">
        <v>146</v>
      </c>
      <c r="D4" s="179" t="s">
        <v>147</v>
      </c>
      <c r="E4" s="179" t="s">
        <v>148</v>
      </c>
      <c r="F4" s="179" t="s">
        <v>247</v>
      </c>
      <c r="G4" s="179" t="s">
        <v>248</v>
      </c>
      <c r="H4" s="179" t="s">
        <v>249</v>
      </c>
      <c r="I4" s="179" t="s">
        <v>250</v>
      </c>
      <c r="J4" s="179" t="s">
        <v>330</v>
      </c>
      <c r="K4" s="179" t="s">
        <v>576</v>
      </c>
      <c r="L4" s="179" t="s">
        <v>577</v>
      </c>
      <c r="M4" s="179" t="s">
        <v>578</v>
      </c>
      <c r="N4" s="179" t="s">
        <v>579</v>
      </c>
      <c r="O4" s="179" t="s">
        <v>580</v>
      </c>
      <c r="P4" s="179" t="s">
        <v>815</v>
      </c>
      <c r="Q4" s="179" t="s">
        <v>816</v>
      </c>
    </row>
    <row r="5" spans="1:17" x14ac:dyDescent="0.25">
      <c r="A5" s="233"/>
      <c r="B5" s="234"/>
      <c r="C5" s="1320" t="s">
        <v>1228</v>
      </c>
      <c r="D5" s="1320"/>
      <c r="E5" s="1320"/>
      <c r="F5" s="1320"/>
      <c r="G5" s="1320"/>
      <c r="H5" s="1320"/>
      <c r="I5" s="1320"/>
      <c r="J5" s="1320" t="s">
        <v>1229</v>
      </c>
      <c r="K5" s="1320"/>
      <c r="L5" s="1320"/>
      <c r="M5" s="1320"/>
      <c r="N5" s="1320" t="s">
        <v>1230</v>
      </c>
      <c r="O5" s="1320"/>
      <c r="P5" s="1320"/>
      <c r="Q5" s="1320"/>
    </row>
    <row r="6" spans="1:17" x14ac:dyDescent="0.25">
      <c r="A6" s="233"/>
      <c r="B6" s="234"/>
      <c r="C6" s="1321" t="s">
        <v>1231</v>
      </c>
      <c r="D6" s="1322"/>
      <c r="E6" s="1322"/>
      <c r="F6" s="1323"/>
      <c r="G6" s="1324" t="s">
        <v>1232</v>
      </c>
      <c r="H6" s="1320"/>
      <c r="I6" s="235" t="s">
        <v>1233</v>
      </c>
      <c r="J6" s="1320" t="s">
        <v>1231</v>
      </c>
      <c r="K6" s="1320"/>
      <c r="L6" s="1093" t="s">
        <v>1232</v>
      </c>
      <c r="M6" s="235" t="s">
        <v>1233</v>
      </c>
      <c r="N6" s="1320" t="s">
        <v>1231</v>
      </c>
      <c r="O6" s="1320"/>
      <c r="P6" s="1093" t="s">
        <v>1232</v>
      </c>
      <c r="Q6" s="235" t="s">
        <v>1233</v>
      </c>
    </row>
    <row r="7" spans="1:17" x14ac:dyDescent="0.25">
      <c r="A7" s="233"/>
      <c r="B7" s="234"/>
      <c r="C7" s="1325" t="s">
        <v>1234</v>
      </c>
      <c r="D7" s="1323"/>
      <c r="E7" s="1325" t="s">
        <v>1235</v>
      </c>
      <c r="F7" s="1323"/>
      <c r="G7" s="1094"/>
      <c r="H7" s="1093" t="s">
        <v>1236</v>
      </c>
      <c r="I7" s="1094"/>
      <c r="J7" s="1093" t="s">
        <v>1234</v>
      </c>
      <c r="K7" s="1093" t="s">
        <v>1235</v>
      </c>
      <c r="L7" s="1094"/>
      <c r="M7" s="1094"/>
      <c r="N7" s="1093" t="s">
        <v>1234</v>
      </c>
      <c r="O7" s="1093" t="s">
        <v>1235</v>
      </c>
      <c r="P7" s="1094"/>
      <c r="Q7" s="1094"/>
    </row>
    <row r="8" spans="1:17" x14ac:dyDescent="0.25">
      <c r="A8" s="236"/>
      <c r="B8" s="237"/>
      <c r="C8" s="238"/>
      <c r="D8" s="179" t="s">
        <v>1236</v>
      </c>
      <c r="E8" s="238"/>
      <c r="F8" s="179" t="s">
        <v>1236</v>
      </c>
      <c r="G8" s="1095"/>
      <c r="H8" s="1095"/>
      <c r="I8" s="1095"/>
      <c r="J8" s="1095"/>
      <c r="K8" s="1095"/>
      <c r="L8" s="1095"/>
      <c r="M8" s="1095"/>
      <c r="N8" s="1095"/>
      <c r="O8" s="1095"/>
      <c r="P8" s="1095"/>
      <c r="Q8" s="1095"/>
    </row>
    <row r="9" spans="1:17" x14ac:dyDescent="0.25">
      <c r="A9" s="239">
        <v>1</v>
      </c>
      <c r="B9" s="240" t="s">
        <v>1237</v>
      </c>
      <c r="C9" s="238"/>
      <c r="D9" s="179"/>
      <c r="E9" s="238"/>
      <c r="F9" s="179"/>
      <c r="G9" s="213"/>
      <c r="H9" s="213"/>
      <c r="I9" s="213"/>
      <c r="J9" s="213"/>
      <c r="K9" s="213"/>
      <c r="L9" s="213"/>
      <c r="M9" s="213"/>
      <c r="N9" s="213"/>
      <c r="O9" s="213"/>
      <c r="P9" s="213"/>
      <c r="Q9" s="213"/>
    </row>
    <row r="10" spans="1:17" x14ac:dyDescent="0.25">
      <c r="A10" s="58">
        <v>2</v>
      </c>
      <c r="B10" s="241" t="s">
        <v>1238</v>
      </c>
      <c r="C10" s="179"/>
      <c r="D10" s="179"/>
      <c r="E10" s="179"/>
      <c r="F10" s="179"/>
      <c r="G10" s="179"/>
      <c r="H10" s="179"/>
      <c r="I10" s="179"/>
      <c r="J10" s="179"/>
      <c r="K10" s="179"/>
      <c r="L10" s="179"/>
      <c r="M10" s="179"/>
      <c r="N10" s="179"/>
      <c r="O10" s="179"/>
      <c r="P10" s="179"/>
      <c r="Q10" s="179"/>
    </row>
    <row r="11" spans="1:17" x14ac:dyDescent="0.25">
      <c r="A11" s="58">
        <v>3</v>
      </c>
      <c r="B11" s="97" t="s">
        <v>1239</v>
      </c>
      <c r="C11" s="97"/>
      <c r="D11" s="97"/>
      <c r="E11" s="97"/>
      <c r="F11" s="97"/>
      <c r="G11" s="97"/>
      <c r="H11" s="97"/>
      <c r="I11" s="97"/>
      <c r="J11" s="97"/>
      <c r="K11" s="97"/>
      <c r="L11" s="97"/>
      <c r="M11" s="97"/>
      <c r="N11" s="97"/>
      <c r="O11" s="97"/>
      <c r="P11" s="97"/>
      <c r="Q11" s="97"/>
    </row>
    <row r="12" spans="1:17" x14ac:dyDescent="0.25">
      <c r="A12" s="58">
        <v>4</v>
      </c>
      <c r="B12" s="97" t="s">
        <v>1240</v>
      </c>
      <c r="C12" s="97"/>
      <c r="D12" s="97"/>
      <c r="E12" s="97"/>
      <c r="F12" s="97"/>
      <c r="G12" s="97"/>
      <c r="H12" s="97"/>
      <c r="I12" s="97"/>
      <c r="J12" s="97"/>
      <c r="K12" s="97"/>
      <c r="L12" s="97"/>
      <c r="M12" s="97"/>
      <c r="N12" s="97"/>
      <c r="O12" s="97"/>
      <c r="P12" s="97"/>
      <c r="Q12" s="97"/>
    </row>
    <row r="13" spans="1:17" x14ac:dyDescent="0.25">
      <c r="A13" s="58">
        <v>5</v>
      </c>
      <c r="B13" s="97" t="s">
        <v>1241</v>
      </c>
      <c r="C13" s="97"/>
      <c r="D13" s="97"/>
      <c r="E13" s="97"/>
      <c r="F13" s="97"/>
      <c r="G13" s="97"/>
      <c r="H13" s="97"/>
      <c r="I13" s="97"/>
      <c r="J13" s="97"/>
      <c r="K13" s="97"/>
      <c r="L13" s="97"/>
      <c r="M13" s="97"/>
      <c r="N13" s="97"/>
      <c r="O13" s="97"/>
      <c r="P13" s="97"/>
      <c r="Q13" s="97"/>
    </row>
    <row r="14" spans="1:17" x14ac:dyDescent="0.25">
      <c r="A14" s="58">
        <v>6</v>
      </c>
      <c r="B14" s="97" t="s">
        <v>1242</v>
      </c>
      <c r="C14" s="97"/>
      <c r="D14" s="97"/>
      <c r="E14" s="97"/>
      <c r="F14" s="97"/>
      <c r="G14" s="97"/>
      <c r="H14" s="97"/>
      <c r="I14" s="97"/>
      <c r="J14" s="97"/>
      <c r="K14" s="97"/>
      <c r="L14" s="97"/>
      <c r="M14" s="97"/>
      <c r="N14" s="97"/>
      <c r="O14" s="97"/>
      <c r="P14" s="97"/>
      <c r="Q14" s="97"/>
    </row>
    <row r="15" spans="1:17" x14ac:dyDescent="0.25">
      <c r="A15" s="58">
        <v>7</v>
      </c>
      <c r="B15" s="242" t="s">
        <v>1243</v>
      </c>
      <c r="C15" s="179"/>
      <c r="D15" s="179"/>
      <c r="E15" s="179"/>
      <c r="F15" s="179"/>
      <c r="G15" s="179"/>
      <c r="H15" s="179"/>
      <c r="I15" s="179"/>
      <c r="J15" s="179"/>
      <c r="K15" s="179"/>
      <c r="L15" s="179"/>
      <c r="M15" s="179"/>
      <c r="N15" s="179"/>
      <c r="O15" s="179"/>
      <c r="P15" s="179"/>
      <c r="Q15" s="179"/>
    </row>
    <row r="16" spans="1:17" x14ac:dyDescent="0.25">
      <c r="A16" s="58">
        <v>8</v>
      </c>
      <c r="B16" s="97" t="s">
        <v>1244</v>
      </c>
      <c r="C16" s="97"/>
      <c r="D16" s="97"/>
      <c r="E16" s="97"/>
      <c r="F16" s="97"/>
      <c r="G16" s="97"/>
      <c r="H16" s="97"/>
      <c r="I16" s="97"/>
      <c r="J16" s="97"/>
      <c r="K16" s="97"/>
      <c r="L16" s="97"/>
      <c r="M16" s="97"/>
      <c r="N16" s="97"/>
      <c r="O16" s="97"/>
      <c r="P16" s="97"/>
      <c r="Q16" s="97"/>
    </row>
    <row r="17" spans="1:17" x14ac:dyDescent="0.25">
      <c r="A17" s="58">
        <v>9</v>
      </c>
      <c r="B17" s="97" t="s">
        <v>1245</v>
      </c>
      <c r="C17" s="97"/>
      <c r="D17" s="97"/>
      <c r="E17" s="97"/>
      <c r="F17" s="97"/>
      <c r="G17" s="97"/>
      <c r="H17" s="97"/>
      <c r="I17" s="97"/>
      <c r="J17" s="97"/>
      <c r="K17" s="97"/>
      <c r="L17" s="97"/>
      <c r="M17" s="97"/>
      <c r="N17" s="97"/>
      <c r="O17" s="97"/>
      <c r="P17" s="97"/>
      <c r="Q17" s="97"/>
    </row>
    <row r="18" spans="1:17" x14ac:dyDescent="0.25">
      <c r="A18" s="58">
        <v>10</v>
      </c>
      <c r="B18" s="97" t="s">
        <v>1246</v>
      </c>
      <c r="C18" s="97"/>
      <c r="D18" s="97"/>
      <c r="E18" s="97"/>
      <c r="F18" s="97"/>
      <c r="G18" s="97"/>
      <c r="H18" s="97"/>
      <c r="I18" s="97"/>
      <c r="J18" s="97"/>
      <c r="K18" s="97"/>
      <c r="L18" s="97"/>
      <c r="M18" s="97"/>
      <c r="N18" s="97"/>
      <c r="O18" s="97"/>
      <c r="P18" s="97"/>
      <c r="Q18" s="97"/>
    </row>
    <row r="19" spans="1:17" x14ac:dyDescent="0.25">
      <c r="A19" s="58">
        <v>11</v>
      </c>
      <c r="B19" s="97" t="s">
        <v>1247</v>
      </c>
      <c r="C19" s="97"/>
      <c r="D19" s="97"/>
      <c r="E19" s="97"/>
      <c r="F19" s="97"/>
      <c r="G19" s="97"/>
      <c r="H19" s="97"/>
      <c r="I19" s="97"/>
      <c r="J19" s="97"/>
      <c r="K19" s="97"/>
      <c r="L19" s="97"/>
      <c r="M19" s="97"/>
      <c r="N19" s="97"/>
      <c r="O19" s="97"/>
      <c r="P19" s="97"/>
      <c r="Q19" s="97"/>
    </row>
    <row r="20" spans="1:17" x14ac:dyDescent="0.25">
      <c r="A20" s="58">
        <v>12</v>
      </c>
      <c r="B20" s="97" t="s">
        <v>1242</v>
      </c>
      <c r="C20" s="97"/>
      <c r="D20" s="97"/>
      <c r="E20" s="97"/>
      <c r="F20" s="97"/>
      <c r="G20" s="97"/>
      <c r="H20" s="97"/>
      <c r="I20" s="97"/>
      <c r="J20" s="97"/>
      <c r="K20" s="97"/>
      <c r="L20" s="97"/>
      <c r="M20" s="97"/>
      <c r="N20" s="97"/>
      <c r="O20" s="97"/>
      <c r="P20" s="97"/>
      <c r="Q20" s="97"/>
    </row>
  </sheetData>
  <mergeCells count="21">
    <mergeCell ref="K7:K8"/>
    <mergeCell ref="M7:M8"/>
    <mergeCell ref="N7:N8"/>
    <mergeCell ref="O7:O8"/>
    <mergeCell ref="Q7:Q8"/>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s>
  <pageMargins left="0.70866141732283472" right="0.70866141732283472" top="0.74803149606299213" bottom="0.74803149606299213" header="0.31496062992125984" footer="0.31496062992125984"/>
  <pageSetup paperSize="9" scale="61" orientation="landscape" cellComments="asDisplayed" r:id="rId1"/>
  <headerFooter>
    <oddHeader>&amp;CDA
Bilag XXVII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BEF2-8785-4FBF-84AC-CD48E78D3DEB}">
  <sheetPr>
    <tabColor theme="6" tint="-0.249977111117893"/>
    <pageSetUpPr fitToPage="1"/>
  </sheetPr>
  <dimension ref="A1:N19"/>
  <sheetViews>
    <sheetView showGridLines="0" zoomScaleNormal="100" workbookViewId="0">
      <selection activeCell="B1" sqref="B1:N1"/>
    </sheetView>
  </sheetViews>
  <sheetFormatPr defaultColWidth="9.140625" defaultRowHeight="15" x14ac:dyDescent="0.25"/>
  <cols>
    <col min="1" max="1" width="5.140625" customWidth="1"/>
    <col min="2" max="2" width="27.140625" customWidth="1"/>
    <col min="3" max="12" width="12.140625" customWidth="1"/>
    <col min="13" max="13" width="15.85546875" customWidth="1"/>
  </cols>
  <sheetData>
    <row r="1" spans="1:14" ht="18.75" x14ac:dyDescent="0.3">
      <c r="B1" s="364" t="s">
        <v>1248</v>
      </c>
      <c r="C1" s="362"/>
      <c r="D1" s="362"/>
      <c r="E1" s="362"/>
      <c r="F1" s="362"/>
      <c r="G1" s="362"/>
      <c r="H1" s="362"/>
      <c r="I1" s="362"/>
      <c r="J1" s="362"/>
      <c r="K1" s="362"/>
      <c r="L1" s="362"/>
      <c r="M1" s="362"/>
      <c r="N1" s="363"/>
    </row>
    <row r="4" spans="1:14" x14ac:dyDescent="0.25">
      <c r="A4" s="233"/>
      <c r="B4" s="234"/>
      <c r="C4" s="179" t="s">
        <v>146</v>
      </c>
      <c r="D4" s="179" t="s">
        <v>147</v>
      </c>
      <c r="E4" s="179" t="s">
        <v>148</v>
      </c>
      <c r="F4" s="179" t="s">
        <v>247</v>
      </c>
      <c r="G4" s="179" t="s">
        <v>248</v>
      </c>
      <c r="H4" s="179" t="s">
        <v>249</v>
      </c>
      <c r="I4" s="179" t="s">
        <v>250</v>
      </c>
      <c r="J4" s="179" t="s">
        <v>330</v>
      </c>
      <c r="K4" s="179" t="s">
        <v>576</v>
      </c>
      <c r="L4" s="179" t="s">
        <v>577</v>
      </c>
      <c r="M4" s="179" t="s">
        <v>578</v>
      </c>
      <c r="N4" s="179" t="s">
        <v>579</v>
      </c>
    </row>
    <row r="5" spans="1:14" x14ac:dyDescent="0.25">
      <c r="A5" s="233"/>
      <c r="B5" s="234"/>
      <c r="C5" s="1320" t="s">
        <v>1228</v>
      </c>
      <c r="D5" s="1320"/>
      <c r="E5" s="1320"/>
      <c r="F5" s="1320"/>
      <c r="G5" s="1320" t="s">
        <v>1229</v>
      </c>
      <c r="H5" s="1320"/>
      <c r="I5" s="1320"/>
      <c r="J5" s="1320"/>
      <c r="K5" s="1320" t="s">
        <v>1230</v>
      </c>
      <c r="L5" s="1320"/>
      <c r="M5" s="1320"/>
      <c r="N5" s="1320"/>
    </row>
    <row r="6" spans="1:14" x14ac:dyDescent="0.25">
      <c r="A6" s="233"/>
      <c r="B6" s="234"/>
      <c r="C6" s="1321" t="s">
        <v>1231</v>
      </c>
      <c r="D6" s="1322"/>
      <c r="E6" s="1093" t="s">
        <v>1232</v>
      </c>
      <c r="F6" s="235" t="s">
        <v>1233</v>
      </c>
      <c r="G6" s="1320" t="s">
        <v>1231</v>
      </c>
      <c r="H6" s="1320"/>
      <c r="I6" s="1093" t="s">
        <v>1232</v>
      </c>
      <c r="J6" s="235" t="s">
        <v>1233</v>
      </c>
      <c r="K6" s="1320" t="s">
        <v>1231</v>
      </c>
      <c r="L6" s="1320"/>
      <c r="M6" s="1093" t="s">
        <v>1232</v>
      </c>
      <c r="N6" s="235" t="s">
        <v>1233</v>
      </c>
    </row>
    <row r="7" spans="1:14" x14ac:dyDescent="0.25">
      <c r="A7" s="236"/>
      <c r="B7" s="237"/>
      <c r="C7" s="243" t="s">
        <v>1234</v>
      </c>
      <c r="D7" s="243" t="s">
        <v>1235</v>
      </c>
      <c r="E7" s="1095"/>
      <c r="F7" s="213"/>
      <c r="G7" s="244" t="s">
        <v>1234</v>
      </c>
      <c r="H7" s="244" t="s">
        <v>1235</v>
      </c>
      <c r="I7" s="1095"/>
      <c r="J7" s="213"/>
      <c r="K7" s="244" t="s">
        <v>1234</v>
      </c>
      <c r="L7" s="244" t="s">
        <v>1235</v>
      </c>
      <c r="M7" s="1095"/>
      <c r="N7" s="213"/>
    </row>
    <row r="8" spans="1:14" x14ac:dyDescent="0.25">
      <c r="A8" s="239">
        <v>1</v>
      </c>
      <c r="B8" s="240" t="s">
        <v>1237</v>
      </c>
      <c r="C8" s="243"/>
      <c r="D8" s="243"/>
      <c r="E8" s="213"/>
      <c r="F8" s="244"/>
      <c r="G8" s="244"/>
      <c r="H8" s="244"/>
      <c r="I8" s="213"/>
      <c r="J8" s="244"/>
      <c r="K8" s="244"/>
      <c r="L8" s="244"/>
      <c r="M8" s="213"/>
      <c r="N8" s="244"/>
    </row>
    <row r="9" spans="1:14" x14ac:dyDescent="0.25">
      <c r="A9" s="58">
        <v>2</v>
      </c>
      <c r="B9" s="245" t="s">
        <v>1238</v>
      </c>
      <c r="C9" s="179"/>
      <c r="D9" s="179"/>
      <c r="E9" s="179"/>
      <c r="F9" s="179"/>
      <c r="G9" s="179"/>
      <c r="H9" s="179"/>
      <c r="I9" s="179"/>
      <c r="J9" s="179"/>
      <c r="K9" s="179"/>
      <c r="L9" s="179"/>
      <c r="M9" s="179"/>
      <c r="N9" s="179"/>
    </row>
    <row r="10" spans="1:14" x14ac:dyDescent="0.25">
      <c r="A10" s="58">
        <v>3</v>
      </c>
      <c r="B10" s="246" t="s">
        <v>1239</v>
      </c>
      <c r="C10" s="97"/>
      <c r="D10" s="97"/>
      <c r="E10" s="97"/>
      <c r="F10" s="97"/>
      <c r="G10" s="97"/>
      <c r="H10" s="97"/>
      <c r="I10" s="97"/>
      <c r="J10" s="97"/>
      <c r="K10" s="97"/>
      <c r="L10" s="97"/>
      <c r="M10" s="97"/>
      <c r="N10" s="97"/>
    </row>
    <row r="11" spans="1:14" x14ac:dyDescent="0.25">
      <c r="A11" s="58">
        <v>4</v>
      </c>
      <c r="B11" s="246" t="s">
        <v>1240</v>
      </c>
      <c r="C11" s="97"/>
      <c r="D11" s="97"/>
      <c r="E11" s="97"/>
      <c r="F11" s="97"/>
      <c r="G11" s="97"/>
      <c r="H11" s="97"/>
      <c r="I11" s="97"/>
      <c r="J11" s="97"/>
      <c r="K11" s="97"/>
      <c r="L11" s="97"/>
      <c r="M11" s="97"/>
      <c r="N11" s="97"/>
    </row>
    <row r="12" spans="1:14" x14ac:dyDescent="0.25">
      <c r="A12" s="58">
        <v>5</v>
      </c>
      <c r="B12" s="246" t="s">
        <v>1241</v>
      </c>
      <c r="C12" s="97"/>
      <c r="D12" s="97"/>
      <c r="E12" s="97"/>
      <c r="F12" s="97"/>
      <c r="G12" s="97"/>
      <c r="H12" s="97"/>
      <c r="I12" s="97"/>
      <c r="J12" s="97"/>
      <c r="K12" s="97"/>
      <c r="L12" s="97"/>
      <c r="M12" s="97"/>
      <c r="N12" s="97"/>
    </row>
    <row r="13" spans="1:14" x14ac:dyDescent="0.25">
      <c r="A13" s="58">
        <v>6</v>
      </c>
      <c r="B13" s="246" t="s">
        <v>1242</v>
      </c>
      <c r="C13" s="97"/>
      <c r="D13" s="97"/>
      <c r="E13" s="97"/>
      <c r="F13" s="97"/>
      <c r="G13" s="97"/>
      <c r="H13" s="97"/>
      <c r="I13" s="97"/>
      <c r="J13" s="97"/>
      <c r="K13" s="97"/>
      <c r="L13" s="97"/>
      <c r="M13" s="97"/>
      <c r="N13" s="97"/>
    </row>
    <row r="14" spans="1:14" ht="15.75" customHeight="1" x14ac:dyDescent="0.25">
      <c r="A14" s="58">
        <v>7</v>
      </c>
      <c r="B14" s="245" t="s">
        <v>1243</v>
      </c>
      <c r="C14" s="179"/>
      <c r="D14" s="179"/>
      <c r="E14" s="179"/>
      <c r="F14" s="179"/>
      <c r="G14" s="179"/>
      <c r="H14" s="179"/>
      <c r="I14" s="179"/>
      <c r="J14" s="179"/>
      <c r="K14" s="179"/>
      <c r="L14" s="179"/>
      <c r="M14" s="179"/>
      <c r="N14" s="179"/>
    </row>
    <row r="15" spans="1:14" x14ac:dyDescent="0.25">
      <c r="A15" s="58">
        <v>8</v>
      </c>
      <c r="B15" s="246" t="s">
        <v>1244</v>
      </c>
      <c r="C15" s="97"/>
      <c r="D15" s="97"/>
      <c r="E15" s="97"/>
      <c r="F15" s="97"/>
      <c r="G15" s="97"/>
      <c r="H15" s="97"/>
      <c r="I15" s="97"/>
      <c r="J15" s="97"/>
      <c r="K15" s="97"/>
      <c r="L15" s="97"/>
      <c r="M15" s="97"/>
      <c r="N15" s="97"/>
    </row>
    <row r="16" spans="1:14" x14ac:dyDescent="0.25">
      <c r="A16" s="58">
        <v>9</v>
      </c>
      <c r="B16" s="246" t="s">
        <v>1245</v>
      </c>
      <c r="C16" s="97"/>
      <c r="D16" s="97"/>
      <c r="E16" s="97"/>
      <c r="F16" s="97"/>
      <c r="G16" s="97"/>
      <c r="H16" s="97"/>
      <c r="I16" s="97"/>
      <c r="J16" s="97"/>
      <c r="K16" s="97"/>
      <c r="L16" s="97"/>
      <c r="M16" s="97"/>
      <c r="N16" s="97"/>
    </row>
    <row r="17" spans="1:14" x14ac:dyDescent="0.25">
      <c r="A17" s="58">
        <v>10</v>
      </c>
      <c r="B17" s="246" t="s">
        <v>1246</v>
      </c>
      <c r="C17" s="97"/>
      <c r="D17" s="97"/>
      <c r="E17" s="97"/>
      <c r="F17" s="97"/>
      <c r="G17" s="97"/>
      <c r="H17" s="97"/>
      <c r="I17" s="97"/>
      <c r="J17" s="97"/>
      <c r="K17" s="97"/>
      <c r="L17" s="97"/>
      <c r="M17" s="97"/>
      <c r="N17" s="97"/>
    </row>
    <row r="18" spans="1:14" x14ac:dyDescent="0.25">
      <c r="A18" s="58">
        <v>11</v>
      </c>
      <c r="B18" s="246" t="s">
        <v>1247</v>
      </c>
      <c r="C18" s="97"/>
      <c r="D18" s="97"/>
      <c r="E18" s="97"/>
      <c r="F18" s="97"/>
      <c r="G18" s="97"/>
      <c r="H18" s="97"/>
      <c r="I18" s="97"/>
      <c r="J18" s="97"/>
      <c r="K18" s="97"/>
      <c r="L18" s="97"/>
      <c r="M18" s="97"/>
      <c r="N18" s="97"/>
    </row>
    <row r="19" spans="1:14" x14ac:dyDescent="0.25">
      <c r="A19" s="58">
        <v>12</v>
      </c>
      <c r="B19" s="246" t="s">
        <v>1242</v>
      </c>
      <c r="C19" s="97"/>
      <c r="D19" s="97"/>
      <c r="E19" s="97"/>
      <c r="F19" s="97"/>
      <c r="G19" s="97"/>
      <c r="H19" s="97"/>
      <c r="I19" s="97"/>
      <c r="J19" s="97"/>
      <c r="K19" s="97"/>
      <c r="L19" s="97"/>
      <c r="M19" s="97"/>
      <c r="N19" s="97"/>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73" orientation="landscape" cellComments="asDisplayed" verticalDpi="598" r:id="rId1"/>
  <headerFooter>
    <oddHeader>&amp;CDA
Bilag XXVII</oddHeader>
    <oddFooter>&amp;C&amp;P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F0B05-0A77-4C50-AA03-4CC24DB6E953}">
  <sheetPr>
    <tabColor theme="6" tint="-0.249977111117893"/>
    <pageSetUpPr fitToPage="1"/>
  </sheetPr>
  <dimension ref="A1:T21"/>
  <sheetViews>
    <sheetView showGridLines="0" topLeftCell="B1" zoomScaleNormal="100" workbookViewId="0">
      <selection activeCell="B1" sqref="B1:T1"/>
    </sheetView>
  </sheetViews>
  <sheetFormatPr defaultColWidth="9.140625" defaultRowHeight="15" x14ac:dyDescent="0.25"/>
  <cols>
    <col min="1" max="1" width="5.140625" customWidth="1"/>
    <col min="2" max="3" width="13.85546875" customWidth="1"/>
    <col min="4" max="20" width="13.42578125" customWidth="1"/>
  </cols>
  <sheetData>
    <row r="1" spans="1:20" ht="18.75" x14ac:dyDescent="0.3">
      <c r="B1" s="364" t="s">
        <v>1249</v>
      </c>
      <c r="C1" s="363"/>
      <c r="D1" s="363"/>
      <c r="E1" s="363"/>
      <c r="F1" s="363"/>
      <c r="G1" s="363"/>
      <c r="H1" s="363"/>
      <c r="I1" s="363"/>
      <c r="J1" s="363"/>
      <c r="K1" s="363"/>
      <c r="L1" s="363"/>
      <c r="M1" s="363"/>
      <c r="N1" s="363"/>
      <c r="O1" s="363"/>
      <c r="P1" s="363"/>
      <c r="Q1" s="363"/>
      <c r="R1" s="363"/>
      <c r="S1" s="363"/>
      <c r="T1" s="363"/>
    </row>
    <row r="2" spans="1:20" ht="18.75" x14ac:dyDescent="0.3">
      <c r="B2" s="247"/>
      <c r="C2" s="248"/>
      <c r="D2" s="248"/>
      <c r="E2" s="248"/>
      <c r="F2" s="248"/>
      <c r="G2" s="248"/>
      <c r="H2" s="248"/>
      <c r="I2" s="248"/>
      <c r="J2" s="248"/>
      <c r="K2" s="248"/>
      <c r="L2" s="37"/>
      <c r="M2" s="37"/>
    </row>
    <row r="4" spans="1:20" x14ac:dyDescent="0.25">
      <c r="A4" s="3"/>
      <c r="B4" s="3"/>
      <c r="C4" s="3"/>
      <c r="D4" s="179" t="s">
        <v>146</v>
      </c>
      <c r="E4" s="179" t="s">
        <v>147</v>
      </c>
      <c r="F4" s="179" t="s">
        <v>148</v>
      </c>
      <c r="G4" s="179" t="s">
        <v>247</v>
      </c>
      <c r="H4" s="179" t="s">
        <v>248</v>
      </c>
      <c r="I4" s="179" t="s">
        <v>249</v>
      </c>
      <c r="J4" s="179" t="s">
        <v>250</v>
      </c>
      <c r="K4" s="179" t="s">
        <v>330</v>
      </c>
      <c r="L4" s="179" t="s">
        <v>576</v>
      </c>
      <c r="M4" s="179" t="s">
        <v>577</v>
      </c>
      <c r="N4" s="179" t="s">
        <v>578</v>
      </c>
      <c r="O4" s="179" t="s">
        <v>579</v>
      </c>
      <c r="P4" s="179" t="s">
        <v>580</v>
      </c>
      <c r="Q4" s="179" t="s">
        <v>815</v>
      </c>
      <c r="R4" s="179" t="s">
        <v>816</v>
      </c>
      <c r="S4" s="179" t="s">
        <v>1250</v>
      </c>
      <c r="T4" s="179" t="s">
        <v>1251</v>
      </c>
    </row>
    <row r="5" spans="1:20" x14ac:dyDescent="0.25">
      <c r="A5" s="3"/>
      <c r="B5" s="3"/>
      <c r="C5" s="3"/>
      <c r="D5" s="1327" t="s">
        <v>1252</v>
      </c>
      <c r="E5" s="1320"/>
      <c r="F5" s="1320"/>
      <c r="G5" s="1320"/>
      <c r="H5" s="1320"/>
      <c r="I5" s="1320" t="s">
        <v>1253</v>
      </c>
      <c r="J5" s="1320"/>
      <c r="K5" s="1320"/>
      <c r="L5" s="1320"/>
      <c r="M5" s="1320" t="s">
        <v>1254</v>
      </c>
      <c r="N5" s="1320"/>
      <c r="O5" s="1320"/>
      <c r="P5" s="1320"/>
      <c r="Q5" s="1320" t="s">
        <v>1255</v>
      </c>
      <c r="R5" s="1320"/>
      <c r="S5" s="1320"/>
      <c r="T5" s="1320"/>
    </row>
    <row r="6" spans="1:20" s="45" customFormat="1" ht="45" x14ac:dyDescent="0.25">
      <c r="A6" s="233"/>
      <c r="B6" s="233"/>
      <c r="C6" s="233"/>
      <c r="D6" s="249" t="s">
        <v>1256</v>
      </c>
      <c r="E6" s="249" t="s">
        <v>1257</v>
      </c>
      <c r="F6" s="249" t="s">
        <v>1258</v>
      </c>
      <c r="G6" s="249" t="s">
        <v>1259</v>
      </c>
      <c r="H6" s="249" t="s">
        <v>1260</v>
      </c>
      <c r="I6" s="249" t="s">
        <v>1261</v>
      </c>
      <c r="J6" s="249" t="s">
        <v>1262</v>
      </c>
      <c r="K6" s="249" t="s">
        <v>1263</v>
      </c>
      <c r="L6" s="250" t="s">
        <v>1260</v>
      </c>
      <c r="M6" s="249" t="s">
        <v>1261</v>
      </c>
      <c r="N6" s="249" t="s">
        <v>1262</v>
      </c>
      <c r="O6" s="249" t="s">
        <v>1263</v>
      </c>
      <c r="P6" s="250" t="s">
        <v>1264</v>
      </c>
      <c r="Q6" s="249" t="s">
        <v>1261</v>
      </c>
      <c r="R6" s="249" t="s">
        <v>1262</v>
      </c>
      <c r="S6" s="249" t="s">
        <v>1263</v>
      </c>
      <c r="T6" s="250" t="s">
        <v>1264</v>
      </c>
    </row>
    <row r="7" spans="1:20" x14ac:dyDescent="0.25">
      <c r="A7" s="251">
        <v>1</v>
      </c>
      <c r="B7" s="1328" t="s">
        <v>1237</v>
      </c>
      <c r="C7" s="1328"/>
      <c r="D7" s="97"/>
      <c r="E7" s="97"/>
      <c r="F7" s="97"/>
      <c r="G7" s="97"/>
      <c r="H7" s="97"/>
      <c r="I7" s="97"/>
      <c r="J7" s="97"/>
      <c r="K7" s="97"/>
      <c r="L7" s="97"/>
      <c r="M7" s="97"/>
      <c r="N7" s="97"/>
      <c r="O7" s="97"/>
      <c r="P7" s="97"/>
      <c r="Q7" s="97"/>
      <c r="R7" s="97"/>
      <c r="S7" s="97"/>
      <c r="T7" s="97"/>
    </row>
    <row r="8" spans="1:20" x14ac:dyDescent="0.25">
      <c r="A8" s="179">
        <v>2</v>
      </c>
      <c r="B8" s="1326" t="s">
        <v>1265</v>
      </c>
      <c r="C8" s="1326"/>
      <c r="D8" s="97"/>
      <c r="E8" s="97"/>
      <c r="F8" s="97"/>
      <c r="G8" s="97"/>
      <c r="H8" s="97"/>
      <c r="I8" s="97"/>
      <c r="J8" s="97"/>
      <c r="K8" s="97"/>
      <c r="L8" s="97"/>
      <c r="M8" s="97"/>
      <c r="N8" s="97"/>
      <c r="O8" s="97"/>
      <c r="P8" s="97"/>
      <c r="Q8" s="97"/>
      <c r="R8" s="97"/>
      <c r="S8" s="97"/>
      <c r="T8" s="97"/>
    </row>
    <row r="9" spans="1:20" x14ac:dyDescent="0.25">
      <c r="A9" s="179">
        <v>3</v>
      </c>
      <c r="B9" s="1326" t="s">
        <v>1266</v>
      </c>
      <c r="C9" s="1326"/>
      <c r="D9" s="97"/>
      <c r="E9" s="97"/>
      <c r="F9" s="97"/>
      <c r="G9" s="97"/>
      <c r="H9" s="97"/>
      <c r="I9" s="97"/>
      <c r="J9" s="97"/>
      <c r="K9" s="97"/>
      <c r="L9" s="97"/>
      <c r="M9" s="97"/>
      <c r="N9" s="97"/>
      <c r="O9" s="97"/>
      <c r="P9" s="97"/>
      <c r="Q9" s="97"/>
      <c r="R9" s="97"/>
      <c r="S9" s="97"/>
      <c r="T9" s="97"/>
    </row>
    <row r="10" spans="1:20" x14ac:dyDescent="0.25">
      <c r="A10" s="179">
        <v>4</v>
      </c>
      <c r="B10" s="1326" t="s">
        <v>1267</v>
      </c>
      <c r="C10" s="1326"/>
      <c r="D10" s="97"/>
      <c r="E10" s="97"/>
      <c r="F10" s="97"/>
      <c r="G10" s="97"/>
      <c r="H10" s="97"/>
      <c r="I10" s="97"/>
      <c r="J10" s="97"/>
      <c r="K10" s="97"/>
      <c r="L10" s="97"/>
      <c r="M10" s="97"/>
      <c r="N10" s="97"/>
      <c r="O10" s="97"/>
      <c r="P10" s="97"/>
      <c r="Q10" s="97"/>
      <c r="R10" s="97"/>
      <c r="S10" s="97"/>
      <c r="T10" s="97"/>
    </row>
    <row r="11" spans="1:20" x14ac:dyDescent="0.25">
      <c r="A11" s="179">
        <v>5</v>
      </c>
      <c r="B11" s="1329" t="s">
        <v>1268</v>
      </c>
      <c r="C11" s="1329"/>
      <c r="D11" s="97"/>
      <c r="E11" s="97"/>
      <c r="F11" s="97"/>
      <c r="G11" s="97"/>
      <c r="H11" s="97"/>
      <c r="I11" s="97"/>
      <c r="J11" s="97"/>
      <c r="K11" s="97"/>
      <c r="L11" s="97"/>
      <c r="M11" s="97"/>
      <c r="N11" s="97"/>
      <c r="O11" s="97"/>
      <c r="P11" s="97"/>
      <c r="Q11" s="97"/>
      <c r="R11" s="97"/>
      <c r="S11" s="97"/>
      <c r="T11" s="97"/>
    </row>
    <row r="12" spans="1:20" x14ac:dyDescent="0.25">
      <c r="A12" s="179">
        <v>6</v>
      </c>
      <c r="B12" s="1326" t="s">
        <v>1269</v>
      </c>
      <c r="C12" s="1326"/>
      <c r="D12" s="97"/>
      <c r="E12" s="97"/>
      <c r="F12" s="97"/>
      <c r="G12" s="97"/>
      <c r="H12" s="97"/>
      <c r="I12" s="97"/>
      <c r="J12" s="97"/>
      <c r="K12" s="97"/>
      <c r="L12" s="97"/>
      <c r="M12" s="97"/>
      <c r="N12" s="97"/>
      <c r="O12" s="97"/>
      <c r="P12" s="97"/>
      <c r="Q12" s="97"/>
      <c r="R12" s="97"/>
      <c r="S12" s="97"/>
      <c r="T12" s="97"/>
    </row>
    <row r="13" spans="1:20" x14ac:dyDescent="0.25">
      <c r="A13" s="179">
        <v>7</v>
      </c>
      <c r="B13" s="1329" t="s">
        <v>1268</v>
      </c>
      <c r="C13" s="1329"/>
      <c r="D13" s="97"/>
      <c r="E13" s="97"/>
      <c r="F13" s="97"/>
      <c r="G13" s="97"/>
      <c r="H13" s="97"/>
      <c r="I13" s="97"/>
      <c r="J13" s="97"/>
      <c r="K13" s="97"/>
      <c r="L13" s="97"/>
      <c r="M13" s="97"/>
      <c r="N13" s="97"/>
      <c r="O13" s="97"/>
      <c r="P13" s="97"/>
      <c r="Q13" s="97"/>
      <c r="R13" s="97"/>
      <c r="S13" s="97"/>
      <c r="T13" s="97"/>
    </row>
    <row r="14" spans="1:20" x14ac:dyDescent="0.25">
      <c r="A14" s="179">
        <v>8</v>
      </c>
      <c r="B14" s="1326" t="s">
        <v>1270</v>
      </c>
      <c r="C14" s="1326"/>
      <c r="D14" s="97"/>
      <c r="E14" s="97"/>
      <c r="F14" s="97"/>
      <c r="G14" s="97"/>
      <c r="H14" s="97"/>
      <c r="I14" s="97"/>
      <c r="J14" s="97"/>
      <c r="K14" s="97"/>
      <c r="L14" s="97"/>
      <c r="M14" s="97"/>
      <c r="N14" s="97"/>
      <c r="O14" s="97"/>
      <c r="P14" s="97"/>
      <c r="Q14" s="97"/>
      <c r="R14" s="97"/>
      <c r="S14" s="97"/>
      <c r="T14" s="97"/>
    </row>
    <row r="15" spans="1:20" x14ac:dyDescent="0.25">
      <c r="A15" s="179">
        <v>9</v>
      </c>
      <c r="B15" s="1326" t="s">
        <v>1271</v>
      </c>
      <c r="C15" s="1326"/>
      <c r="D15" s="97"/>
      <c r="E15" s="97"/>
      <c r="F15" s="97"/>
      <c r="G15" s="97"/>
      <c r="H15" s="97"/>
      <c r="I15" s="97"/>
      <c r="J15" s="97"/>
      <c r="K15" s="97"/>
      <c r="L15" s="97"/>
      <c r="M15" s="97"/>
      <c r="N15" s="97"/>
      <c r="O15" s="97"/>
      <c r="P15" s="97"/>
      <c r="Q15" s="97"/>
      <c r="R15" s="97"/>
      <c r="S15" s="97"/>
      <c r="T15" s="97"/>
    </row>
    <row r="16" spans="1:20" x14ac:dyDescent="0.25">
      <c r="A16" s="179">
        <v>10</v>
      </c>
      <c r="B16" s="1326" t="s">
        <v>1266</v>
      </c>
      <c r="C16" s="1326"/>
      <c r="D16" s="97"/>
      <c r="E16" s="97"/>
      <c r="F16" s="97"/>
      <c r="G16" s="97"/>
      <c r="H16" s="97"/>
      <c r="I16" s="97"/>
      <c r="J16" s="97"/>
      <c r="K16" s="97"/>
      <c r="L16" s="97"/>
      <c r="M16" s="97"/>
      <c r="N16" s="97"/>
      <c r="O16" s="97"/>
      <c r="P16" s="97"/>
      <c r="Q16" s="97"/>
      <c r="R16" s="97"/>
      <c r="S16" s="97"/>
      <c r="T16" s="97"/>
    </row>
    <row r="17" spans="1:20" x14ac:dyDescent="0.25">
      <c r="A17" s="179">
        <v>11</v>
      </c>
      <c r="B17" s="1326" t="s">
        <v>1272</v>
      </c>
      <c r="C17" s="1326"/>
      <c r="D17" s="97"/>
      <c r="E17" s="97"/>
      <c r="F17" s="97"/>
      <c r="G17" s="97"/>
      <c r="H17" s="97"/>
      <c r="I17" s="97"/>
      <c r="J17" s="97"/>
      <c r="K17" s="97"/>
      <c r="L17" s="97"/>
      <c r="M17" s="97"/>
      <c r="N17" s="97"/>
      <c r="O17" s="97"/>
      <c r="P17" s="97"/>
      <c r="Q17" s="97"/>
      <c r="R17" s="97"/>
      <c r="S17" s="97"/>
      <c r="T17" s="97"/>
    </row>
    <row r="18" spans="1:20" x14ac:dyDescent="0.25">
      <c r="A18" s="179">
        <v>12</v>
      </c>
      <c r="B18" s="1326" t="s">
        <v>1269</v>
      </c>
      <c r="C18" s="1326"/>
      <c r="D18" s="97"/>
      <c r="E18" s="97"/>
      <c r="F18" s="97"/>
      <c r="G18" s="97"/>
      <c r="H18" s="97"/>
      <c r="I18" s="97"/>
      <c r="J18" s="97"/>
      <c r="K18" s="97"/>
      <c r="L18" s="97"/>
      <c r="M18" s="97"/>
      <c r="N18" s="97"/>
      <c r="O18" s="97"/>
      <c r="P18" s="97"/>
      <c r="Q18" s="97"/>
      <c r="R18" s="97"/>
      <c r="S18" s="97"/>
      <c r="T18" s="97"/>
    </row>
    <row r="19" spans="1:20" x14ac:dyDescent="0.25">
      <c r="A19" s="179">
        <v>13</v>
      </c>
      <c r="B19" s="1326" t="s">
        <v>1270</v>
      </c>
      <c r="C19" s="1326"/>
      <c r="D19" s="97"/>
      <c r="E19" s="97"/>
      <c r="F19" s="97"/>
      <c r="G19" s="97"/>
      <c r="H19" s="97"/>
      <c r="I19" s="97"/>
      <c r="J19" s="97"/>
      <c r="K19" s="97"/>
      <c r="L19" s="97"/>
      <c r="M19" s="97"/>
      <c r="N19" s="97"/>
      <c r="O19" s="97"/>
      <c r="P19" s="97"/>
      <c r="Q19" s="97"/>
      <c r="R19" s="97"/>
      <c r="S19" s="97"/>
      <c r="T19" s="97"/>
    </row>
    <row r="21" spans="1:20" ht="13.5" customHeight="1" x14ac:dyDescent="0.25"/>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&amp;CDA
Bilag XXVII</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107E4-1958-4807-85C1-4FD0E0A1C659}">
  <sheetPr>
    <tabColor theme="6" tint="-0.249977111117893"/>
    <pageSetUpPr fitToPage="1"/>
  </sheetPr>
  <dimension ref="A1:T19"/>
  <sheetViews>
    <sheetView showGridLines="0" topLeftCell="I1" zoomScaleNormal="100" workbookViewId="0">
      <selection activeCell="T19" sqref="T19"/>
    </sheetView>
  </sheetViews>
  <sheetFormatPr defaultColWidth="9.140625" defaultRowHeight="15" x14ac:dyDescent="0.25"/>
  <cols>
    <col min="1" max="1" width="4.5703125" customWidth="1"/>
    <col min="2" max="3" width="13.85546875" customWidth="1"/>
    <col min="4" max="20" width="13.42578125" customWidth="1"/>
  </cols>
  <sheetData>
    <row r="1" spans="1:20" ht="18.75" x14ac:dyDescent="0.3">
      <c r="B1" s="364" t="s">
        <v>1273</v>
      </c>
      <c r="C1" s="362"/>
      <c r="D1" s="362"/>
      <c r="E1" s="362"/>
      <c r="F1" s="362"/>
      <c r="G1" s="362"/>
      <c r="H1" s="362"/>
      <c r="I1" s="362"/>
      <c r="J1" s="362"/>
      <c r="K1" s="362"/>
      <c r="L1" s="363"/>
      <c r="M1" s="363"/>
      <c r="N1" s="363"/>
      <c r="O1" s="363"/>
      <c r="P1" s="363"/>
      <c r="Q1" s="363"/>
      <c r="R1" s="363"/>
      <c r="S1" s="363"/>
      <c r="T1" s="363"/>
    </row>
    <row r="4" spans="1:20" x14ac:dyDescent="0.25">
      <c r="A4" s="3"/>
      <c r="B4" s="3"/>
      <c r="C4" s="252"/>
      <c r="D4" s="179" t="s">
        <v>146</v>
      </c>
      <c r="E4" s="179" t="s">
        <v>147</v>
      </c>
      <c r="F4" s="179" t="s">
        <v>148</v>
      </c>
      <c r="G4" s="179" t="s">
        <v>247</v>
      </c>
      <c r="H4" s="179" t="s">
        <v>248</v>
      </c>
      <c r="I4" s="179" t="s">
        <v>249</v>
      </c>
      <c r="J4" s="179" t="s">
        <v>250</v>
      </c>
      <c r="K4" s="179" t="s">
        <v>330</v>
      </c>
      <c r="L4" s="179" t="s">
        <v>576</v>
      </c>
      <c r="M4" s="179" t="s">
        <v>577</v>
      </c>
      <c r="N4" s="179" t="s">
        <v>578</v>
      </c>
      <c r="O4" s="179" t="s">
        <v>579</v>
      </c>
      <c r="P4" s="179" t="s">
        <v>580</v>
      </c>
      <c r="Q4" s="179" t="s">
        <v>815</v>
      </c>
      <c r="R4" s="179" t="s">
        <v>816</v>
      </c>
      <c r="S4" s="179" t="s">
        <v>1250</v>
      </c>
      <c r="T4" s="179" t="s">
        <v>1251</v>
      </c>
    </row>
    <row r="5" spans="1:20" ht="15" customHeight="1" x14ac:dyDescent="0.25">
      <c r="A5" s="3"/>
      <c r="B5" s="3"/>
      <c r="C5" s="252"/>
      <c r="D5" s="1327" t="s">
        <v>1252</v>
      </c>
      <c r="E5" s="1320"/>
      <c r="F5" s="1320"/>
      <c r="G5" s="1320"/>
      <c r="H5" s="1320"/>
      <c r="I5" s="1320" t="s">
        <v>1253</v>
      </c>
      <c r="J5" s="1320"/>
      <c r="K5" s="1320"/>
      <c r="L5" s="1320"/>
      <c r="M5" s="1320" t="s">
        <v>1254</v>
      </c>
      <c r="N5" s="1320"/>
      <c r="O5" s="1320"/>
      <c r="P5" s="1320"/>
      <c r="Q5" s="1320" t="s">
        <v>1255</v>
      </c>
      <c r="R5" s="1320"/>
      <c r="S5" s="1320"/>
      <c r="T5" s="1320"/>
    </row>
    <row r="6" spans="1:20" s="45" customFormat="1" ht="45" x14ac:dyDescent="0.25">
      <c r="A6" s="253"/>
      <c r="B6" s="253"/>
      <c r="C6" s="254"/>
      <c r="D6" s="249" t="s">
        <v>1256</v>
      </c>
      <c r="E6" s="249" t="s">
        <v>1257</v>
      </c>
      <c r="F6" s="249" t="s">
        <v>1258</v>
      </c>
      <c r="G6" s="249" t="s">
        <v>1259</v>
      </c>
      <c r="H6" s="249" t="s">
        <v>1260</v>
      </c>
      <c r="I6" s="249" t="s">
        <v>1261</v>
      </c>
      <c r="J6" s="249" t="s">
        <v>1262</v>
      </c>
      <c r="K6" s="249" t="s">
        <v>1263</v>
      </c>
      <c r="L6" s="250" t="s">
        <v>1260</v>
      </c>
      <c r="M6" s="249" t="s">
        <v>1261</v>
      </c>
      <c r="N6" s="249" t="s">
        <v>1262</v>
      </c>
      <c r="O6" s="249" t="s">
        <v>1263</v>
      </c>
      <c r="P6" s="250" t="s">
        <v>1260</v>
      </c>
      <c r="Q6" s="249" t="s">
        <v>1261</v>
      </c>
      <c r="R6" s="249" t="s">
        <v>1262</v>
      </c>
      <c r="S6" s="249" t="s">
        <v>1263</v>
      </c>
      <c r="T6" s="250" t="s">
        <v>1260</v>
      </c>
    </row>
    <row r="7" spans="1:20" x14ac:dyDescent="0.25">
      <c r="A7" s="251">
        <v>1</v>
      </c>
      <c r="B7" s="1328" t="s">
        <v>1237</v>
      </c>
      <c r="C7" s="1328"/>
      <c r="D7" s="97"/>
      <c r="E7" s="97"/>
      <c r="F7" s="97"/>
      <c r="G7" s="97"/>
      <c r="H7" s="97"/>
      <c r="I7" s="97"/>
      <c r="J7" s="97"/>
      <c r="K7" s="97"/>
      <c r="L7" s="97"/>
      <c r="M7" s="97"/>
      <c r="N7" s="97"/>
      <c r="O7" s="97"/>
      <c r="P7" s="97"/>
      <c r="Q7" s="97"/>
      <c r="R7" s="97"/>
      <c r="S7" s="97"/>
      <c r="T7" s="97"/>
    </row>
    <row r="8" spans="1:20" x14ac:dyDescent="0.25">
      <c r="A8" s="179">
        <v>2</v>
      </c>
      <c r="B8" s="1326" t="s">
        <v>1274</v>
      </c>
      <c r="C8" s="1326"/>
      <c r="D8" s="97"/>
      <c r="E8" s="97"/>
      <c r="F8" s="97"/>
      <c r="G8" s="97"/>
      <c r="H8" s="97"/>
      <c r="I8" s="97"/>
      <c r="J8" s="97"/>
      <c r="K8" s="97"/>
      <c r="L8" s="97"/>
      <c r="M8" s="97"/>
      <c r="N8" s="97"/>
      <c r="O8" s="97"/>
      <c r="P8" s="97"/>
      <c r="Q8" s="97"/>
      <c r="R8" s="97"/>
      <c r="S8" s="97"/>
      <c r="T8" s="97"/>
    </row>
    <row r="9" spans="1:20" x14ac:dyDescent="0.25">
      <c r="A9" s="179">
        <v>3</v>
      </c>
      <c r="B9" s="1326" t="s">
        <v>1266</v>
      </c>
      <c r="C9" s="1326"/>
      <c r="D9" s="97"/>
      <c r="E9" s="97"/>
      <c r="F9" s="97"/>
      <c r="G9" s="97"/>
      <c r="H9" s="97"/>
      <c r="I9" s="97"/>
      <c r="J9" s="97"/>
      <c r="K9" s="97"/>
      <c r="L9" s="97"/>
      <c r="M9" s="97"/>
      <c r="N9" s="97"/>
      <c r="O9" s="97"/>
      <c r="P9" s="97"/>
      <c r="Q9" s="97"/>
      <c r="R9" s="97"/>
      <c r="S9" s="97"/>
      <c r="T9" s="97"/>
    </row>
    <row r="10" spans="1:20" x14ac:dyDescent="0.25">
      <c r="A10" s="179">
        <v>4</v>
      </c>
      <c r="B10" s="1326" t="s">
        <v>1272</v>
      </c>
      <c r="C10" s="1326"/>
      <c r="D10" s="97"/>
      <c r="E10" s="97"/>
      <c r="F10" s="97"/>
      <c r="G10" s="97"/>
      <c r="H10" s="97"/>
      <c r="I10" s="97"/>
      <c r="J10" s="97"/>
      <c r="K10" s="97"/>
      <c r="L10" s="97"/>
      <c r="M10" s="97"/>
      <c r="N10" s="97"/>
      <c r="O10" s="97"/>
      <c r="P10" s="97"/>
      <c r="Q10" s="97"/>
      <c r="R10" s="97"/>
      <c r="S10" s="97"/>
      <c r="T10" s="97"/>
    </row>
    <row r="11" spans="1:20" x14ac:dyDescent="0.25">
      <c r="A11" s="179">
        <v>5</v>
      </c>
      <c r="B11" s="1329" t="s">
        <v>1268</v>
      </c>
      <c r="C11" s="1329"/>
      <c r="D11" s="97"/>
      <c r="E11" s="97"/>
      <c r="F11" s="97"/>
      <c r="G11" s="97"/>
      <c r="H11" s="97"/>
      <c r="I11" s="97"/>
      <c r="J11" s="97"/>
      <c r="K11" s="97"/>
      <c r="L11" s="97"/>
      <c r="M11" s="97"/>
      <c r="N11" s="97"/>
      <c r="O11" s="97"/>
      <c r="P11" s="97"/>
      <c r="Q11" s="97"/>
      <c r="R11" s="97"/>
      <c r="S11" s="97"/>
      <c r="T11" s="97"/>
    </row>
    <row r="12" spans="1:20" x14ac:dyDescent="0.25">
      <c r="A12" s="179">
        <v>6</v>
      </c>
      <c r="B12" s="1326" t="s">
        <v>1269</v>
      </c>
      <c r="C12" s="1326"/>
      <c r="D12" s="97"/>
      <c r="E12" s="97"/>
      <c r="F12" s="97"/>
      <c r="G12" s="97"/>
      <c r="H12" s="97"/>
      <c r="I12" s="97"/>
      <c r="J12" s="97"/>
      <c r="K12" s="97"/>
      <c r="L12" s="97"/>
      <c r="M12" s="97"/>
      <c r="N12" s="97"/>
      <c r="O12" s="97"/>
      <c r="P12" s="97"/>
      <c r="Q12" s="97"/>
      <c r="R12" s="97"/>
      <c r="S12" s="97"/>
      <c r="T12" s="97"/>
    </row>
    <row r="13" spans="1:20" x14ac:dyDescent="0.25">
      <c r="A13" s="179">
        <v>7</v>
      </c>
      <c r="B13" s="1329" t="s">
        <v>1268</v>
      </c>
      <c r="C13" s="1329"/>
      <c r="D13" s="97"/>
      <c r="E13" s="97"/>
      <c r="F13" s="97"/>
      <c r="G13" s="97"/>
      <c r="H13" s="97"/>
      <c r="I13" s="97"/>
      <c r="J13" s="97"/>
      <c r="K13" s="97"/>
      <c r="L13" s="97"/>
      <c r="M13" s="97"/>
      <c r="N13" s="97"/>
      <c r="O13" s="97"/>
      <c r="P13" s="97"/>
      <c r="Q13" s="97"/>
      <c r="R13" s="97"/>
      <c r="S13" s="97"/>
      <c r="T13" s="97"/>
    </row>
    <row r="14" spans="1:20" x14ac:dyDescent="0.25">
      <c r="A14" s="179">
        <v>8</v>
      </c>
      <c r="B14" s="1326" t="s">
        <v>1270</v>
      </c>
      <c r="C14" s="1326"/>
      <c r="D14" s="97"/>
      <c r="E14" s="97"/>
      <c r="F14" s="97"/>
      <c r="G14" s="97"/>
      <c r="H14" s="97"/>
      <c r="I14" s="97"/>
      <c r="J14" s="97"/>
      <c r="K14" s="97"/>
      <c r="L14" s="97"/>
      <c r="M14" s="97"/>
      <c r="N14" s="97"/>
      <c r="O14" s="97"/>
      <c r="P14" s="97"/>
      <c r="Q14" s="97"/>
      <c r="R14" s="97"/>
      <c r="S14" s="97"/>
      <c r="T14" s="97"/>
    </row>
    <row r="15" spans="1:20" x14ac:dyDescent="0.25">
      <c r="A15" s="179">
        <v>9</v>
      </c>
      <c r="B15" s="1326" t="s">
        <v>1275</v>
      </c>
      <c r="C15" s="1326"/>
      <c r="D15" s="97"/>
      <c r="E15" s="97"/>
      <c r="F15" s="97"/>
      <c r="G15" s="97"/>
      <c r="H15" s="97"/>
      <c r="I15" s="97"/>
      <c r="J15" s="97"/>
      <c r="K15" s="97"/>
      <c r="L15" s="97"/>
      <c r="M15" s="97"/>
      <c r="N15" s="97"/>
      <c r="O15" s="97"/>
      <c r="P15" s="97"/>
      <c r="Q15" s="97"/>
      <c r="R15" s="97"/>
      <c r="S15" s="97"/>
      <c r="T15" s="97"/>
    </row>
    <row r="16" spans="1:20" x14ac:dyDescent="0.25">
      <c r="A16" s="179">
        <v>10</v>
      </c>
      <c r="B16" s="1326" t="s">
        <v>1266</v>
      </c>
      <c r="C16" s="1326"/>
      <c r="D16" s="97"/>
      <c r="E16" s="97"/>
      <c r="F16" s="97"/>
      <c r="G16" s="97"/>
      <c r="H16" s="97"/>
      <c r="I16" s="97"/>
      <c r="J16" s="97"/>
      <c r="K16" s="97"/>
      <c r="L16" s="97"/>
      <c r="M16" s="97"/>
      <c r="N16" s="97"/>
      <c r="O16" s="97"/>
      <c r="P16" s="97"/>
      <c r="Q16" s="97"/>
      <c r="R16" s="97"/>
      <c r="S16" s="97"/>
      <c r="T16" s="97"/>
    </row>
    <row r="17" spans="1:20" x14ac:dyDescent="0.25">
      <c r="A17" s="179">
        <v>11</v>
      </c>
      <c r="B17" s="1326" t="s">
        <v>1272</v>
      </c>
      <c r="C17" s="1326"/>
      <c r="D17" s="97"/>
      <c r="E17" s="97"/>
      <c r="F17" s="97"/>
      <c r="G17" s="97"/>
      <c r="H17" s="97"/>
      <c r="I17" s="97"/>
      <c r="J17" s="97"/>
      <c r="K17" s="97"/>
      <c r="L17" s="97"/>
      <c r="M17" s="97"/>
      <c r="N17" s="97"/>
      <c r="O17" s="97"/>
      <c r="P17" s="97"/>
      <c r="Q17" s="97"/>
      <c r="R17" s="97"/>
      <c r="S17" s="97"/>
      <c r="T17" s="97"/>
    </row>
    <row r="18" spans="1:20" x14ac:dyDescent="0.25">
      <c r="A18" s="179">
        <v>12</v>
      </c>
      <c r="B18" s="1326" t="s">
        <v>1269</v>
      </c>
      <c r="C18" s="1326"/>
      <c r="D18" s="97"/>
      <c r="E18" s="97"/>
      <c r="F18" s="97"/>
      <c r="G18" s="97"/>
      <c r="H18" s="97"/>
      <c r="I18" s="97"/>
      <c r="J18" s="97"/>
      <c r="K18" s="97"/>
      <c r="L18" s="97"/>
      <c r="M18" s="97"/>
      <c r="N18" s="97"/>
      <c r="O18" s="97"/>
      <c r="P18" s="97"/>
      <c r="Q18" s="97"/>
      <c r="R18" s="97"/>
      <c r="S18" s="97"/>
      <c r="T18" s="97"/>
    </row>
    <row r="19" spans="1:20" x14ac:dyDescent="0.25">
      <c r="A19" s="179">
        <v>13</v>
      </c>
      <c r="B19" s="1326" t="s">
        <v>1270</v>
      </c>
      <c r="C19" s="1326"/>
      <c r="D19" s="97"/>
      <c r="E19" s="97"/>
      <c r="F19" s="97"/>
      <c r="G19" s="97"/>
      <c r="H19" s="97"/>
      <c r="I19" s="97"/>
      <c r="J19" s="97"/>
      <c r="K19" s="97"/>
      <c r="L19" s="97"/>
      <c r="M19" s="97"/>
      <c r="N19" s="97"/>
      <c r="O19" s="97"/>
      <c r="P19" s="97"/>
      <c r="Q19" s="97"/>
      <c r="R19" s="97"/>
      <c r="S19" s="97"/>
      <c r="T19" s="97"/>
    </row>
  </sheetData>
  <mergeCells count="17">
    <mergeCell ref="B15:C15"/>
    <mergeCell ref="B16:C16"/>
    <mergeCell ref="B17:C17"/>
    <mergeCell ref="B18:C18"/>
    <mergeCell ref="B19:C19"/>
    <mergeCell ref="B14:C14"/>
    <mergeCell ref="D5:H5"/>
    <mergeCell ref="I5:L5"/>
    <mergeCell ref="M5:P5"/>
    <mergeCell ref="Q5:T5"/>
    <mergeCell ref="B7:C7"/>
    <mergeCell ref="B8:C8"/>
    <mergeCell ref="B9:C9"/>
    <mergeCell ref="B10:C10"/>
    <mergeCell ref="B11:C11"/>
    <mergeCell ref="B12:C12"/>
    <mergeCell ref="B13:C13"/>
  </mergeCells>
  <pageMargins left="0.70866141732283472" right="0.70866141732283472" top="0.74803149606299213" bottom="0.74803149606299213" header="0.31496062992125984" footer="0.31496062992125984"/>
  <pageSetup paperSize="9" scale="50" orientation="landscape" cellComments="asDisplayed" r:id="rId1"/>
  <headerFooter>
    <oddHeader>&amp;CDA
Bilag XXVII</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F9F6A-C301-46D2-952B-1DBD13FBC398}">
  <sheetPr>
    <tabColor theme="6" tint="-0.249977111117893"/>
    <pageSetUpPr fitToPage="1"/>
  </sheetPr>
  <dimension ref="A1:E19"/>
  <sheetViews>
    <sheetView showGridLines="0" zoomScaleNormal="100" workbookViewId="0">
      <selection activeCell="B1" sqref="B1:E1"/>
    </sheetView>
  </sheetViews>
  <sheetFormatPr defaultColWidth="9.140625" defaultRowHeight="15" x14ac:dyDescent="0.25"/>
  <cols>
    <col min="1" max="1" width="5.85546875" customWidth="1"/>
    <col min="2" max="2" width="27.140625" customWidth="1"/>
    <col min="3" max="3" width="33.140625" customWidth="1"/>
    <col min="4" max="4" width="28" bestFit="1" customWidth="1"/>
    <col min="5" max="5" width="64.85546875" customWidth="1"/>
  </cols>
  <sheetData>
    <row r="1" spans="1:5" ht="18.75" x14ac:dyDescent="0.3">
      <c r="A1" s="3"/>
      <c r="B1" s="364" t="s">
        <v>1276</v>
      </c>
      <c r="C1" s="364"/>
      <c r="D1" s="364"/>
      <c r="E1" s="364"/>
    </row>
    <row r="2" spans="1:5" x14ac:dyDescent="0.25">
      <c r="B2" s="255"/>
      <c r="C2" s="255"/>
      <c r="D2" s="255"/>
      <c r="E2" s="255"/>
    </row>
    <row r="4" spans="1:5" x14ac:dyDescent="0.25">
      <c r="A4" s="233"/>
      <c r="B4" s="233"/>
      <c r="C4" s="179" t="s">
        <v>146</v>
      </c>
      <c r="D4" s="179" t="s">
        <v>147</v>
      </c>
      <c r="E4" s="179" t="s">
        <v>148</v>
      </c>
    </row>
    <row r="5" spans="1:5" x14ac:dyDescent="0.25">
      <c r="A5" s="233"/>
      <c r="B5" s="233"/>
      <c r="C5" s="1321" t="s">
        <v>1277</v>
      </c>
      <c r="D5" s="1322"/>
      <c r="E5" s="1323"/>
    </row>
    <row r="6" spans="1:5" x14ac:dyDescent="0.25">
      <c r="A6" s="233"/>
      <c r="B6" s="233"/>
      <c r="C6" s="1324" t="s">
        <v>1278</v>
      </c>
      <c r="D6" s="1320"/>
      <c r="E6" s="1093" t="s">
        <v>1279</v>
      </c>
    </row>
    <row r="7" spans="1:5" x14ac:dyDescent="0.25">
      <c r="A7" s="233"/>
      <c r="B7" s="233"/>
      <c r="C7" s="238"/>
      <c r="D7" s="179" t="s">
        <v>909</v>
      </c>
      <c r="E7" s="1095"/>
    </row>
    <row r="8" spans="1:5" x14ac:dyDescent="0.25">
      <c r="A8" s="239">
        <v>1</v>
      </c>
      <c r="B8" s="240" t="s">
        <v>1237</v>
      </c>
      <c r="C8" s="179"/>
      <c r="D8" s="179"/>
      <c r="E8" s="63"/>
    </row>
    <row r="9" spans="1:5" x14ac:dyDescent="0.25">
      <c r="A9" s="58">
        <v>2</v>
      </c>
      <c r="B9" s="242" t="s">
        <v>1238</v>
      </c>
      <c r="C9" s="179"/>
      <c r="D9" s="179"/>
      <c r="E9" s="179"/>
    </row>
    <row r="10" spans="1:5" x14ac:dyDescent="0.25">
      <c r="A10" s="58">
        <v>3</v>
      </c>
      <c r="B10" s="97" t="s">
        <v>1239</v>
      </c>
      <c r="C10" s="97"/>
      <c r="D10" s="97"/>
      <c r="E10" s="97"/>
    </row>
    <row r="11" spans="1:5" x14ac:dyDescent="0.25">
      <c r="A11" s="58">
        <v>4</v>
      </c>
      <c r="B11" s="97" t="s">
        <v>1240</v>
      </c>
      <c r="C11" s="97"/>
      <c r="D11" s="97"/>
      <c r="E11" s="97"/>
    </row>
    <row r="12" spans="1:5" x14ac:dyDescent="0.25">
      <c r="A12" s="58">
        <v>5</v>
      </c>
      <c r="B12" s="97" t="s">
        <v>1241</v>
      </c>
      <c r="C12" s="97"/>
      <c r="D12" s="97"/>
      <c r="E12" s="97"/>
    </row>
    <row r="13" spans="1:5" x14ac:dyDescent="0.25">
      <c r="A13" s="58">
        <v>6</v>
      </c>
      <c r="B13" s="97" t="s">
        <v>1242</v>
      </c>
      <c r="C13" s="97"/>
      <c r="D13" s="97"/>
      <c r="E13" s="97"/>
    </row>
    <row r="14" spans="1:5" x14ac:dyDescent="0.25">
      <c r="A14" s="58">
        <v>7</v>
      </c>
      <c r="B14" s="242" t="s">
        <v>1243</v>
      </c>
      <c r="C14" s="179"/>
      <c r="D14" s="179"/>
      <c r="E14" s="179"/>
    </row>
    <row r="15" spans="1:5" x14ac:dyDescent="0.25">
      <c r="A15" s="58">
        <v>8</v>
      </c>
      <c r="B15" s="97" t="s">
        <v>1244</v>
      </c>
      <c r="C15" s="97"/>
      <c r="D15" s="97"/>
      <c r="E15" s="97"/>
    </row>
    <row r="16" spans="1:5" x14ac:dyDescent="0.25">
      <c r="A16" s="58">
        <v>9</v>
      </c>
      <c r="B16" s="97" t="s">
        <v>1245</v>
      </c>
      <c r="C16" s="97"/>
      <c r="D16" s="97"/>
      <c r="E16" s="97"/>
    </row>
    <row r="17" spans="1:5" x14ac:dyDescent="0.25">
      <c r="A17" s="58">
        <v>10</v>
      </c>
      <c r="B17" s="97" t="s">
        <v>1246</v>
      </c>
      <c r="C17" s="97"/>
      <c r="D17" s="97"/>
      <c r="E17" s="97"/>
    </row>
    <row r="18" spans="1:5" x14ac:dyDescent="0.25">
      <c r="A18" s="58">
        <v>11</v>
      </c>
      <c r="B18" s="97" t="s">
        <v>1247</v>
      </c>
      <c r="C18" s="97"/>
      <c r="D18" s="97"/>
      <c r="E18" s="97"/>
    </row>
    <row r="19" spans="1:5" x14ac:dyDescent="0.25">
      <c r="A19" s="58">
        <v>12</v>
      </c>
      <c r="B19" s="97" t="s">
        <v>1242</v>
      </c>
      <c r="C19" s="97"/>
      <c r="D19" s="97"/>
      <c r="E19" s="97"/>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82" orientation="landscape" r:id="rId1"/>
  <headerFooter>
    <oddHeader>&amp;CDA
Bilag XXVII</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B9011-EC54-4AC1-B7F4-26DDDA8C3445}">
  <sheetPr>
    <tabColor theme="6" tint="-0.249977111117893"/>
    <pageSetUpPr fitToPage="1"/>
  </sheetPr>
  <dimension ref="B1:H20"/>
  <sheetViews>
    <sheetView showGridLines="0" zoomScaleNormal="100" workbookViewId="0"/>
  </sheetViews>
  <sheetFormatPr defaultColWidth="11.42578125" defaultRowHeight="15" x14ac:dyDescent="0.25"/>
  <cols>
    <col min="1" max="1" width="9.140625" style="454" customWidth="1"/>
    <col min="2" max="2" width="10.42578125" style="454" customWidth="1"/>
    <col min="3" max="3" width="41.5703125" style="454" customWidth="1"/>
    <col min="4" max="4" width="22.5703125" style="454" customWidth="1"/>
    <col min="5" max="5" width="15.42578125" style="454" customWidth="1"/>
    <col min="6" max="6" width="11.42578125" style="454"/>
    <col min="7" max="7" width="50.85546875" style="454" customWidth="1"/>
    <col min="8" max="8" width="7.42578125" style="454" customWidth="1"/>
    <col min="9" max="9" width="42" style="454" customWidth="1"/>
    <col min="10" max="16384" width="11.42578125" style="454"/>
  </cols>
  <sheetData>
    <row r="1" spans="2:8" x14ac:dyDescent="0.25">
      <c r="B1" s="443" t="s">
        <v>143</v>
      </c>
      <c r="C1" s="443" t="s">
        <v>6</v>
      </c>
    </row>
    <row r="2" spans="2:8" s="154" customFormat="1" ht="26.1" customHeight="1" x14ac:dyDescent="0.25">
      <c r="B2" s="756" t="s">
        <v>54</v>
      </c>
      <c r="C2" s="756"/>
      <c r="D2" s="756"/>
      <c r="E2" s="49"/>
    </row>
    <row r="3" spans="2:8" x14ac:dyDescent="0.25">
      <c r="B3" s="174"/>
      <c r="C3" s="174"/>
      <c r="D3" s="462" t="s">
        <v>146</v>
      </c>
    </row>
    <row r="4" spans="2:8" ht="38.25" customHeight="1" x14ac:dyDescent="0.25">
      <c r="B4" s="162"/>
      <c r="C4" s="426"/>
      <c r="D4" s="427" t="s">
        <v>1280</v>
      </c>
    </row>
    <row r="5" spans="2:8" x14ac:dyDescent="0.25">
      <c r="B5" s="162"/>
      <c r="C5" s="541" t="s">
        <v>1281</v>
      </c>
      <c r="D5" s="542"/>
      <c r="H5" s="463"/>
    </row>
    <row r="6" spans="2:8" ht="15.75" customHeight="1" x14ac:dyDescent="0.25">
      <c r="B6" s="543">
        <v>1</v>
      </c>
      <c r="C6" s="544" t="s">
        <v>1282</v>
      </c>
      <c r="D6" s="385">
        <v>2792.3216119919898</v>
      </c>
      <c r="H6" s="463"/>
    </row>
    <row r="7" spans="2:8" x14ac:dyDescent="0.25">
      <c r="B7" s="543">
        <v>2</v>
      </c>
      <c r="C7" s="544" t="s">
        <v>1283</v>
      </c>
      <c r="D7" s="425"/>
      <c r="H7" s="463"/>
    </row>
    <row r="8" spans="2:8" x14ac:dyDescent="0.25">
      <c r="B8" s="543">
        <v>3</v>
      </c>
      <c r="C8" s="544" t="s">
        <v>1284</v>
      </c>
      <c r="D8" s="385">
        <v>118.65218571841</v>
      </c>
      <c r="H8" s="463"/>
    </row>
    <row r="9" spans="2:8" x14ac:dyDescent="0.25">
      <c r="B9" s="543">
        <v>4</v>
      </c>
      <c r="C9" s="544" t="s">
        <v>1285</v>
      </c>
      <c r="D9" s="425"/>
    </row>
    <row r="10" spans="2:8" x14ac:dyDescent="0.25">
      <c r="B10" s="543"/>
      <c r="C10" s="53" t="s">
        <v>1286</v>
      </c>
      <c r="D10" s="542"/>
    </row>
    <row r="11" spans="2:8" x14ac:dyDescent="0.25">
      <c r="B11" s="543">
        <v>5</v>
      </c>
      <c r="C11" s="545" t="s">
        <v>1287</v>
      </c>
      <c r="D11" s="425"/>
    </row>
    <row r="12" spans="2:8" x14ac:dyDescent="0.25">
      <c r="B12" s="543">
        <v>6</v>
      </c>
      <c r="C12" s="545" t="s">
        <v>1288</v>
      </c>
      <c r="D12" s="425"/>
    </row>
    <row r="13" spans="2:8" x14ac:dyDescent="0.25">
      <c r="B13" s="543">
        <v>7</v>
      </c>
      <c r="C13" s="545" t="s">
        <v>1289</v>
      </c>
      <c r="D13" s="425"/>
    </row>
    <row r="14" spans="2:8" x14ac:dyDescent="0.25">
      <c r="B14" s="543">
        <v>8</v>
      </c>
      <c r="C14" s="426" t="s">
        <v>1290</v>
      </c>
      <c r="D14" s="425"/>
    </row>
    <row r="15" spans="2:8" x14ac:dyDescent="0.25">
      <c r="B15" s="543">
        <v>9</v>
      </c>
      <c r="C15" s="53" t="s">
        <v>184</v>
      </c>
      <c r="D15" s="385">
        <v>2910.9737977104</v>
      </c>
    </row>
    <row r="19" ht="50.25" customHeight="1" x14ac:dyDescent="0.25"/>
    <row r="20" ht="50.25" customHeight="1" x14ac:dyDescent="0.25"/>
  </sheetData>
  <pageMargins left="0.70866141732283472" right="0.70866141732283472" top="0.74803149606299213" bottom="0.74803149606299213" header="0.31496062992125984" footer="0.31496062992125984"/>
  <pageSetup paperSize="9" orientation="landscape" r:id="rId1"/>
  <headerFooter>
    <oddHeader>&amp;CDA
Bilag XXIX</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55317-67F4-4B9E-977C-AB1BD89B1B7B}">
  <sheetPr>
    <tabColor theme="6" tint="-0.499984740745262"/>
  </sheetPr>
  <dimension ref="B1:N19"/>
  <sheetViews>
    <sheetView showGridLines="0" topLeftCell="A7" zoomScaleNormal="80" zoomScalePageLayoutView="80" workbookViewId="0">
      <selection activeCell="A7" sqref="A7"/>
    </sheetView>
  </sheetViews>
  <sheetFormatPr defaultColWidth="9.140625" defaultRowHeight="15" x14ac:dyDescent="0.25"/>
  <cols>
    <col min="1" max="1" width="9.140625" style="454"/>
    <col min="2" max="2" width="11.42578125" style="454" customWidth="1"/>
    <col min="3" max="3" width="43.5703125" style="454" customWidth="1"/>
    <col min="4" max="6" width="22.42578125" style="454" customWidth="1"/>
    <col min="7" max="9" width="22.42578125" style="454" hidden="1" customWidth="1"/>
    <col min="10" max="11" width="22.42578125" style="454" customWidth="1"/>
    <col min="12" max="12" width="9.140625" style="454"/>
    <col min="13" max="13" width="13.140625" style="458" customWidth="1"/>
    <col min="14" max="14" width="52.42578125" style="454" customWidth="1"/>
    <col min="15" max="16384" width="9.140625" style="454"/>
  </cols>
  <sheetData>
    <row r="1" spans="2:14" hidden="1" x14ac:dyDescent="0.25"/>
    <row r="2" spans="2:14" hidden="1" x14ac:dyDescent="0.25">
      <c r="N2" s="256"/>
    </row>
    <row r="3" spans="2:14" ht="31.5" hidden="1" customHeight="1" x14ac:dyDescent="0.25">
      <c r="B3" s="1285" t="s">
        <v>1291</v>
      </c>
      <c r="C3" s="1331" t="s">
        <v>1292</v>
      </c>
      <c r="D3" s="1332"/>
      <c r="E3" s="1332"/>
      <c r="F3" s="1332"/>
      <c r="G3" s="1332"/>
      <c r="H3" s="1332"/>
      <c r="I3" s="1332"/>
      <c r="J3" s="1332"/>
      <c r="K3" s="1332"/>
      <c r="L3" s="1333"/>
      <c r="N3" s="459"/>
    </row>
    <row r="4" spans="2:14" ht="32.25" hidden="1" customHeight="1" x14ac:dyDescent="0.25">
      <c r="B4" s="1330"/>
      <c r="C4" s="1334" t="s">
        <v>1293</v>
      </c>
      <c r="D4" s="1335"/>
      <c r="E4" s="1335"/>
      <c r="F4" s="1335"/>
      <c r="G4" s="1335"/>
      <c r="H4" s="1335"/>
      <c r="I4" s="1335"/>
      <c r="J4" s="1335"/>
      <c r="K4" s="1335"/>
      <c r="L4" s="1336"/>
    </row>
    <row r="5" spans="2:14" ht="25.5" hidden="1" customHeight="1" x14ac:dyDescent="0.25">
      <c r="B5" s="1086"/>
      <c r="C5" s="1331" t="s">
        <v>1294</v>
      </c>
      <c r="D5" s="1332"/>
      <c r="E5" s="1332"/>
      <c r="F5" s="1332"/>
      <c r="G5" s="1332"/>
      <c r="H5" s="1332"/>
      <c r="I5" s="1332"/>
      <c r="J5" s="1332"/>
      <c r="K5" s="1332"/>
      <c r="L5" s="1333"/>
    </row>
    <row r="6" spans="2:14" hidden="1" x14ac:dyDescent="0.25">
      <c r="B6" s="257"/>
      <c r="C6" s="460"/>
      <c r="D6" s="460"/>
      <c r="E6" s="460"/>
      <c r="F6" s="460"/>
      <c r="G6" s="460"/>
      <c r="H6" s="460"/>
      <c r="I6" s="460"/>
      <c r="J6" s="460"/>
      <c r="K6" s="460"/>
      <c r="L6" s="460"/>
    </row>
    <row r="7" spans="2:14" x14ac:dyDescent="0.25">
      <c r="B7" s="443" t="s">
        <v>143</v>
      </c>
      <c r="C7" s="443" t="s">
        <v>6</v>
      </c>
      <c r="D7" s="460"/>
      <c r="E7" s="460"/>
      <c r="F7" s="460"/>
      <c r="G7" s="460"/>
      <c r="H7" s="460"/>
      <c r="I7" s="460"/>
      <c r="J7" s="460"/>
      <c r="K7" s="460"/>
      <c r="L7" s="460"/>
    </row>
    <row r="8" spans="2:14" s="461" customFormat="1" ht="18.75" x14ac:dyDescent="0.25">
      <c r="B8" s="758" t="s">
        <v>1295</v>
      </c>
      <c r="C8" s="757"/>
      <c r="D8" s="757"/>
      <c r="E8" s="757"/>
      <c r="F8" s="757"/>
      <c r="G8" s="757"/>
      <c r="H8" s="757"/>
      <c r="I8" s="757"/>
      <c r="J8" s="757"/>
      <c r="K8" s="757"/>
    </row>
    <row r="9" spans="2:14" s="461" customFormat="1" x14ac:dyDescent="0.25"/>
    <row r="10" spans="2:14" s="461" customFormat="1" x14ac:dyDescent="0.25">
      <c r="B10" s="454"/>
    </row>
    <row r="11" spans="2:14" s="461" customFormat="1" x14ac:dyDescent="0.25">
      <c r="B11" s="454"/>
    </row>
    <row r="12" spans="2:14" ht="13.5" customHeight="1" x14ac:dyDescent="0.25">
      <c r="B12" s="1337" t="s">
        <v>1296</v>
      </c>
      <c r="C12" s="1337"/>
      <c r="D12" s="258" t="s">
        <v>146</v>
      </c>
      <c r="E12" s="258" t="s">
        <v>147</v>
      </c>
      <c r="F12" s="258" t="s">
        <v>148</v>
      </c>
      <c r="G12" s="258" t="s">
        <v>835</v>
      </c>
      <c r="H12" s="258" t="s">
        <v>837</v>
      </c>
      <c r="I12" s="258"/>
      <c r="J12" s="258" t="s">
        <v>247</v>
      </c>
      <c r="K12" s="259" t="s">
        <v>248</v>
      </c>
    </row>
    <row r="13" spans="2:14" ht="15" customHeight="1" x14ac:dyDescent="0.25">
      <c r="B13" s="1337"/>
      <c r="C13" s="1337"/>
      <c r="D13" s="1337" t="s">
        <v>1297</v>
      </c>
      <c r="E13" s="1337"/>
      <c r="F13" s="1337"/>
      <c r="G13" s="436" t="s">
        <v>1298</v>
      </c>
      <c r="H13" s="436" t="s">
        <v>1299</v>
      </c>
      <c r="I13" s="436"/>
      <c r="J13" s="1338" t="s">
        <v>585</v>
      </c>
      <c r="K13" s="1338" t="s">
        <v>1300</v>
      </c>
    </row>
    <row r="14" spans="2:14" x14ac:dyDescent="0.25">
      <c r="B14" s="1337"/>
      <c r="C14" s="1337"/>
      <c r="D14" s="436" t="s">
        <v>1301</v>
      </c>
      <c r="E14" s="436" t="s">
        <v>1302</v>
      </c>
      <c r="F14" s="436" t="s">
        <v>1303</v>
      </c>
      <c r="G14" s="436" t="s">
        <v>1304</v>
      </c>
      <c r="H14" s="436"/>
      <c r="I14" s="436"/>
      <c r="J14" s="1338"/>
      <c r="K14" s="1338"/>
    </row>
    <row r="15" spans="2:14" ht="38.25" customHeight="1" x14ac:dyDescent="0.25">
      <c r="B15" s="436">
        <v>1</v>
      </c>
      <c r="C15" s="260" t="s">
        <v>1305</v>
      </c>
      <c r="D15" s="409">
        <v>1261.2400380399999</v>
      </c>
      <c r="E15" s="409">
        <v>2168.0875847833299</v>
      </c>
      <c r="F15" s="409">
        <v>2106.6094867122201</v>
      </c>
      <c r="G15" s="436"/>
      <c r="H15" s="436"/>
      <c r="I15" s="436"/>
      <c r="J15" s="409">
        <v>276.79685547677701</v>
      </c>
      <c r="K15" s="409">
        <v>3459.96069345972</v>
      </c>
    </row>
    <row r="16" spans="2:14" ht="30" x14ac:dyDescent="0.25">
      <c r="B16" s="436">
        <v>2</v>
      </c>
      <c r="C16" s="261" t="s">
        <v>1306</v>
      </c>
      <c r="D16" s="436"/>
      <c r="E16" s="436"/>
      <c r="F16" s="436"/>
      <c r="G16" s="436"/>
      <c r="H16" s="436"/>
      <c r="I16" s="436"/>
      <c r="J16" s="436"/>
      <c r="K16" s="436"/>
    </row>
    <row r="17" spans="2:11" ht="38.25" customHeight="1" x14ac:dyDescent="0.25">
      <c r="B17" s="436">
        <v>3</v>
      </c>
      <c r="C17" s="262" t="s">
        <v>1307</v>
      </c>
      <c r="D17" s="436"/>
      <c r="E17" s="436"/>
      <c r="F17" s="436"/>
      <c r="G17" s="436"/>
      <c r="H17" s="436"/>
      <c r="I17" s="436"/>
      <c r="J17" s="263"/>
      <c r="K17" s="264"/>
    </row>
    <row r="18" spans="2:11" ht="38.25" customHeight="1" x14ac:dyDescent="0.25">
      <c r="B18" s="436">
        <v>4</v>
      </c>
      <c r="C18" s="262" t="s">
        <v>1308</v>
      </c>
      <c r="D18" s="436"/>
      <c r="E18" s="436"/>
      <c r="F18" s="436"/>
      <c r="G18" s="265"/>
      <c r="H18" s="266"/>
      <c r="I18" s="266"/>
      <c r="J18" s="263"/>
      <c r="K18" s="267"/>
    </row>
    <row r="19" spans="2:11" ht="38.25" customHeight="1" x14ac:dyDescent="0.25">
      <c r="B19" s="268">
        <v>5</v>
      </c>
      <c r="C19" s="260" t="s">
        <v>1309</v>
      </c>
      <c r="D19" s="436"/>
      <c r="E19" s="436"/>
      <c r="F19" s="436"/>
      <c r="G19" s="266"/>
      <c r="H19" s="266"/>
      <c r="I19" s="266"/>
      <c r="J19" s="436"/>
      <c r="K19" s="436"/>
    </row>
  </sheetData>
  <mergeCells count="8">
    <mergeCell ref="B3:B5"/>
    <mergeCell ref="C3:L3"/>
    <mergeCell ref="C4:L4"/>
    <mergeCell ref="C5:L5"/>
    <mergeCell ref="B12:C14"/>
    <mergeCell ref="D13:F13"/>
    <mergeCell ref="J13:J14"/>
    <mergeCell ref="K13:K14"/>
  </mergeCells>
  <pageMargins left="0.70866141732283472" right="0.70866141732283472" top="0.74803149606299213" bottom="0.74803149606299213" header="0.31496062992125984" footer="0.31496062992125984"/>
  <pageSetup paperSize="9" scale="75" orientation="landscape" verticalDpi="1200" r:id="rId1"/>
  <headerFooter>
    <oddHeader>&amp;CDA
Bilag XXXI</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95784-45BD-4D57-9788-6439BAE0496A}">
  <sheetPr>
    <tabColor theme="7" tint="0.59999389629810485"/>
    <pageSetUpPr fitToPage="1"/>
  </sheetPr>
  <dimension ref="B1:I28"/>
  <sheetViews>
    <sheetView showGridLines="0" zoomScaleNormal="100" workbookViewId="0"/>
  </sheetViews>
  <sheetFormatPr defaultColWidth="9.140625" defaultRowHeight="15" x14ac:dyDescent="0.25"/>
  <cols>
    <col min="1" max="1" width="9.140625" style="3"/>
    <col min="2" max="2" width="10.5703125" style="3" customWidth="1"/>
    <col min="3" max="3" width="10.42578125" style="3" customWidth="1"/>
    <col min="4" max="4" width="9.140625" style="3"/>
    <col min="5" max="5" width="72.42578125" style="3" customWidth="1"/>
    <col min="6" max="6" width="22.7109375" style="3" customWidth="1"/>
    <col min="7" max="8" width="22" style="3" customWidth="1"/>
    <col min="9" max="9" width="44.42578125" style="3" customWidth="1"/>
    <col min="10" max="16384" width="9.140625" style="3"/>
  </cols>
  <sheetData>
    <row r="1" spans="2:9" x14ac:dyDescent="0.25">
      <c r="B1" s="443" t="s">
        <v>143</v>
      </c>
      <c r="C1" s="443" t="s">
        <v>6</v>
      </c>
    </row>
    <row r="2" spans="2:9" ht="18.75" x14ac:dyDescent="0.3">
      <c r="B2" s="751" t="s">
        <v>58</v>
      </c>
      <c r="C2" s="367"/>
      <c r="D2" s="367"/>
      <c r="E2" s="367"/>
      <c r="F2" s="367"/>
      <c r="G2" s="367"/>
      <c r="H2" s="367"/>
      <c r="I2" s="367"/>
    </row>
    <row r="4" spans="2:9" x14ac:dyDescent="0.25">
      <c r="F4" s="179" t="s">
        <v>146</v>
      </c>
      <c r="G4" s="179" t="s">
        <v>147</v>
      </c>
      <c r="H4" s="179" t="s">
        <v>148</v>
      </c>
      <c r="I4" s="179" t="s">
        <v>247</v>
      </c>
    </row>
    <row r="5" spans="2:9" ht="30" x14ac:dyDescent="0.25">
      <c r="C5" s="1326"/>
      <c r="D5" s="1326"/>
      <c r="E5" s="1326"/>
      <c r="F5" s="5" t="s">
        <v>1310</v>
      </c>
      <c r="G5" s="5" t="s">
        <v>1311</v>
      </c>
      <c r="H5" s="5" t="s">
        <v>1312</v>
      </c>
      <c r="I5" s="58" t="s">
        <v>1313</v>
      </c>
    </row>
    <row r="6" spans="2:9" ht="15" customHeight="1" x14ac:dyDescent="0.25">
      <c r="B6" s="179">
        <v>1</v>
      </c>
      <c r="C6" s="1339" t="s">
        <v>1314</v>
      </c>
      <c r="D6" s="1340"/>
      <c r="E6" s="97" t="s">
        <v>1315</v>
      </c>
      <c r="F6" s="775">
        <v>10</v>
      </c>
      <c r="G6" s="775">
        <v>2</v>
      </c>
      <c r="H6" s="775">
        <v>6</v>
      </c>
      <c r="I6" s="775">
        <v>15</v>
      </c>
    </row>
    <row r="7" spans="2:9" x14ac:dyDescent="0.25">
      <c r="B7" s="179">
        <v>2</v>
      </c>
      <c r="C7" s="1341"/>
      <c r="D7" s="1058"/>
      <c r="E7" s="97" t="s">
        <v>1316</v>
      </c>
      <c r="F7" s="776">
        <v>2</v>
      </c>
      <c r="G7" s="777">
        <v>8</v>
      </c>
      <c r="H7" s="778">
        <v>11</v>
      </c>
      <c r="I7" s="777">
        <v>16</v>
      </c>
    </row>
    <row r="8" spans="2:9" x14ac:dyDescent="0.25">
      <c r="B8" s="179">
        <v>3</v>
      </c>
      <c r="C8" s="1341"/>
      <c r="D8" s="1058"/>
      <c r="E8" s="269" t="s">
        <v>1317</v>
      </c>
      <c r="F8" s="776">
        <v>2</v>
      </c>
      <c r="G8" s="777">
        <v>8</v>
      </c>
      <c r="H8" s="776">
        <v>11</v>
      </c>
      <c r="I8" s="777">
        <v>16</v>
      </c>
    </row>
    <row r="9" spans="2:9" x14ac:dyDescent="0.25">
      <c r="B9" s="179">
        <v>4</v>
      </c>
      <c r="C9" s="1341"/>
      <c r="D9" s="1058"/>
      <c r="E9" s="269" t="s">
        <v>1318</v>
      </c>
      <c r="F9" s="270"/>
      <c r="G9" s="270"/>
      <c r="H9" s="270"/>
      <c r="I9" s="270"/>
    </row>
    <row r="10" spans="2:9" x14ac:dyDescent="0.25">
      <c r="B10" s="179" t="s">
        <v>1319</v>
      </c>
      <c r="C10" s="1341"/>
      <c r="D10" s="1058"/>
      <c r="E10" s="271" t="s">
        <v>1320</v>
      </c>
      <c r="F10" s="97"/>
      <c r="G10" s="97"/>
      <c r="H10" s="97"/>
      <c r="I10" s="97"/>
    </row>
    <row r="11" spans="2:9" ht="30" x14ac:dyDescent="0.25">
      <c r="B11" s="179">
        <v>5</v>
      </c>
      <c r="C11" s="1341"/>
      <c r="D11" s="1058"/>
      <c r="E11" s="271" t="s">
        <v>1321</v>
      </c>
      <c r="F11" s="97"/>
      <c r="G11" s="97"/>
      <c r="H11" s="97"/>
      <c r="I11" s="97"/>
    </row>
    <row r="12" spans="2:9" x14ac:dyDescent="0.25">
      <c r="B12" s="179" t="s">
        <v>1322</v>
      </c>
      <c r="C12" s="1341"/>
      <c r="D12" s="1058"/>
      <c r="E12" s="269" t="s">
        <v>1323</v>
      </c>
      <c r="F12" s="97"/>
      <c r="G12" s="97"/>
      <c r="H12" s="97"/>
      <c r="I12" s="97"/>
    </row>
    <row r="13" spans="2:9" x14ac:dyDescent="0.25">
      <c r="B13" s="179">
        <v>6</v>
      </c>
      <c r="C13" s="1341"/>
      <c r="D13" s="1058"/>
      <c r="E13" s="269" t="s">
        <v>1318</v>
      </c>
      <c r="F13" s="270"/>
      <c r="G13" s="270"/>
      <c r="H13" s="270"/>
      <c r="I13" s="270"/>
    </row>
    <row r="14" spans="2:9" x14ac:dyDescent="0.25">
      <c r="B14" s="179">
        <v>7</v>
      </c>
      <c r="C14" s="1341"/>
      <c r="D14" s="1058"/>
      <c r="E14" s="269" t="s">
        <v>1324</v>
      </c>
      <c r="F14" s="97"/>
      <c r="G14" s="97"/>
      <c r="H14" s="97"/>
      <c r="I14" s="97"/>
    </row>
    <row r="15" spans="2:9" x14ac:dyDescent="0.25">
      <c r="B15" s="179">
        <v>8</v>
      </c>
      <c r="C15" s="1342"/>
      <c r="D15" s="1060"/>
      <c r="E15" s="269" t="s">
        <v>1318</v>
      </c>
      <c r="F15" s="270"/>
      <c r="G15" s="270"/>
      <c r="H15" s="270"/>
      <c r="I15" s="270"/>
    </row>
    <row r="16" spans="2:9" x14ac:dyDescent="0.25">
      <c r="B16" s="179">
        <v>9</v>
      </c>
      <c r="C16" s="1343" t="s">
        <v>1325</v>
      </c>
      <c r="D16" s="1343"/>
      <c r="E16" s="97" t="s">
        <v>1315</v>
      </c>
      <c r="F16" s="97"/>
      <c r="G16" s="97"/>
      <c r="H16" s="97"/>
      <c r="I16" s="97"/>
    </row>
    <row r="17" spans="2:9" x14ac:dyDescent="0.25">
      <c r="B17" s="179">
        <v>10</v>
      </c>
      <c r="C17" s="1343"/>
      <c r="D17" s="1343"/>
      <c r="E17" s="97" t="s">
        <v>1326</v>
      </c>
      <c r="F17" s="97"/>
      <c r="G17" s="97"/>
      <c r="H17" s="97"/>
      <c r="I17" s="97"/>
    </row>
    <row r="18" spans="2:9" x14ac:dyDescent="0.25">
      <c r="B18" s="179">
        <v>11</v>
      </c>
      <c r="C18" s="1343"/>
      <c r="D18" s="1343"/>
      <c r="E18" s="269" t="s">
        <v>1317</v>
      </c>
      <c r="F18" s="97"/>
      <c r="G18" s="97"/>
      <c r="H18" s="97"/>
      <c r="I18" s="97"/>
    </row>
    <row r="19" spans="2:9" x14ac:dyDescent="0.25">
      <c r="B19" s="179">
        <v>12</v>
      </c>
      <c r="C19" s="1343"/>
      <c r="D19" s="1343"/>
      <c r="E19" s="272" t="s">
        <v>1327</v>
      </c>
      <c r="F19" s="97"/>
      <c r="G19" s="97"/>
      <c r="H19" s="97"/>
      <c r="I19" s="97"/>
    </row>
    <row r="20" spans="2:9" x14ac:dyDescent="0.25">
      <c r="B20" s="179" t="s">
        <v>1328</v>
      </c>
      <c r="C20" s="1343"/>
      <c r="D20" s="1343"/>
      <c r="E20" s="271" t="s">
        <v>1320</v>
      </c>
      <c r="F20" s="97"/>
      <c r="G20" s="97"/>
      <c r="H20" s="97"/>
      <c r="I20" s="97"/>
    </row>
    <row r="21" spans="2:9" x14ac:dyDescent="0.25">
      <c r="B21" s="179" t="s">
        <v>1329</v>
      </c>
      <c r="C21" s="1343"/>
      <c r="D21" s="1343"/>
      <c r="E21" s="272" t="s">
        <v>1327</v>
      </c>
      <c r="F21" s="97"/>
      <c r="G21" s="97"/>
      <c r="H21" s="97"/>
      <c r="I21" s="97"/>
    </row>
    <row r="22" spans="2:9" ht="30" x14ac:dyDescent="0.25">
      <c r="B22" s="179" t="s">
        <v>1330</v>
      </c>
      <c r="C22" s="1343"/>
      <c r="D22" s="1343"/>
      <c r="E22" s="271" t="s">
        <v>1321</v>
      </c>
      <c r="F22" s="97"/>
      <c r="G22" s="97"/>
      <c r="H22" s="97"/>
      <c r="I22" s="97"/>
    </row>
    <row r="23" spans="2:9" x14ac:dyDescent="0.25">
      <c r="B23" s="179" t="s">
        <v>1331</v>
      </c>
      <c r="C23" s="1343"/>
      <c r="D23" s="1343"/>
      <c r="E23" s="272" t="s">
        <v>1327</v>
      </c>
      <c r="F23" s="97"/>
      <c r="G23" s="97"/>
      <c r="H23" s="97"/>
      <c r="I23" s="97"/>
    </row>
    <row r="24" spans="2:9" x14ac:dyDescent="0.25">
      <c r="B24" s="179" t="s">
        <v>1332</v>
      </c>
      <c r="C24" s="1343"/>
      <c r="D24" s="1343"/>
      <c r="E24" s="269" t="s">
        <v>1323</v>
      </c>
      <c r="F24" s="97"/>
      <c r="G24" s="97"/>
      <c r="H24" s="97"/>
      <c r="I24" s="97"/>
    </row>
    <row r="25" spans="2:9" x14ac:dyDescent="0.25">
      <c r="B25" s="179" t="s">
        <v>1333</v>
      </c>
      <c r="C25" s="1343"/>
      <c r="D25" s="1343"/>
      <c r="E25" s="272" t="s">
        <v>1327</v>
      </c>
      <c r="F25" s="97"/>
      <c r="G25" s="97"/>
      <c r="H25" s="97"/>
      <c r="I25" s="97"/>
    </row>
    <row r="26" spans="2:9" x14ac:dyDescent="0.25">
      <c r="B26" s="179">
        <v>15</v>
      </c>
      <c r="C26" s="1343"/>
      <c r="D26" s="1343"/>
      <c r="E26" s="269" t="s">
        <v>1324</v>
      </c>
      <c r="F26" s="97"/>
      <c r="G26" s="97"/>
      <c r="H26" s="97"/>
      <c r="I26" s="97"/>
    </row>
    <row r="27" spans="2:9" x14ac:dyDescent="0.25">
      <c r="B27" s="179">
        <v>16</v>
      </c>
      <c r="C27" s="1343"/>
      <c r="D27" s="1343"/>
      <c r="E27" s="272" t="s">
        <v>1327</v>
      </c>
      <c r="F27" s="97"/>
      <c r="G27" s="97"/>
      <c r="H27" s="97"/>
      <c r="I27" s="97"/>
    </row>
    <row r="28" spans="2:9" x14ac:dyDescent="0.25">
      <c r="B28" s="179">
        <v>17</v>
      </c>
      <c r="C28" s="1326" t="s">
        <v>1334</v>
      </c>
      <c r="D28" s="1326"/>
      <c r="E28" s="1326"/>
      <c r="F28" s="776">
        <v>2</v>
      </c>
      <c r="G28" s="776">
        <v>8</v>
      </c>
      <c r="H28" s="776">
        <v>11</v>
      </c>
      <c r="I28" s="776">
        <v>16</v>
      </c>
    </row>
  </sheetData>
  <mergeCells count="4">
    <mergeCell ref="C5:E5"/>
    <mergeCell ref="C6:D15"/>
    <mergeCell ref="C16:D27"/>
    <mergeCell ref="C28:E28"/>
  </mergeCells>
  <pageMargins left="0.70866141732283472" right="0.70866141732283472" top="0.74803149606299213" bottom="0.74803149606299213" header="0.31496062992125984" footer="0.31496062992125984"/>
  <pageSetup paperSize="9" scale="58" fitToHeight="0" orientation="landscape" cellComments="asDisplayed" r:id="rId1"/>
  <headerFooter>
    <oddHeader>&amp;CDA
Bilag XXXIII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3BE1F-1432-45E3-917D-2F95B5A7D561}">
  <sheetPr>
    <tabColor theme="7" tint="0.59999389629810485"/>
    <pageSetUpPr fitToPage="1"/>
  </sheetPr>
  <dimension ref="B1:H30"/>
  <sheetViews>
    <sheetView showGridLines="0" zoomScaleNormal="100" workbookViewId="0"/>
  </sheetViews>
  <sheetFormatPr defaultColWidth="9.140625" defaultRowHeight="15" x14ac:dyDescent="0.25"/>
  <cols>
    <col min="1" max="1" width="9.140625" style="3"/>
    <col min="2" max="2" width="9.42578125" style="3" customWidth="1"/>
    <col min="3" max="3" width="43" style="3" customWidth="1"/>
    <col min="4" max="4" width="75.42578125" style="3" customWidth="1"/>
    <col min="5" max="5" width="24.42578125" style="3" customWidth="1"/>
    <col min="6" max="6" width="23.42578125" style="3" customWidth="1"/>
    <col min="7" max="7" width="21" style="3" customWidth="1"/>
    <col min="8" max="8" width="25" style="3" customWidth="1"/>
    <col min="9" max="9" width="25.42578125" style="3" customWidth="1"/>
    <col min="10" max="10" width="23.140625" style="3" customWidth="1"/>
    <col min="11" max="11" width="29.5703125" style="3" customWidth="1"/>
    <col min="12" max="12" width="22" style="3" customWidth="1"/>
    <col min="13" max="13" width="16.42578125" style="3" customWidth="1"/>
    <col min="14" max="14" width="14.85546875" style="3" customWidth="1"/>
    <col min="15" max="15" width="14.5703125" style="3" customWidth="1"/>
    <col min="16" max="16" width="31.5703125" style="3" customWidth="1"/>
    <col min="17" max="16384" width="9.140625" style="3"/>
  </cols>
  <sheetData>
    <row r="1" spans="2:8" x14ac:dyDescent="0.25">
      <c r="B1" s="443" t="s">
        <v>143</v>
      </c>
      <c r="C1" s="443" t="s">
        <v>6</v>
      </c>
    </row>
    <row r="2" spans="2:8" ht="18.75" x14ac:dyDescent="0.3">
      <c r="B2" s="751" t="s">
        <v>59</v>
      </c>
      <c r="C2" s="367"/>
      <c r="D2" s="367"/>
      <c r="E2" s="367"/>
      <c r="F2" s="367"/>
      <c r="G2" s="367"/>
      <c r="H2" s="367"/>
    </row>
    <row r="5" spans="2:8" x14ac:dyDescent="0.25">
      <c r="C5" s="4"/>
      <c r="E5" s="179" t="s">
        <v>146</v>
      </c>
      <c r="F5" s="179" t="s">
        <v>147</v>
      </c>
      <c r="G5" s="179" t="s">
        <v>148</v>
      </c>
      <c r="H5" s="179" t="s">
        <v>247</v>
      </c>
    </row>
    <row r="6" spans="2:8" ht="30" x14ac:dyDescent="0.25">
      <c r="C6" s="1347"/>
      <c r="D6" s="1348"/>
      <c r="E6" s="5" t="s">
        <v>1310</v>
      </c>
      <c r="F6" s="5" t="s">
        <v>1311</v>
      </c>
      <c r="G6" s="5" t="s">
        <v>1312</v>
      </c>
      <c r="H6" s="5" t="s">
        <v>1313</v>
      </c>
    </row>
    <row r="7" spans="2:8" x14ac:dyDescent="0.25">
      <c r="B7" s="179"/>
      <c r="C7" s="1344" t="s">
        <v>1335</v>
      </c>
      <c r="D7" s="1345"/>
      <c r="E7" s="1345"/>
      <c r="F7" s="1345"/>
      <c r="G7" s="1345"/>
      <c r="H7" s="1346"/>
    </row>
    <row r="8" spans="2:8" x14ac:dyDescent="0.25">
      <c r="B8" s="179">
        <v>1</v>
      </c>
      <c r="C8" s="1349" t="s">
        <v>1336</v>
      </c>
      <c r="D8" s="1350"/>
      <c r="E8" s="97">
        <v>0</v>
      </c>
      <c r="F8" s="97">
        <v>0</v>
      </c>
      <c r="G8" s="97">
        <v>0</v>
      </c>
      <c r="H8" s="97">
        <v>0</v>
      </c>
    </row>
    <row r="9" spans="2:8" x14ac:dyDescent="0.25">
      <c r="B9" s="179">
        <v>2</v>
      </c>
      <c r="C9" s="1349" t="s">
        <v>1337</v>
      </c>
      <c r="D9" s="1350"/>
      <c r="E9" s="97">
        <v>0</v>
      </c>
      <c r="F9" s="97">
        <v>0</v>
      </c>
      <c r="G9" s="97">
        <v>0</v>
      </c>
      <c r="H9" s="97">
        <v>0</v>
      </c>
    </row>
    <row r="10" spans="2:8" x14ac:dyDescent="0.25">
      <c r="B10" s="179">
        <v>3</v>
      </c>
      <c r="C10" s="1351" t="s">
        <v>1338</v>
      </c>
      <c r="D10" s="1352"/>
      <c r="E10" s="273">
        <v>0</v>
      </c>
      <c r="F10" s="246">
        <v>0</v>
      </c>
      <c r="G10" s="246">
        <v>0</v>
      </c>
      <c r="H10" s="97">
        <v>0</v>
      </c>
    </row>
    <row r="11" spans="2:8" x14ac:dyDescent="0.25">
      <c r="B11" s="179"/>
      <c r="C11" s="1344" t="s">
        <v>1339</v>
      </c>
      <c r="D11" s="1345"/>
      <c r="E11" s="1345"/>
      <c r="F11" s="1345"/>
      <c r="G11" s="1345"/>
      <c r="H11" s="1346"/>
    </row>
    <row r="12" spans="2:8" x14ac:dyDescent="0.25">
      <c r="B12" s="179">
        <v>4</v>
      </c>
      <c r="C12" s="1349" t="s">
        <v>1340</v>
      </c>
      <c r="D12" s="1350"/>
      <c r="E12" s="97">
        <v>0</v>
      </c>
      <c r="F12" s="97">
        <v>0</v>
      </c>
      <c r="G12" s="97">
        <v>0</v>
      </c>
      <c r="H12" s="97">
        <v>0</v>
      </c>
    </row>
    <row r="13" spans="2:8" x14ac:dyDescent="0.25">
      <c r="B13" s="179">
        <v>5</v>
      </c>
      <c r="C13" s="1349" t="s">
        <v>1341</v>
      </c>
      <c r="D13" s="1350"/>
      <c r="E13" s="97">
        <v>0</v>
      </c>
      <c r="F13" s="97">
        <v>0</v>
      </c>
      <c r="G13" s="97">
        <v>0</v>
      </c>
      <c r="H13" s="97">
        <v>0</v>
      </c>
    </row>
    <row r="14" spans="2:8" x14ac:dyDescent="0.25">
      <c r="B14" s="179"/>
      <c r="C14" s="1344" t="s">
        <v>1342</v>
      </c>
      <c r="D14" s="1345"/>
      <c r="E14" s="1345"/>
      <c r="F14" s="1345"/>
      <c r="G14" s="1345"/>
      <c r="H14" s="1346"/>
    </row>
    <row r="15" spans="2:8" x14ac:dyDescent="0.25">
      <c r="B15" s="179">
        <v>6</v>
      </c>
      <c r="C15" s="1349" t="s">
        <v>1343</v>
      </c>
      <c r="D15" s="1350"/>
      <c r="E15" s="97">
        <v>0</v>
      </c>
      <c r="F15" s="97">
        <v>0</v>
      </c>
      <c r="G15" s="97">
        <v>0</v>
      </c>
      <c r="H15" s="97">
        <v>0</v>
      </c>
    </row>
    <row r="16" spans="2:8" x14ac:dyDescent="0.25">
      <c r="B16" s="179">
        <v>7</v>
      </c>
      <c r="C16" s="1349" t="s">
        <v>1344</v>
      </c>
      <c r="D16" s="1350"/>
      <c r="E16" s="97">
        <v>0</v>
      </c>
      <c r="F16" s="97">
        <v>0</v>
      </c>
      <c r="G16" s="97">
        <v>0</v>
      </c>
      <c r="H16" s="97">
        <v>0</v>
      </c>
    </row>
    <row r="17" spans="2:8" x14ac:dyDescent="0.25">
      <c r="B17" s="179">
        <v>8</v>
      </c>
      <c r="C17" s="1351" t="s">
        <v>1345</v>
      </c>
      <c r="D17" s="1352"/>
      <c r="E17" s="97">
        <v>0</v>
      </c>
      <c r="F17" s="97">
        <v>0</v>
      </c>
      <c r="G17" s="97">
        <v>0</v>
      </c>
      <c r="H17" s="97">
        <v>0</v>
      </c>
    </row>
    <row r="18" spans="2:8" ht="15" customHeight="1" x14ac:dyDescent="0.25">
      <c r="B18" s="179">
        <v>9</v>
      </c>
      <c r="C18" s="1351" t="s">
        <v>1346</v>
      </c>
      <c r="D18" s="1352"/>
      <c r="E18" s="97">
        <v>0</v>
      </c>
      <c r="F18" s="97">
        <v>0</v>
      </c>
      <c r="G18" s="97">
        <v>0</v>
      </c>
      <c r="H18" s="97">
        <v>0</v>
      </c>
    </row>
    <row r="19" spans="2:8" ht="15" customHeight="1" x14ac:dyDescent="0.25">
      <c r="B19" s="179">
        <v>10</v>
      </c>
      <c r="C19" s="1351" t="s">
        <v>1347</v>
      </c>
      <c r="D19" s="1352"/>
      <c r="E19" s="97">
        <v>0</v>
      </c>
      <c r="F19" s="97">
        <v>0</v>
      </c>
      <c r="G19" s="97">
        <v>0</v>
      </c>
      <c r="H19" s="97">
        <v>0</v>
      </c>
    </row>
    <row r="20" spans="2:8" x14ac:dyDescent="0.25">
      <c r="B20" s="179">
        <v>11</v>
      </c>
      <c r="C20" s="1351" t="s">
        <v>1348</v>
      </c>
      <c r="D20" s="1352"/>
      <c r="E20" s="97">
        <v>0</v>
      </c>
      <c r="F20" s="97">
        <v>0</v>
      </c>
      <c r="G20" s="97">
        <v>0</v>
      </c>
      <c r="H20" s="97">
        <v>0</v>
      </c>
    </row>
    <row r="26" spans="2:8" x14ac:dyDescent="0.25">
      <c r="C26" s="1353"/>
      <c r="D26" s="1353"/>
      <c r="E26" s="1353"/>
      <c r="F26" s="1353"/>
      <c r="G26" s="1353"/>
      <c r="H26" s="1353"/>
    </row>
    <row r="30" spans="2:8" ht="29.25" customHeight="1" x14ac:dyDescent="0.25"/>
  </sheetData>
  <mergeCells count="16">
    <mergeCell ref="C18:D18"/>
    <mergeCell ref="C19:D19"/>
    <mergeCell ref="C20:D20"/>
    <mergeCell ref="C26:H26"/>
    <mergeCell ref="C12:D12"/>
    <mergeCell ref="C13:D13"/>
    <mergeCell ref="C14:H14"/>
    <mergeCell ref="C15:D15"/>
    <mergeCell ref="C16:D16"/>
    <mergeCell ref="C17:D17"/>
    <mergeCell ref="C11:H11"/>
    <mergeCell ref="C6:D6"/>
    <mergeCell ref="C7:H7"/>
    <mergeCell ref="C8:D8"/>
    <mergeCell ref="C9:D9"/>
    <mergeCell ref="C10:D10"/>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&amp;CDA
Bilag XXXIII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16AEF-0D78-4ADD-B3D4-C913B1C09B9F}">
  <sheetPr>
    <tabColor theme="7" tint="0.59999389629810485"/>
    <pageSetUpPr fitToPage="1"/>
  </sheetPr>
  <dimension ref="A1:X31"/>
  <sheetViews>
    <sheetView showGridLines="0" topLeftCell="A2" zoomScaleNormal="100" zoomScalePageLayoutView="80" workbookViewId="0">
      <selection activeCell="B1" sqref="B1:C1"/>
    </sheetView>
  </sheetViews>
  <sheetFormatPr defaultColWidth="9.140625" defaultRowHeight="15" x14ac:dyDescent="0.25"/>
  <cols>
    <col min="1" max="1" width="9.140625" style="3"/>
    <col min="2" max="2" width="70" style="3" customWidth="1"/>
    <col min="3" max="7" width="20" style="3" customWidth="1"/>
    <col min="8" max="8" width="20" style="274" customWidth="1"/>
    <col min="9" max="9" width="20" style="3" customWidth="1"/>
    <col min="10" max="10" width="22.140625" style="3" customWidth="1"/>
    <col min="11" max="11" width="9.140625" style="3"/>
    <col min="12" max="12" width="255.5703125" style="3" bestFit="1" customWidth="1"/>
    <col min="13" max="16384" width="9.140625" style="3"/>
  </cols>
  <sheetData>
    <row r="1" spans="1:24" x14ac:dyDescent="0.25">
      <c r="B1" s="288" t="s">
        <v>143</v>
      </c>
      <c r="C1" s="288" t="s">
        <v>305</v>
      </c>
    </row>
    <row r="2" spans="1:24" x14ac:dyDescent="0.25">
      <c r="B2" s="366" t="s">
        <v>1349</v>
      </c>
      <c r="C2" s="367"/>
      <c r="D2" s="367"/>
      <c r="E2" s="367"/>
      <c r="F2" s="367"/>
      <c r="G2" s="367"/>
      <c r="H2" s="368"/>
      <c r="I2" s="367"/>
      <c r="J2" s="367"/>
    </row>
    <row r="3" spans="1:24" x14ac:dyDescent="0.25">
      <c r="B3" s="275"/>
      <c r="C3" s="275"/>
      <c r="D3" s="275"/>
      <c r="E3" s="275"/>
      <c r="F3" s="275"/>
      <c r="G3" s="275"/>
      <c r="H3" s="276"/>
      <c r="I3" s="275"/>
    </row>
    <row r="4" spans="1:24" x14ac:dyDescent="0.25">
      <c r="D4" s="275"/>
      <c r="E4" s="275"/>
      <c r="F4" s="275"/>
      <c r="G4" s="275"/>
      <c r="H4" s="276"/>
    </row>
    <row r="5" spans="1:24" x14ac:dyDescent="0.25">
      <c r="C5" s="179" t="s">
        <v>146</v>
      </c>
      <c r="D5" s="179" t="s">
        <v>147</v>
      </c>
      <c r="E5" s="179" t="s">
        <v>148</v>
      </c>
      <c r="F5" s="179" t="s">
        <v>247</v>
      </c>
      <c r="G5" s="179" t="s">
        <v>248</v>
      </c>
      <c r="H5" s="179" t="s">
        <v>249</v>
      </c>
      <c r="I5" s="179" t="s">
        <v>1350</v>
      </c>
      <c r="J5" s="179" t="s">
        <v>1351</v>
      </c>
    </row>
    <row r="6" spans="1:24" ht="165" x14ac:dyDescent="0.25">
      <c r="B6" s="232" t="s">
        <v>1352</v>
      </c>
      <c r="C6" s="277" t="s">
        <v>1353</v>
      </c>
      <c r="D6" s="277" t="s">
        <v>1354</v>
      </c>
      <c r="E6" s="277" t="s">
        <v>1355</v>
      </c>
      <c r="F6" s="277" t="s">
        <v>1356</v>
      </c>
      <c r="G6" s="277" t="s">
        <v>1357</v>
      </c>
      <c r="H6" s="277" t="s">
        <v>1358</v>
      </c>
      <c r="I6" s="277" t="s">
        <v>1359</v>
      </c>
      <c r="J6" s="277" t="s">
        <v>1360</v>
      </c>
      <c r="L6" s="278"/>
      <c r="M6" s="279"/>
      <c r="N6" s="279"/>
      <c r="O6" s="279"/>
      <c r="P6" s="279"/>
      <c r="Q6" s="279"/>
      <c r="R6" s="279"/>
      <c r="S6" s="279"/>
      <c r="T6" s="279"/>
      <c r="U6" s="279"/>
      <c r="V6" s="279"/>
      <c r="W6" s="279"/>
      <c r="X6" s="279"/>
    </row>
    <row r="7" spans="1:24" x14ac:dyDescent="0.25">
      <c r="A7" s="179">
        <v>1</v>
      </c>
      <c r="B7" s="157" t="s">
        <v>1310</v>
      </c>
      <c r="C7" s="97"/>
      <c r="D7" s="97"/>
      <c r="E7" s="97"/>
      <c r="F7" s="97"/>
      <c r="G7" s="97"/>
      <c r="H7" s="280"/>
      <c r="I7" s="97"/>
      <c r="J7" s="97"/>
    </row>
    <row r="8" spans="1:24" x14ac:dyDescent="0.25">
      <c r="A8" s="179">
        <v>2</v>
      </c>
      <c r="B8" s="271" t="s">
        <v>1361</v>
      </c>
      <c r="C8" s="97"/>
      <c r="D8" s="97"/>
      <c r="E8" s="97"/>
      <c r="F8" s="97"/>
      <c r="G8" s="97"/>
      <c r="H8" s="280"/>
      <c r="I8" s="97"/>
      <c r="J8" s="97"/>
    </row>
    <row r="9" spans="1:24" ht="30" x14ac:dyDescent="0.25">
      <c r="A9" s="179">
        <v>3</v>
      </c>
      <c r="B9" s="271" t="s">
        <v>1362</v>
      </c>
      <c r="C9" s="97"/>
      <c r="D9" s="97"/>
      <c r="E9" s="97"/>
      <c r="F9" s="97"/>
      <c r="G9" s="97"/>
      <c r="H9" s="280"/>
      <c r="I9" s="97"/>
      <c r="J9" s="97"/>
    </row>
    <row r="10" spans="1:24" x14ac:dyDescent="0.25">
      <c r="A10" s="179">
        <v>4</v>
      </c>
      <c r="B10" s="271" t="s">
        <v>1363</v>
      </c>
      <c r="C10" s="97"/>
      <c r="D10" s="97"/>
      <c r="E10" s="97"/>
      <c r="F10" s="97"/>
      <c r="G10" s="97"/>
      <c r="H10" s="280"/>
      <c r="I10" s="97"/>
      <c r="J10" s="97"/>
    </row>
    <row r="11" spans="1:24" x14ac:dyDescent="0.25">
      <c r="A11" s="179">
        <v>5</v>
      </c>
      <c r="B11" s="271" t="s">
        <v>1364</v>
      </c>
      <c r="C11" s="97"/>
      <c r="D11" s="97"/>
      <c r="E11" s="97"/>
      <c r="F11" s="97"/>
      <c r="G11" s="97"/>
      <c r="H11" s="280"/>
      <c r="I11" s="97"/>
      <c r="J11" s="97"/>
    </row>
    <row r="12" spans="1:24" x14ac:dyDescent="0.25">
      <c r="A12" s="179">
        <v>6</v>
      </c>
      <c r="B12" s="271" t="s">
        <v>1365</v>
      </c>
      <c r="C12" s="97"/>
      <c r="D12" s="97"/>
      <c r="E12" s="97"/>
      <c r="F12" s="97"/>
      <c r="G12" s="97"/>
      <c r="H12" s="280"/>
      <c r="I12" s="97"/>
      <c r="J12" s="97"/>
    </row>
    <row r="13" spans="1:24" x14ac:dyDescent="0.25">
      <c r="A13" s="1">
        <v>7</v>
      </c>
      <c r="B13" s="157" t="s">
        <v>1366</v>
      </c>
      <c r="C13" s="97"/>
      <c r="D13" s="97"/>
      <c r="E13" s="97"/>
      <c r="F13" s="97"/>
      <c r="G13" s="97"/>
      <c r="H13" s="280"/>
      <c r="I13" s="97"/>
      <c r="J13" s="97"/>
    </row>
    <row r="14" spans="1:24" x14ac:dyDescent="0.25">
      <c r="A14" s="1">
        <v>8</v>
      </c>
      <c r="B14" s="271" t="s">
        <v>1361</v>
      </c>
      <c r="C14" s="97"/>
      <c r="D14" s="97"/>
      <c r="E14" s="97"/>
      <c r="F14" s="97"/>
      <c r="G14" s="97"/>
      <c r="H14" s="280"/>
      <c r="I14" s="97"/>
      <c r="J14" s="97"/>
    </row>
    <row r="15" spans="1:24" ht="30" x14ac:dyDescent="0.25">
      <c r="A15" s="1">
        <v>9</v>
      </c>
      <c r="B15" s="271" t="s">
        <v>1362</v>
      </c>
      <c r="C15" s="97"/>
      <c r="D15" s="97"/>
      <c r="E15" s="97"/>
      <c r="F15" s="97"/>
      <c r="G15" s="97"/>
      <c r="H15" s="280"/>
      <c r="I15" s="97"/>
      <c r="J15" s="97"/>
    </row>
    <row r="16" spans="1:24" x14ac:dyDescent="0.25">
      <c r="A16" s="1">
        <v>10</v>
      </c>
      <c r="B16" s="271" t="s">
        <v>1363</v>
      </c>
      <c r="C16" s="97"/>
      <c r="D16" s="97"/>
      <c r="E16" s="97"/>
      <c r="F16" s="97"/>
      <c r="G16" s="97"/>
      <c r="H16" s="280"/>
      <c r="I16" s="97"/>
      <c r="J16" s="97"/>
    </row>
    <row r="17" spans="1:12" x14ac:dyDescent="0.25">
      <c r="A17" s="1">
        <v>11</v>
      </c>
      <c r="B17" s="271" t="s">
        <v>1364</v>
      </c>
      <c r="C17" s="97"/>
      <c r="D17" s="97"/>
      <c r="E17" s="97"/>
      <c r="F17" s="97"/>
      <c r="G17" s="97"/>
      <c r="H17" s="280"/>
      <c r="I17" s="97"/>
      <c r="J17" s="97"/>
    </row>
    <row r="18" spans="1:12" x14ac:dyDescent="0.25">
      <c r="A18" s="1">
        <v>12</v>
      </c>
      <c r="B18" s="271" t="s">
        <v>1365</v>
      </c>
      <c r="C18" s="97"/>
      <c r="D18" s="97"/>
      <c r="E18" s="97"/>
      <c r="F18" s="97"/>
      <c r="G18" s="97"/>
      <c r="H18" s="280"/>
      <c r="I18" s="97"/>
      <c r="J18" s="97"/>
    </row>
    <row r="19" spans="1:12" x14ac:dyDescent="0.25">
      <c r="A19" s="1">
        <v>13</v>
      </c>
      <c r="B19" s="3" t="s">
        <v>1312</v>
      </c>
      <c r="C19" s="97"/>
      <c r="D19" s="97"/>
      <c r="E19" s="97"/>
      <c r="F19" s="97"/>
      <c r="G19" s="97"/>
      <c r="H19" s="280"/>
      <c r="I19" s="97"/>
      <c r="J19" s="97"/>
    </row>
    <row r="20" spans="1:12" x14ac:dyDescent="0.25">
      <c r="A20" s="1">
        <v>14</v>
      </c>
      <c r="B20" s="271" t="s">
        <v>1361</v>
      </c>
      <c r="C20" s="97"/>
      <c r="D20" s="97"/>
      <c r="E20" s="97"/>
      <c r="F20" s="97"/>
      <c r="G20" s="97"/>
      <c r="H20" s="280"/>
      <c r="I20" s="97"/>
      <c r="J20" s="97"/>
    </row>
    <row r="21" spans="1:12" ht="30" x14ac:dyDescent="0.25">
      <c r="A21" s="1">
        <v>15</v>
      </c>
      <c r="B21" s="271" t="s">
        <v>1362</v>
      </c>
      <c r="C21" s="97"/>
      <c r="D21" s="97"/>
      <c r="E21" s="97"/>
      <c r="F21" s="97"/>
      <c r="G21" s="97"/>
      <c r="H21" s="280"/>
      <c r="I21" s="97"/>
      <c r="J21" s="97"/>
    </row>
    <row r="22" spans="1:12" x14ac:dyDescent="0.25">
      <c r="A22" s="1">
        <v>16</v>
      </c>
      <c r="B22" s="271" t="s">
        <v>1363</v>
      </c>
      <c r="C22" s="97"/>
      <c r="D22" s="97"/>
      <c r="E22" s="97"/>
      <c r="F22" s="97"/>
      <c r="G22" s="97"/>
      <c r="H22" s="280"/>
      <c r="I22" s="97"/>
      <c r="J22" s="97"/>
    </row>
    <row r="23" spans="1:12" x14ac:dyDescent="0.25">
      <c r="A23" s="1">
        <v>17</v>
      </c>
      <c r="B23" s="271" t="s">
        <v>1364</v>
      </c>
      <c r="C23" s="97"/>
      <c r="D23" s="97"/>
      <c r="E23" s="97"/>
      <c r="F23" s="97"/>
      <c r="G23" s="97"/>
      <c r="H23" s="280"/>
      <c r="I23" s="97"/>
      <c r="J23" s="97"/>
    </row>
    <row r="24" spans="1:12" x14ac:dyDescent="0.25">
      <c r="A24" s="1">
        <v>18</v>
      </c>
      <c r="B24" s="271" t="s">
        <v>1365</v>
      </c>
      <c r="C24" s="97"/>
      <c r="D24" s="97"/>
      <c r="E24" s="97"/>
      <c r="F24" s="97"/>
      <c r="G24" s="97"/>
      <c r="H24" s="280"/>
      <c r="I24" s="97"/>
      <c r="J24" s="97"/>
    </row>
    <row r="25" spans="1:12" x14ac:dyDescent="0.25">
      <c r="A25" s="1">
        <v>19</v>
      </c>
      <c r="B25" s="242" t="s">
        <v>1313</v>
      </c>
      <c r="C25" s="97"/>
      <c r="D25" s="97"/>
      <c r="E25" s="97"/>
      <c r="F25" s="97"/>
      <c r="G25" s="97"/>
      <c r="H25" s="280"/>
      <c r="I25" s="97"/>
      <c r="J25" s="97"/>
    </row>
    <row r="26" spans="1:12" x14ac:dyDescent="0.25">
      <c r="A26" s="1">
        <v>20</v>
      </c>
      <c r="B26" s="271" t="s">
        <v>1361</v>
      </c>
      <c r="C26" s="97"/>
      <c r="D26" s="97"/>
      <c r="E26" s="97"/>
      <c r="F26" s="97"/>
      <c r="G26" s="97"/>
      <c r="H26" s="280"/>
      <c r="I26" s="97"/>
      <c r="J26" s="97"/>
      <c r="L26" s="279"/>
    </row>
    <row r="27" spans="1:12" ht="30" x14ac:dyDescent="0.25">
      <c r="A27" s="1">
        <v>21</v>
      </c>
      <c r="B27" s="271" t="s">
        <v>1362</v>
      </c>
      <c r="C27" s="97"/>
      <c r="D27" s="97"/>
      <c r="E27" s="97"/>
      <c r="F27" s="97"/>
      <c r="G27" s="97"/>
      <c r="H27" s="280"/>
      <c r="I27" s="97"/>
      <c r="J27" s="97"/>
    </row>
    <row r="28" spans="1:12" x14ac:dyDescent="0.25">
      <c r="A28" s="1">
        <v>22</v>
      </c>
      <c r="B28" s="271" t="s">
        <v>1363</v>
      </c>
      <c r="C28" s="97"/>
      <c r="D28" s="97"/>
      <c r="E28" s="97"/>
      <c r="F28" s="97"/>
      <c r="G28" s="97"/>
      <c r="H28" s="280"/>
      <c r="I28" s="97"/>
      <c r="J28" s="97"/>
    </row>
    <row r="29" spans="1:12" x14ac:dyDescent="0.25">
      <c r="A29" s="1">
        <v>23</v>
      </c>
      <c r="B29" s="271" t="s">
        <v>1364</v>
      </c>
      <c r="C29" s="97"/>
      <c r="D29" s="97"/>
      <c r="E29" s="97"/>
      <c r="F29" s="97"/>
      <c r="G29" s="97"/>
      <c r="H29" s="280"/>
      <c r="I29" s="97"/>
      <c r="J29" s="97"/>
    </row>
    <row r="30" spans="1:12" x14ac:dyDescent="0.25">
      <c r="A30" s="1">
        <v>24</v>
      </c>
      <c r="B30" s="271" t="s">
        <v>1365</v>
      </c>
      <c r="C30" s="97"/>
      <c r="D30" s="97"/>
      <c r="E30" s="97"/>
      <c r="F30" s="97"/>
      <c r="G30" s="97"/>
      <c r="H30" s="280"/>
      <c r="I30" s="97"/>
      <c r="J30" s="97"/>
    </row>
    <row r="31" spans="1:12" x14ac:dyDescent="0.25">
      <c r="A31" s="1">
        <v>25</v>
      </c>
      <c r="B31" s="147" t="s">
        <v>1367</v>
      </c>
      <c r="C31" s="97"/>
      <c r="D31" s="97"/>
      <c r="E31" s="97"/>
      <c r="F31" s="97"/>
      <c r="G31" s="97"/>
      <c r="H31" s="280"/>
      <c r="I31" s="97"/>
      <c r="J31" s="97"/>
    </row>
  </sheetData>
  <pageMargins left="0.70866141732283472" right="0.70866141732283472" top="0.74803149606299213" bottom="0.74803149606299213" header="0.31496062992125984" footer="0.31496062992125984"/>
  <pageSetup paperSize="9" scale="54" fitToHeight="0" orientation="landscape" cellComments="asDisplayed" r:id="rId1"/>
  <headerFooter>
    <oddHeader>&amp;CDA
Bilag XXXIII</oddHead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5CE42-E184-4AF6-9C80-A0E6DEED55BD}">
  <sheetPr>
    <tabColor theme="7" tint="0.59999389629810485"/>
  </sheetPr>
  <dimension ref="B1:D20"/>
  <sheetViews>
    <sheetView showGridLines="0" zoomScaleNormal="100" workbookViewId="0">
      <selection activeCell="B1" sqref="B1:C1"/>
    </sheetView>
  </sheetViews>
  <sheetFormatPr defaultColWidth="9.140625" defaultRowHeight="15" x14ac:dyDescent="0.25"/>
  <cols>
    <col min="2" max="2" width="10.42578125" customWidth="1"/>
    <col min="3" max="3" width="42.42578125" customWidth="1"/>
    <col min="4" max="4" width="48.140625" customWidth="1"/>
    <col min="8" max="8" width="42.42578125" customWidth="1"/>
    <col min="9" max="9" width="48.140625" customWidth="1"/>
  </cols>
  <sheetData>
    <row r="1" spans="2:4" x14ac:dyDescent="0.25">
      <c r="B1" s="288" t="s">
        <v>143</v>
      </c>
      <c r="C1" s="288" t="s">
        <v>305</v>
      </c>
    </row>
    <row r="2" spans="2:4" ht="33.75" customHeight="1" x14ac:dyDescent="0.25">
      <c r="B2" s="369" t="s">
        <v>1368</v>
      </c>
      <c r="C2" s="365"/>
      <c r="D2" s="365"/>
    </row>
    <row r="3" spans="2:4" ht="18" customHeight="1" x14ac:dyDescent="0.25">
      <c r="D3" s="1" t="s">
        <v>146</v>
      </c>
    </row>
    <row r="4" spans="2:4" ht="30" x14ac:dyDescent="0.25">
      <c r="C4" s="1" t="s">
        <v>1369</v>
      </c>
      <c r="D4" s="281" t="s">
        <v>1370</v>
      </c>
    </row>
    <row r="5" spans="2:4" x14ac:dyDescent="0.25">
      <c r="B5" s="1">
        <v>1</v>
      </c>
      <c r="C5" s="282" t="s">
        <v>1371</v>
      </c>
      <c r="D5" s="12"/>
    </row>
    <row r="6" spans="2:4" x14ac:dyDescent="0.25">
      <c r="B6" s="1">
        <v>2</v>
      </c>
      <c r="C6" s="282" t="s">
        <v>1372</v>
      </c>
      <c r="D6" s="12"/>
    </row>
    <row r="7" spans="2:4" x14ac:dyDescent="0.25">
      <c r="B7" s="1">
        <v>3</v>
      </c>
      <c r="C7" s="282" t="s">
        <v>1373</v>
      </c>
      <c r="D7" s="12"/>
    </row>
    <row r="8" spans="2:4" x14ac:dyDescent="0.25">
      <c r="B8" s="1">
        <v>4</v>
      </c>
      <c r="C8" s="282" t="s">
        <v>1374</v>
      </c>
      <c r="D8" s="12"/>
    </row>
    <row r="9" spans="2:4" x14ac:dyDescent="0.25">
      <c r="B9" s="1">
        <v>5</v>
      </c>
      <c r="C9" s="282" t="s">
        <v>1375</v>
      </c>
      <c r="D9" s="12"/>
    </row>
    <row r="10" spans="2:4" x14ac:dyDescent="0.25">
      <c r="B10" s="1">
        <v>6</v>
      </c>
      <c r="C10" s="282" t="s">
        <v>1376</v>
      </c>
      <c r="D10" s="12"/>
    </row>
    <row r="11" spans="2:4" x14ac:dyDescent="0.25">
      <c r="B11" s="1">
        <v>7</v>
      </c>
      <c r="C11" s="282" t="s">
        <v>1377</v>
      </c>
      <c r="D11" s="12"/>
    </row>
    <row r="12" spans="2:4" x14ac:dyDescent="0.25">
      <c r="B12" s="1">
        <v>8</v>
      </c>
      <c r="C12" s="282" t="s">
        <v>1378</v>
      </c>
      <c r="D12" s="12"/>
    </row>
    <row r="13" spans="2:4" x14ac:dyDescent="0.25">
      <c r="B13" s="1">
        <v>9</v>
      </c>
      <c r="C13" s="282" t="s">
        <v>1379</v>
      </c>
      <c r="D13" s="12"/>
    </row>
    <row r="14" spans="2:4" x14ac:dyDescent="0.25">
      <c r="B14" s="1">
        <v>10</v>
      </c>
      <c r="C14" s="282" t="s">
        <v>1380</v>
      </c>
      <c r="D14" s="12"/>
    </row>
    <row r="15" spans="2:4" x14ac:dyDescent="0.25">
      <c r="B15" s="1">
        <v>11</v>
      </c>
      <c r="C15" s="282" t="s">
        <v>1381</v>
      </c>
      <c r="D15" s="12"/>
    </row>
    <row r="16" spans="2:4" ht="30" x14ac:dyDescent="0.25">
      <c r="B16" s="24" t="s">
        <v>1169</v>
      </c>
      <c r="C16" s="242" t="s">
        <v>1382</v>
      </c>
      <c r="D16" s="12"/>
    </row>
    <row r="20" spans="4:4" x14ac:dyDescent="0.25">
      <c r="D20" s="23"/>
    </row>
  </sheetData>
  <pageMargins left="0.70866141732283472" right="0.70866141732283472" top="0.74803149606299213" bottom="0.74803149606299213" header="0.31496062992125984" footer="0.31496062992125984"/>
  <pageSetup paperSize="9" orientation="landscape" r:id="rId1"/>
  <headerFooter>
    <oddHeader>&amp;CDA 
Bilag XXXIII</oddHeader>
    <oddFooter>&amp;C&amp;P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AE022-98A3-4EFE-9716-CCA61EA139D3}">
  <sheetPr>
    <tabColor theme="7" tint="0.59999389629810485"/>
  </sheetPr>
  <dimension ref="B1:M18"/>
  <sheetViews>
    <sheetView showGridLines="0" zoomScaleNormal="100" workbookViewId="0"/>
  </sheetViews>
  <sheetFormatPr defaultColWidth="9.140625" defaultRowHeight="15" x14ac:dyDescent="0.25"/>
  <cols>
    <col min="1" max="1" width="9.140625" style="3"/>
    <col min="2" max="2" width="9.28515625" style="3" customWidth="1"/>
    <col min="3" max="3" width="55.5703125" style="3" customWidth="1"/>
    <col min="4" max="4" width="23" style="3" bestFit="1" customWidth="1"/>
    <col min="5" max="5" width="23.42578125" style="3" customWidth="1"/>
    <col min="6" max="6" width="14.85546875" style="3" customWidth="1"/>
    <col min="7" max="7" width="27.7109375" style="3" customWidth="1"/>
    <col min="8" max="8" width="19.42578125" style="3" bestFit="1" customWidth="1"/>
    <col min="9" max="9" width="19.85546875" style="3" bestFit="1" customWidth="1"/>
    <col min="10" max="10" width="22.28515625" style="3" customWidth="1"/>
    <col min="11" max="11" width="18.28515625" style="3" customWidth="1"/>
    <col min="12" max="12" width="14.7109375" style="3" bestFit="1" customWidth="1"/>
    <col min="13" max="13" width="14.140625" style="3" customWidth="1"/>
    <col min="14" max="16384" width="9.140625" style="3"/>
  </cols>
  <sheetData>
    <row r="1" spans="2:13" x14ac:dyDescent="0.25">
      <c r="B1" s="443" t="s">
        <v>143</v>
      </c>
      <c r="C1" s="443" t="s">
        <v>6</v>
      </c>
    </row>
    <row r="2" spans="2:13" ht="18.75" x14ac:dyDescent="0.3">
      <c r="B2" s="751" t="s">
        <v>60</v>
      </c>
      <c r="C2" s="367"/>
      <c r="D2" s="367"/>
      <c r="E2" s="367"/>
      <c r="F2" s="367"/>
      <c r="G2" s="367"/>
      <c r="H2" s="367"/>
      <c r="I2" s="367"/>
      <c r="J2" s="367"/>
      <c r="K2" s="367"/>
      <c r="L2" s="367"/>
      <c r="M2" s="367"/>
    </row>
    <row r="3" spans="2:13" x14ac:dyDescent="0.25">
      <c r="C3" s="437"/>
      <c r="D3" s="437"/>
      <c r="E3" s="437"/>
      <c r="F3" s="437"/>
      <c r="G3" s="283"/>
      <c r="H3" s="283"/>
      <c r="I3" s="283"/>
      <c r="J3" s="283"/>
      <c r="K3" s="283"/>
      <c r="L3" s="283"/>
      <c r="M3" s="283"/>
    </row>
    <row r="4" spans="2:13" ht="15.75" thickBot="1" x14ac:dyDescent="0.3">
      <c r="D4" s="284" t="s">
        <v>1383</v>
      </c>
      <c r="E4" s="284" t="s">
        <v>147</v>
      </c>
      <c r="F4" s="284" t="s">
        <v>148</v>
      </c>
      <c r="G4" s="284" t="s">
        <v>247</v>
      </c>
      <c r="H4" s="284" t="s">
        <v>248</v>
      </c>
      <c r="I4" s="284" t="s">
        <v>249</v>
      </c>
      <c r="J4" s="284" t="s">
        <v>250</v>
      </c>
      <c r="K4" s="284" t="s">
        <v>330</v>
      </c>
      <c r="L4" s="284" t="s">
        <v>576</v>
      </c>
      <c r="M4" s="284" t="s">
        <v>577</v>
      </c>
    </row>
    <row r="5" spans="2:13" ht="15" customHeight="1" x14ac:dyDescent="0.25">
      <c r="C5" s="518"/>
      <c r="D5" s="1354" t="s">
        <v>1384</v>
      </c>
      <c r="E5" s="1355"/>
      <c r="F5" s="1356"/>
      <c r="G5" s="1357" t="s">
        <v>1385</v>
      </c>
      <c r="H5" s="1358"/>
      <c r="I5" s="1358"/>
      <c r="J5" s="1358"/>
      <c r="K5" s="1358"/>
      <c r="L5" s="1359"/>
      <c r="M5" s="519"/>
    </row>
    <row r="6" spans="2:13" ht="45" x14ac:dyDescent="0.25">
      <c r="D6" s="520" t="s">
        <v>1310</v>
      </c>
      <c r="E6" s="521" t="s">
        <v>1366</v>
      </c>
      <c r="F6" s="522" t="s">
        <v>1386</v>
      </c>
      <c r="G6" s="520" t="s">
        <v>1387</v>
      </c>
      <c r="H6" s="521" t="s">
        <v>1388</v>
      </c>
      <c r="I6" s="521" t="s">
        <v>1389</v>
      </c>
      <c r="J6" s="521" t="s">
        <v>1390</v>
      </c>
      <c r="K6" s="521" t="s">
        <v>1391</v>
      </c>
      <c r="L6" s="522" t="s">
        <v>1392</v>
      </c>
      <c r="M6" s="523" t="s">
        <v>1060</v>
      </c>
    </row>
    <row r="7" spans="2:13" x14ac:dyDescent="0.25">
      <c r="B7" s="524">
        <v>1</v>
      </c>
      <c r="C7" s="285" t="s">
        <v>1393</v>
      </c>
      <c r="D7" s="525"/>
      <c r="E7" s="525"/>
      <c r="F7" s="525"/>
      <c r="G7" s="525"/>
      <c r="H7" s="525"/>
      <c r="I7" s="525"/>
      <c r="J7" s="525"/>
      <c r="K7" s="525"/>
      <c r="L7" s="525"/>
      <c r="M7" s="526">
        <v>33</v>
      </c>
    </row>
    <row r="8" spans="2:13" x14ac:dyDescent="0.25">
      <c r="B8" s="524">
        <v>2</v>
      </c>
      <c r="C8" s="286" t="s">
        <v>1394</v>
      </c>
      <c r="D8" s="527">
        <v>10</v>
      </c>
      <c r="E8" s="527">
        <v>2</v>
      </c>
      <c r="F8" s="527">
        <v>12</v>
      </c>
      <c r="G8" s="528"/>
      <c r="H8" s="528"/>
      <c r="I8" s="528"/>
      <c r="J8" s="528"/>
      <c r="K8" s="528"/>
      <c r="L8" s="529"/>
      <c r="M8" s="530"/>
    </row>
    <row r="9" spans="2:13" x14ac:dyDescent="0.25">
      <c r="B9" s="524">
        <v>3</v>
      </c>
      <c r="C9" s="287" t="s">
        <v>1395</v>
      </c>
      <c r="D9" s="528"/>
      <c r="E9" s="528"/>
      <c r="F9" s="528"/>
      <c r="G9" s="531"/>
      <c r="H9" s="531">
        <v>1</v>
      </c>
      <c r="I9" s="531"/>
      <c r="J9" s="531">
        <v>5</v>
      </c>
      <c r="K9" s="531"/>
      <c r="L9" s="532"/>
      <c r="M9" s="530"/>
    </row>
    <row r="10" spans="2:13" x14ac:dyDescent="0.25">
      <c r="B10" s="524">
        <v>4</v>
      </c>
      <c r="C10" s="287" t="s">
        <v>1396</v>
      </c>
      <c r="D10" s="528"/>
      <c r="E10" s="528"/>
      <c r="F10" s="528"/>
      <c r="G10" s="531">
        <v>4</v>
      </c>
      <c r="H10" s="531">
        <v>3</v>
      </c>
      <c r="I10" s="531"/>
      <c r="J10" s="531">
        <v>5</v>
      </c>
      <c r="K10" s="531">
        <v>3</v>
      </c>
      <c r="L10" s="533"/>
      <c r="M10" s="530"/>
    </row>
    <row r="11" spans="2:13" x14ac:dyDescent="0.25">
      <c r="B11" s="524">
        <v>5</v>
      </c>
      <c r="C11" s="285" t="s">
        <v>1397</v>
      </c>
      <c r="D11" s="534">
        <v>2</v>
      </c>
      <c r="E11" s="535">
        <v>8</v>
      </c>
      <c r="F11" s="768">
        <v>10</v>
      </c>
      <c r="G11" s="769">
        <v>3</v>
      </c>
      <c r="H11" s="770">
        <v>6</v>
      </c>
      <c r="I11" s="531"/>
      <c r="J11" s="770">
        <v>15</v>
      </c>
      <c r="K11" s="769">
        <v>4</v>
      </c>
      <c r="L11" s="536"/>
      <c r="M11" s="530"/>
    </row>
    <row r="12" spans="2:13" x14ac:dyDescent="0.25">
      <c r="B12" s="524">
        <v>6</v>
      </c>
      <c r="C12" s="286" t="s">
        <v>1398</v>
      </c>
      <c r="D12" s="537"/>
      <c r="E12" s="538"/>
      <c r="F12" s="539"/>
      <c r="G12" s="771"/>
      <c r="H12" s="772"/>
      <c r="I12" s="773"/>
      <c r="J12" s="772"/>
      <c r="K12" s="771"/>
      <c r="L12" s="540"/>
      <c r="M12" s="530"/>
    </row>
    <row r="13" spans="2:13" x14ac:dyDescent="0.25">
      <c r="B13" s="524">
        <v>7</v>
      </c>
      <c r="C13" s="287" t="s">
        <v>1399</v>
      </c>
      <c r="D13" s="537">
        <v>2</v>
      </c>
      <c r="E13" s="537">
        <v>8</v>
      </c>
      <c r="F13" s="537">
        <v>10</v>
      </c>
      <c r="G13" s="772">
        <v>3</v>
      </c>
      <c r="H13" s="772">
        <v>6</v>
      </c>
      <c r="I13" s="772"/>
      <c r="J13" s="774">
        <v>15</v>
      </c>
      <c r="K13" s="774">
        <v>4</v>
      </c>
      <c r="L13" s="540"/>
      <c r="M13" s="530"/>
    </row>
    <row r="18" spans="11:11" x14ac:dyDescent="0.25">
      <c r="K18" s="414"/>
    </row>
  </sheetData>
  <mergeCells count="2">
    <mergeCell ref="D5:F5"/>
    <mergeCell ref="G5:L5"/>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&amp;CDA
Bilag XXXIII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3468D-81ED-44AF-B704-048577C08A8C}">
  <sheetPr>
    <tabColor theme="7" tint="0.39997558519241921"/>
  </sheetPr>
  <dimension ref="B1:K19"/>
  <sheetViews>
    <sheetView showGridLines="0" zoomScaleNormal="100" workbookViewId="0">
      <pane ySplit="1" topLeftCell="A2" activePane="bottomLeft" state="frozen"/>
      <selection pane="bottomLeft"/>
    </sheetView>
  </sheetViews>
  <sheetFormatPr defaultColWidth="9.140625" defaultRowHeight="15" x14ac:dyDescent="0.25"/>
  <cols>
    <col min="1" max="1" width="9.140625" style="454"/>
    <col min="2" max="2" width="9.42578125" style="454" customWidth="1"/>
    <col min="3" max="3" width="47.140625" style="454" customWidth="1"/>
    <col min="4" max="8" width="17.85546875" style="454" customWidth="1"/>
    <col min="9" max="9" width="19.42578125" style="454" customWidth="1"/>
    <col min="10" max="11" width="17.85546875" style="454" customWidth="1"/>
    <col min="12" max="16384" width="9.140625" style="454"/>
  </cols>
  <sheetData>
    <row r="1" spans="2:11" x14ac:dyDescent="0.25">
      <c r="B1" s="443" t="s">
        <v>143</v>
      </c>
      <c r="C1" s="443" t="s">
        <v>6</v>
      </c>
    </row>
    <row r="2" spans="2:11" ht="20.25" customHeight="1" x14ac:dyDescent="0.25">
      <c r="B2" s="370" t="s">
        <v>62</v>
      </c>
      <c r="C2" s="444"/>
      <c r="D2" s="455"/>
      <c r="E2" s="455"/>
      <c r="F2" s="455"/>
      <c r="G2" s="455"/>
      <c r="H2" s="455"/>
      <c r="I2" s="455"/>
      <c r="J2" s="455"/>
      <c r="K2" s="455"/>
    </row>
    <row r="3" spans="2:11" ht="15.75" x14ac:dyDescent="0.25">
      <c r="B3" s="443"/>
      <c r="C3" s="456"/>
      <c r="D3" s="457"/>
      <c r="E3" s="457"/>
      <c r="F3" s="457"/>
      <c r="G3" s="457"/>
      <c r="H3" s="457"/>
      <c r="I3" s="457"/>
      <c r="J3" s="457"/>
      <c r="K3" s="443"/>
    </row>
    <row r="4" spans="2:11" ht="17.25" customHeight="1" x14ac:dyDescent="0.25">
      <c r="B4" s="443"/>
      <c r="C4" s="456"/>
      <c r="D4" s="457"/>
      <c r="E4" s="457"/>
      <c r="F4" s="457"/>
      <c r="G4" s="457"/>
      <c r="H4" s="457"/>
      <c r="I4" s="457"/>
      <c r="J4" s="457"/>
      <c r="K4" s="443"/>
    </row>
    <row r="5" spans="2:11" ht="27.75" customHeight="1" x14ac:dyDescent="0.25">
      <c r="B5" s="292"/>
      <c r="C5" s="291"/>
      <c r="D5" s="1360" t="s">
        <v>1400</v>
      </c>
      <c r="E5" s="1361"/>
      <c r="F5" s="1362" t="s">
        <v>1401</v>
      </c>
      <c r="G5" s="1363"/>
      <c r="H5" s="1360" t="s">
        <v>1402</v>
      </c>
      <c r="I5" s="1361"/>
      <c r="J5" s="1362" t="s">
        <v>1403</v>
      </c>
      <c r="K5" s="1363"/>
    </row>
    <row r="6" spans="2:11" ht="90" x14ac:dyDescent="0.25">
      <c r="B6" s="292"/>
      <c r="C6" s="292"/>
      <c r="D6" s="293"/>
      <c r="E6" s="294" t="s">
        <v>1404</v>
      </c>
      <c r="F6" s="293"/>
      <c r="G6" s="294" t="s">
        <v>1404</v>
      </c>
      <c r="H6" s="293"/>
      <c r="I6" s="294" t="s">
        <v>1405</v>
      </c>
      <c r="J6" s="295"/>
      <c r="K6" s="294" t="s">
        <v>1405</v>
      </c>
    </row>
    <row r="7" spans="2:11" x14ac:dyDescent="0.25">
      <c r="B7" s="292"/>
      <c r="C7" s="296"/>
      <c r="D7" s="25" t="s">
        <v>596</v>
      </c>
      <c r="E7" s="25" t="s">
        <v>833</v>
      </c>
      <c r="F7" s="25" t="s">
        <v>835</v>
      </c>
      <c r="G7" s="25" t="s">
        <v>837</v>
      </c>
      <c r="H7" s="25" t="s">
        <v>839</v>
      </c>
      <c r="I7" s="25" t="s">
        <v>843</v>
      </c>
      <c r="J7" s="25" t="s">
        <v>845</v>
      </c>
      <c r="K7" s="25" t="s">
        <v>847</v>
      </c>
    </row>
    <row r="8" spans="2:11" x14ac:dyDescent="0.25">
      <c r="B8" s="297" t="s">
        <v>596</v>
      </c>
      <c r="C8" s="298" t="s">
        <v>1406</v>
      </c>
      <c r="D8" s="410">
        <v>183373.67369446799</v>
      </c>
      <c r="E8" s="410">
        <v>7881.1128390478998</v>
      </c>
      <c r="F8" s="299"/>
      <c r="G8" s="299"/>
      <c r="H8" s="410">
        <v>23178.503558382101</v>
      </c>
      <c r="I8" s="410">
        <v>23178.503558382101</v>
      </c>
      <c r="J8" s="300"/>
      <c r="K8" s="299"/>
    </row>
    <row r="9" spans="2:11" x14ac:dyDescent="0.25">
      <c r="B9" s="25" t="s">
        <v>833</v>
      </c>
      <c r="C9" s="301" t="s">
        <v>1188</v>
      </c>
      <c r="D9" s="410"/>
      <c r="E9" s="410"/>
      <c r="F9" s="81"/>
      <c r="G9" s="81"/>
      <c r="H9" s="410">
        <v>46.479554669999999</v>
      </c>
      <c r="I9" s="410"/>
      <c r="J9" s="411">
        <v>46.479554669999999</v>
      </c>
      <c r="K9" s="81"/>
    </row>
    <row r="10" spans="2:11" x14ac:dyDescent="0.25">
      <c r="B10" s="25" t="s">
        <v>835</v>
      </c>
      <c r="C10" s="301" t="s">
        <v>846</v>
      </c>
      <c r="D10" s="410">
        <v>7881.1128390478998</v>
      </c>
      <c r="E10" s="410">
        <v>7881.1128390478998</v>
      </c>
      <c r="F10" s="410">
        <v>7881.1128390478998</v>
      </c>
      <c r="G10" s="410">
        <v>7881.1128390478998</v>
      </c>
      <c r="H10" s="410">
        <v>23132.0240037121</v>
      </c>
      <c r="I10" s="410">
        <v>23132.0240037121</v>
      </c>
      <c r="J10" s="410">
        <v>23132.0240037121</v>
      </c>
      <c r="K10" s="410">
        <v>23132.0240037121</v>
      </c>
    </row>
    <row r="11" spans="2:11" ht="30" x14ac:dyDescent="0.25">
      <c r="B11" s="25" t="s">
        <v>837</v>
      </c>
      <c r="C11" s="302" t="s">
        <v>1407</v>
      </c>
      <c r="D11" s="410">
        <v>7881.1128390478998</v>
      </c>
      <c r="E11" s="410">
        <v>7881.1128390478998</v>
      </c>
      <c r="F11" s="81"/>
      <c r="G11" s="81"/>
      <c r="H11" s="410">
        <v>23132.0240037121</v>
      </c>
      <c r="I11" s="410">
        <v>23132.0240037121</v>
      </c>
      <c r="J11" s="81"/>
      <c r="K11" s="81"/>
    </row>
    <row r="12" spans="2:11" x14ac:dyDescent="0.25">
      <c r="B12" s="25" t="s">
        <v>839</v>
      </c>
      <c r="C12" s="302" t="s">
        <v>1408</v>
      </c>
      <c r="D12" s="410"/>
      <c r="E12" s="410"/>
      <c r="F12" s="81"/>
      <c r="G12" s="81"/>
      <c r="H12" s="81"/>
      <c r="I12" s="81"/>
      <c r="J12" s="81"/>
      <c r="K12" s="81"/>
    </row>
    <row r="13" spans="2:11" ht="30" x14ac:dyDescent="0.25">
      <c r="B13" s="25" t="s">
        <v>841</v>
      </c>
      <c r="C13" s="302" t="s">
        <v>1409</v>
      </c>
      <c r="D13" s="410"/>
      <c r="E13" s="410"/>
      <c r="F13" s="81"/>
      <c r="G13" s="81"/>
      <c r="H13" s="81"/>
      <c r="I13" s="81"/>
      <c r="J13" s="81"/>
      <c r="K13" s="81"/>
    </row>
    <row r="14" spans="2:11" x14ac:dyDescent="0.25">
      <c r="B14" s="25" t="s">
        <v>843</v>
      </c>
      <c r="C14" s="302" t="s">
        <v>1410</v>
      </c>
      <c r="D14" s="410"/>
      <c r="E14" s="410"/>
      <c r="F14" s="81"/>
      <c r="G14" s="81"/>
      <c r="H14" s="81"/>
      <c r="I14" s="81"/>
      <c r="J14" s="81"/>
      <c r="K14" s="81"/>
    </row>
    <row r="15" spans="2:11" x14ac:dyDescent="0.25">
      <c r="B15" s="25" t="s">
        <v>845</v>
      </c>
      <c r="C15" s="302" t="s">
        <v>1411</v>
      </c>
      <c r="D15" s="410"/>
      <c r="E15" s="410"/>
      <c r="F15" s="81"/>
      <c r="G15" s="81"/>
      <c r="H15" s="81"/>
      <c r="I15" s="81"/>
      <c r="J15" s="81"/>
      <c r="K15" s="81"/>
    </row>
    <row r="16" spans="2:11" x14ac:dyDescent="0.25">
      <c r="B16" s="25" t="s">
        <v>849</v>
      </c>
      <c r="C16" s="301" t="s">
        <v>272</v>
      </c>
      <c r="D16" s="410">
        <v>368.71079393000002</v>
      </c>
      <c r="E16" s="410"/>
      <c r="F16" s="303"/>
      <c r="G16" s="303"/>
      <c r="H16" s="81"/>
      <c r="I16" s="81"/>
      <c r="J16" s="304"/>
      <c r="K16" s="303"/>
    </row>
    <row r="19" spans="3:3" x14ac:dyDescent="0.25">
      <c r="C19"/>
    </row>
  </sheetData>
  <mergeCells count="4">
    <mergeCell ref="D5:E5"/>
    <mergeCell ref="F5:G5"/>
    <mergeCell ref="H5:I5"/>
    <mergeCell ref="J5:K5"/>
  </mergeCells>
  <conditionalFormatting sqref="D8:K16">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&amp;CDA
Bilag XXXV</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D5C4C-E480-40F3-98A6-07BDC8CCA5D4}">
  <sheetPr>
    <tabColor theme="7" tint="0.39997558519241921"/>
  </sheetPr>
  <dimension ref="A1:AI23"/>
  <sheetViews>
    <sheetView showGridLines="0" zoomScaleNormal="100" workbookViewId="0"/>
  </sheetViews>
  <sheetFormatPr defaultColWidth="8.85546875" defaultRowHeight="12.75" x14ac:dyDescent="0.25"/>
  <cols>
    <col min="1" max="1" width="5.85546875" style="288" customWidth="1"/>
    <col min="2" max="2" width="72" style="288" customWidth="1"/>
    <col min="3" max="7" width="17.85546875" style="288" customWidth="1"/>
    <col min="8" max="8" width="19.42578125" style="288" customWidth="1"/>
    <col min="9" max="10" width="17.85546875" style="288" customWidth="1"/>
    <col min="11" max="11" width="13.85546875" style="288" customWidth="1"/>
    <col min="12" max="16384" width="8.85546875" style="288"/>
  </cols>
  <sheetData>
    <row r="1" spans="1:35" x14ac:dyDescent="0.25">
      <c r="B1" s="288" t="s">
        <v>143</v>
      </c>
      <c r="C1" s="288" t="s">
        <v>305</v>
      </c>
    </row>
    <row r="2" spans="1:35" ht="18.75" x14ac:dyDescent="0.25">
      <c r="A2" s="305"/>
      <c r="B2" s="370" t="s">
        <v>1412</v>
      </c>
      <c r="C2" s="371"/>
      <c r="D2" s="371"/>
      <c r="E2" s="371"/>
      <c r="F2" s="371"/>
      <c r="G2" s="372"/>
      <c r="H2" s="372"/>
      <c r="I2" s="372"/>
      <c r="J2" s="372"/>
      <c r="K2" s="372"/>
      <c r="L2" s="372"/>
      <c r="M2" s="372"/>
      <c r="N2" s="372"/>
      <c r="O2" s="372"/>
      <c r="P2" s="372"/>
      <c r="Q2" s="372"/>
      <c r="R2" s="372"/>
    </row>
    <row r="3" spans="1:35" ht="18.75" x14ac:dyDescent="0.25">
      <c r="A3" s="305"/>
      <c r="B3" s="307"/>
      <c r="C3" s="306"/>
      <c r="D3" s="306"/>
      <c r="E3" s="306"/>
      <c r="F3" s="306"/>
    </row>
    <row r="4" spans="1:35" s="289" customFormat="1" ht="15.75" x14ac:dyDescent="0.25">
      <c r="C4" s="290"/>
      <c r="D4" s="290"/>
      <c r="E4" s="290"/>
      <c r="F4" s="290"/>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row>
    <row r="5" spans="1:35" ht="15" x14ac:dyDescent="0.25">
      <c r="A5" s="308"/>
      <c r="B5" s="309"/>
      <c r="C5" s="1360" t="s">
        <v>1413</v>
      </c>
      <c r="D5" s="1361"/>
      <c r="E5" s="1366" t="s">
        <v>1414</v>
      </c>
      <c r="F5" s="1367"/>
    </row>
    <row r="6" spans="1:35" ht="15" x14ac:dyDescent="0.25">
      <c r="A6" s="308"/>
      <c r="B6" s="309"/>
      <c r="C6" s="1364"/>
      <c r="D6" s="1365"/>
      <c r="E6" s="1360" t="s">
        <v>1415</v>
      </c>
      <c r="F6" s="1361"/>
    </row>
    <row r="7" spans="1:35" ht="90" x14ac:dyDescent="0.25">
      <c r="A7" s="292"/>
      <c r="B7" s="310"/>
      <c r="C7" s="311"/>
      <c r="D7" s="294" t="s">
        <v>1404</v>
      </c>
      <c r="E7" s="312"/>
      <c r="F7" s="294" t="s">
        <v>1405</v>
      </c>
    </row>
    <row r="8" spans="1:35" ht="15" x14ac:dyDescent="0.25">
      <c r="A8" s="292"/>
      <c r="B8" s="310"/>
      <c r="C8" s="25" t="s">
        <v>596</v>
      </c>
      <c r="D8" s="25" t="s">
        <v>833</v>
      </c>
      <c r="E8" s="25" t="s">
        <v>835</v>
      </c>
      <c r="F8" s="25" t="s">
        <v>839</v>
      </c>
    </row>
    <row r="9" spans="1:35" ht="15" x14ac:dyDescent="0.25">
      <c r="A9" s="297" t="s">
        <v>850</v>
      </c>
      <c r="B9" s="313" t="s">
        <v>1416</v>
      </c>
      <c r="C9" s="81"/>
      <c r="D9" s="81"/>
      <c r="E9" s="81"/>
      <c r="F9" s="81"/>
    </row>
    <row r="10" spans="1:35" ht="15" x14ac:dyDescent="0.25">
      <c r="A10" s="25" t="s">
        <v>851</v>
      </c>
      <c r="B10" s="314" t="s">
        <v>1417</v>
      </c>
      <c r="C10" s="81"/>
      <c r="D10" s="81"/>
      <c r="E10" s="81"/>
      <c r="F10" s="81"/>
    </row>
    <row r="11" spans="1:35" ht="15" x14ac:dyDescent="0.25">
      <c r="A11" s="25" t="s">
        <v>852</v>
      </c>
      <c r="B11" s="314" t="s">
        <v>1188</v>
      </c>
      <c r="C11" s="81"/>
      <c r="D11" s="81"/>
      <c r="E11" s="81"/>
      <c r="F11" s="81"/>
    </row>
    <row r="12" spans="1:35" ht="15" x14ac:dyDescent="0.25">
      <c r="A12" s="25" t="s">
        <v>853</v>
      </c>
      <c r="B12" s="314" t="s">
        <v>846</v>
      </c>
      <c r="C12" s="81"/>
      <c r="D12" s="81"/>
      <c r="E12" s="81"/>
      <c r="F12" s="81"/>
    </row>
    <row r="13" spans="1:35" ht="30" x14ac:dyDescent="0.25">
      <c r="A13" s="25" t="s">
        <v>854</v>
      </c>
      <c r="B13" s="315" t="s">
        <v>1407</v>
      </c>
      <c r="C13" s="81"/>
      <c r="D13" s="81"/>
      <c r="E13" s="81"/>
      <c r="F13" s="81"/>
    </row>
    <row r="14" spans="1:35" ht="15" x14ac:dyDescent="0.25">
      <c r="A14" s="25" t="s">
        <v>855</v>
      </c>
      <c r="B14" s="316" t="s">
        <v>1408</v>
      </c>
      <c r="C14" s="81"/>
      <c r="D14" s="81"/>
      <c r="E14" s="81"/>
      <c r="F14" s="81"/>
    </row>
    <row r="15" spans="1:35" ht="15" x14ac:dyDescent="0.25">
      <c r="A15" s="25" t="s">
        <v>856</v>
      </c>
      <c r="B15" s="315" t="s">
        <v>1409</v>
      </c>
      <c r="C15" s="81"/>
      <c r="D15" s="81"/>
      <c r="E15" s="81"/>
      <c r="F15" s="81"/>
    </row>
    <row r="16" spans="1:35" ht="15" x14ac:dyDescent="0.25">
      <c r="A16" s="25" t="s">
        <v>857</v>
      </c>
      <c r="B16" s="315" t="s">
        <v>1410</v>
      </c>
      <c r="C16" s="81"/>
      <c r="D16" s="81"/>
      <c r="E16" s="81"/>
      <c r="F16" s="81"/>
    </row>
    <row r="17" spans="1:6" ht="15" x14ac:dyDescent="0.25">
      <c r="A17" s="25" t="s">
        <v>858</v>
      </c>
      <c r="B17" s="315" t="s">
        <v>1411</v>
      </c>
      <c r="C17" s="81"/>
      <c r="D17" s="81"/>
      <c r="E17" s="81"/>
      <c r="F17" s="81"/>
    </row>
    <row r="18" spans="1:6" ht="15" x14ac:dyDescent="0.25">
      <c r="A18" s="25" t="s">
        <v>859</v>
      </c>
      <c r="B18" s="314" t="s">
        <v>1418</v>
      </c>
      <c r="C18" s="81"/>
      <c r="D18" s="81"/>
      <c r="E18" s="81"/>
      <c r="F18" s="81"/>
    </row>
    <row r="19" spans="1:6" ht="15" x14ac:dyDescent="0.25">
      <c r="A19" s="25" t="s">
        <v>1419</v>
      </c>
      <c r="B19" s="314" t="s">
        <v>1420</v>
      </c>
      <c r="C19" s="81"/>
      <c r="D19" s="81"/>
      <c r="E19" s="81"/>
      <c r="F19" s="81"/>
    </row>
    <row r="20" spans="1:6" ht="30" x14ac:dyDescent="0.25">
      <c r="A20" s="297" t="s">
        <v>1421</v>
      </c>
      <c r="B20" s="313" t="s">
        <v>1422</v>
      </c>
      <c r="C20" s="81"/>
      <c r="D20" s="81"/>
      <c r="E20" s="81"/>
      <c r="F20" s="81"/>
    </row>
    <row r="21" spans="1:6" ht="45" x14ac:dyDescent="0.25">
      <c r="A21" s="297">
        <v>241</v>
      </c>
      <c r="B21" s="313" t="s">
        <v>1423</v>
      </c>
      <c r="C21" s="299"/>
      <c r="D21" s="299"/>
      <c r="E21" s="81"/>
      <c r="F21" s="81"/>
    </row>
    <row r="22" spans="1:6" ht="30" x14ac:dyDescent="0.25">
      <c r="A22" s="297">
        <v>250</v>
      </c>
      <c r="B22" s="317" t="s">
        <v>1424</v>
      </c>
      <c r="C22" s="81"/>
      <c r="D22" s="81"/>
      <c r="E22" s="299"/>
      <c r="F22" s="299"/>
    </row>
    <row r="23" spans="1:6" x14ac:dyDescent="0.25">
      <c r="B23" s="318"/>
    </row>
  </sheetData>
  <mergeCells count="3">
    <mergeCell ref="C5:D6"/>
    <mergeCell ref="E5:F5"/>
    <mergeCell ref="E6:F6"/>
  </mergeCells>
  <conditionalFormatting sqref="C19:E22">
    <cfRule type="cellIs" dxfId="3" priority="1" stopIfTrue="1" operator="lessThan">
      <formula>0</formula>
    </cfRule>
  </conditionalFormatting>
  <conditionalFormatting sqref="C2:I3 D5:E6 C5:C18 E7:E18 D8:D18 F8:F22 G9:G22">
    <cfRule type="cellIs" dxfId="2" priority="2"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&amp;CDA
Bilag XXXV</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7CE5B-EFC6-4F3C-94DC-D395EA0EAEA8}">
  <sheetPr>
    <tabColor theme="7" tint="0.39997558519241921"/>
  </sheetPr>
  <dimension ref="B1:H10"/>
  <sheetViews>
    <sheetView showGridLines="0" zoomScaleNormal="100" workbookViewId="0"/>
  </sheetViews>
  <sheetFormatPr defaultColWidth="8.85546875" defaultRowHeight="12.75" x14ac:dyDescent="0.25"/>
  <cols>
    <col min="1" max="1" width="9.140625" style="443" customWidth="1"/>
    <col min="2" max="2" width="9.5703125" style="443" customWidth="1"/>
    <col min="3" max="3" width="72" style="443" customWidth="1"/>
    <col min="4" max="4" width="22.42578125" style="443" customWidth="1"/>
    <col min="5" max="5" width="21.42578125" style="443" customWidth="1"/>
    <col min="6" max="8" width="17.85546875" style="443" customWidth="1"/>
    <col min="9" max="9" width="19.42578125" style="443" customWidth="1"/>
    <col min="10" max="11" width="17.85546875" style="443" customWidth="1"/>
    <col min="12" max="12" width="13.85546875" style="443" customWidth="1"/>
    <col min="13" max="16384" width="8.85546875" style="443"/>
  </cols>
  <sheetData>
    <row r="1" spans="2:8" x14ac:dyDescent="0.25">
      <c r="B1" s="443" t="s">
        <v>143</v>
      </c>
      <c r="C1" s="443" t="s">
        <v>6</v>
      </c>
    </row>
    <row r="2" spans="2:8" ht="20.100000000000001" customHeight="1" x14ac:dyDescent="0.25">
      <c r="B2" s="373" t="s">
        <v>63</v>
      </c>
      <c r="C2" s="444"/>
      <c r="D2" s="444"/>
      <c r="E2" s="444"/>
      <c r="F2" s="445"/>
      <c r="G2" s="445"/>
      <c r="H2" s="445"/>
    </row>
    <row r="3" spans="2:8" ht="20.100000000000001" customHeight="1" x14ac:dyDescent="0.25">
      <c r="C3" s="307"/>
      <c r="D3" s="445"/>
      <c r="E3" s="445"/>
      <c r="F3" s="445"/>
      <c r="G3" s="445"/>
      <c r="H3" s="445"/>
    </row>
    <row r="4" spans="2:8" ht="166.5" customHeight="1" x14ac:dyDescent="0.25">
      <c r="B4" s="296"/>
      <c r="C4" s="440"/>
      <c r="D4" s="294" t="s">
        <v>1425</v>
      </c>
      <c r="E4" s="442" t="s">
        <v>1426</v>
      </c>
      <c r="F4" s="446"/>
      <c r="G4" s="446"/>
    </row>
    <row r="5" spans="2:8" ht="15" x14ac:dyDescent="0.25">
      <c r="B5" s="296"/>
      <c r="C5" s="440"/>
      <c r="D5" s="25" t="s">
        <v>596</v>
      </c>
      <c r="E5" s="25" t="s">
        <v>833</v>
      </c>
      <c r="F5" s="447"/>
      <c r="G5" s="447"/>
    </row>
    <row r="6" spans="2:8" ht="15" customHeight="1" x14ac:dyDescent="0.25">
      <c r="B6" s="297" t="s">
        <v>596</v>
      </c>
      <c r="C6" s="317" t="s">
        <v>1427</v>
      </c>
      <c r="D6" s="410">
        <v>186366.58166298</v>
      </c>
      <c r="E6" s="441"/>
      <c r="F6" s="448"/>
      <c r="G6" s="448"/>
    </row>
    <row r="7" spans="2:8" ht="17.25" customHeight="1" x14ac:dyDescent="0.25">
      <c r="B7" s="449"/>
      <c r="C7" s="450"/>
    </row>
    <row r="9" spans="2:8" ht="15" x14ac:dyDescent="0.25">
      <c r="B9" s="451"/>
      <c r="C9" s="452"/>
      <c r="D9" s="452"/>
      <c r="E9" s="452"/>
      <c r="F9" s="452"/>
      <c r="G9" s="452"/>
      <c r="H9" s="452"/>
    </row>
    <row r="10" spans="2:8" x14ac:dyDescent="0.25">
      <c r="C10" s="453"/>
    </row>
  </sheetData>
  <conditionalFormatting sqref="C2:G2">
    <cfRule type="cellIs" dxfId="1" priority="1" stopIfTrue="1" operator="lessThan">
      <formula>0</formula>
    </cfRule>
  </conditionalFormatting>
  <conditionalFormatting sqref="D3:G6">
    <cfRule type="cellIs" dxfId="0" priority="2"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&amp;CDA
Bilag XXXV</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3565D-7C61-4402-BD19-C66A1B103958}">
  <sheetPr>
    <tabColor theme="8" tint="0.59999389629810485"/>
  </sheetPr>
  <dimension ref="B1:R13"/>
  <sheetViews>
    <sheetView showGridLines="0" zoomScale="130" zoomScaleNormal="130" zoomScalePageLayoutView="64" workbookViewId="0"/>
  </sheetViews>
  <sheetFormatPr defaultColWidth="9.140625" defaultRowHeight="15" x14ac:dyDescent="0.25"/>
  <cols>
    <col min="2" max="2" width="9" customWidth="1"/>
    <col min="3" max="3" width="43.85546875" customWidth="1"/>
    <col min="4" max="6" width="22.140625" customWidth="1"/>
    <col min="7" max="9" width="22.140625" hidden="1" customWidth="1"/>
    <col min="10" max="10" width="22.140625" customWidth="1"/>
    <col min="12" max="12" width="13.140625" style="28" customWidth="1"/>
    <col min="13" max="13" width="52.42578125" customWidth="1"/>
  </cols>
  <sheetData>
    <row r="1" spans="2:18" x14ac:dyDescent="0.25">
      <c r="B1" s="443" t="s">
        <v>143</v>
      </c>
      <c r="C1" s="443" t="s">
        <v>6</v>
      </c>
      <c r="D1" s="158"/>
      <c r="E1" s="158"/>
      <c r="F1" s="158"/>
      <c r="G1" s="158"/>
      <c r="H1" s="158"/>
      <c r="I1" s="158"/>
      <c r="J1" s="158"/>
      <c r="K1" s="158"/>
    </row>
    <row r="2" spans="2:18" s="797" customFormat="1" ht="18.75" x14ac:dyDescent="0.25">
      <c r="B2" s="798" t="s">
        <v>65</v>
      </c>
      <c r="C2" s="799"/>
      <c r="D2" s="800"/>
      <c r="E2" s="799"/>
      <c r="F2" s="799"/>
      <c r="G2" s="799"/>
      <c r="H2" s="799"/>
      <c r="I2" s="799"/>
      <c r="J2" s="799"/>
    </row>
    <row r="3" spans="2:18" s="797" customFormat="1" x14ac:dyDescent="0.25"/>
    <row r="4" spans="2:18" s="797" customFormat="1" x14ac:dyDescent="0.25">
      <c r="B4"/>
    </row>
    <row r="5" spans="2:18" ht="13.5" customHeight="1" x14ac:dyDescent="0.25">
      <c r="B5" s="1368" t="s">
        <v>1428</v>
      </c>
      <c r="C5" s="1369"/>
      <c r="D5" s="258" t="s">
        <v>146</v>
      </c>
      <c r="E5" s="258" t="s">
        <v>147</v>
      </c>
      <c r="F5" s="258" t="s">
        <v>148</v>
      </c>
      <c r="G5" s="258" t="s">
        <v>835</v>
      </c>
      <c r="H5" s="258" t="s">
        <v>837</v>
      </c>
      <c r="I5" s="258"/>
      <c r="J5" s="258" t="s">
        <v>247</v>
      </c>
    </row>
    <row r="6" spans="2:18" ht="62.1" customHeight="1" x14ac:dyDescent="0.25">
      <c r="B6" s="1370"/>
      <c r="C6" s="1371"/>
      <c r="D6" s="1374" t="s">
        <v>1429</v>
      </c>
      <c r="E6" s="1376"/>
      <c r="F6" s="1374" t="s">
        <v>1430</v>
      </c>
      <c r="G6" s="1375"/>
      <c r="H6" s="1375"/>
      <c r="I6" s="1375"/>
      <c r="J6" s="1376"/>
    </row>
    <row r="7" spans="2:18" x14ac:dyDescent="0.25">
      <c r="B7" s="1372"/>
      <c r="C7" s="1373"/>
      <c r="D7" s="436" t="s">
        <v>1431</v>
      </c>
      <c r="E7" s="436" t="s">
        <v>1432</v>
      </c>
      <c r="F7" s="436" t="s">
        <v>1431</v>
      </c>
      <c r="G7" s="436" t="s">
        <v>1432</v>
      </c>
      <c r="H7" s="436"/>
      <c r="I7" s="436"/>
      <c r="J7" s="436" t="s">
        <v>1432</v>
      </c>
    </row>
    <row r="8" spans="2:18" ht="38.25" customHeight="1" x14ac:dyDescent="0.25">
      <c r="B8" s="436">
        <v>1</v>
      </c>
      <c r="C8" s="260" t="s">
        <v>1433</v>
      </c>
      <c r="D8" s="409">
        <v>14.3</v>
      </c>
      <c r="E8" s="409">
        <v>-28</v>
      </c>
      <c r="F8" s="409">
        <v>-53.5</v>
      </c>
      <c r="G8" s="436">
        <v>-106</v>
      </c>
      <c r="H8" s="436"/>
      <c r="I8" s="436"/>
      <c r="J8" s="409">
        <v>-106</v>
      </c>
      <c r="M8" s="28"/>
      <c r="N8" s="28"/>
      <c r="O8" s="28"/>
      <c r="P8" s="28"/>
      <c r="Q8" s="28"/>
      <c r="R8" s="28"/>
    </row>
    <row r="9" spans="2:18" ht="38.25" customHeight="1" x14ac:dyDescent="0.25">
      <c r="B9" s="436">
        <v>2</v>
      </c>
      <c r="C9" s="260" t="s">
        <v>1434</v>
      </c>
      <c r="D9" s="409">
        <v>-14.7</v>
      </c>
      <c r="E9" s="409">
        <v>28</v>
      </c>
      <c r="F9" s="409">
        <v>55.6</v>
      </c>
      <c r="G9" s="436">
        <v>106</v>
      </c>
      <c r="H9" s="436"/>
      <c r="I9" s="436"/>
      <c r="J9" s="409">
        <v>106</v>
      </c>
      <c r="M9" s="28"/>
      <c r="N9" s="28"/>
      <c r="O9" s="28"/>
      <c r="P9" s="28"/>
      <c r="Q9" s="28"/>
      <c r="R9" s="28"/>
    </row>
    <row r="10" spans="2:18" ht="38.25" customHeight="1" x14ac:dyDescent="0.25">
      <c r="B10" s="436">
        <v>3</v>
      </c>
      <c r="C10" s="260" t="s">
        <v>1435</v>
      </c>
      <c r="D10" s="409">
        <v>-6.2</v>
      </c>
      <c r="E10" s="409">
        <v>22</v>
      </c>
      <c r="F10" s="263"/>
      <c r="G10" s="436"/>
      <c r="H10" s="436"/>
      <c r="I10" s="436"/>
      <c r="J10" s="263"/>
      <c r="M10" s="28"/>
    </row>
    <row r="11" spans="2:18" ht="38.25" customHeight="1" x14ac:dyDescent="0.25">
      <c r="B11" s="436">
        <v>4</v>
      </c>
      <c r="C11" s="260" t="s">
        <v>1436</v>
      </c>
      <c r="D11" s="409">
        <v>8.9</v>
      </c>
      <c r="E11" s="409">
        <v>-27</v>
      </c>
      <c r="F11" s="263"/>
      <c r="G11" s="265"/>
      <c r="H11" s="266"/>
      <c r="I11" s="266"/>
      <c r="J11" s="263"/>
      <c r="M11" s="28"/>
    </row>
    <row r="12" spans="2:18" ht="38.25" customHeight="1" x14ac:dyDescent="0.25">
      <c r="B12" s="436">
        <v>5</v>
      </c>
      <c r="C12" s="260" t="s">
        <v>1437</v>
      </c>
      <c r="D12" s="409">
        <v>13.2</v>
      </c>
      <c r="E12" s="409">
        <v>-34</v>
      </c>
      <c r="F12" s="263"/>
      <c r="G12" s="265"/>
      <c r="H12" s="266"/>
      <c r="I12" s="266"/>
      <c r="J12" s="263"/>
      <c r="M12" s="28"/>
    </row>
    <row r="13" spans="2:18" ht="38.25" customHeight="1" x14ac:dyDescent="0.25">
      <c r="B13" s="268">
        <v>6</v>
      </c>
      <c r="C13" s="260" t="s">
        <v>1438</v>
      </c>
      <c r="D13" s="409">
        <v>-13.5</v>
      </c>
      <c r="E13" s="409">
        <v>34</v>
      </c>
      <c r="F13" s="263"/>
      <c r="G13" s="266"/>
      <c r="H13" s="266"/>
      <c r="I13" s="266"/>
      <c r="J13" s="263"/>
      <c r="M13" s="28"/>
    </row>
  </sheetData>
  <mergeCells count="3">
    <mergeCell ref="B5:C7"/>
    <mergeCell ref="F6:J6"/>
    <mergeCell ref="D6:E6"/>
  </mergeCells>
  <pageMargins left="0.7" right="0.7" top="0.75" bottom="0.75" header="0.3" footer="0.3"/>
  <pageSetup paperSize="9" scale="75" orientation="landscape" r:id="rId1"/>
  <headerFooter>
    <oddHeader>&amp;CEN
Annex XX</oddHead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8E2A2-F151-4128-9306-9A334B40894F}">
  <sheetPr>
    <pageSetUpPr fitToPage="1"/>
  </sheetPr>
  <dimension ref="B1:E26"/>
  <sheetViews>
    <sheetView showGridLines="0" zoomScale="85" zoomScaleNormal="85" zoomScaleSheetLayoutView="40" zoomScalePageLayoutView="110" workbookViewId="0"/>
  </sheetViews>
  <sheetFormatPr defaultColWidth="9.140625" defaultRowHeight="15" x14ac:dyDescent="0.25"/>
  <cols>
    <col min="1" max="1" width="6.5703125" customWidth="1"/>
    <col min="2" max="2" width="10" customWidth="1"/>
    <col min="3" max="3" width="88.28515625" style="3" customWidth="1"/>
    <col min="4" max="4" width="191.85546875" customWidth="1"/>
    <col min="5" max="5" width="28" style="805" customWidth="1"/>
  </cols>
  <sheetData>
    <row r="1" spans="2:5" x14ac:dyDescent="0.25">
      <c r="B1" s="443" t="s">
        <v>143</v>
      </c>
      <c r="C1" s="443" t="s">
        <v>6</v>
      </c>
    </row>
    <row r="2" spans="2:5" x14ac:dyDescent="0.25">
      <c r="B2" s="804" t="s">
        <v>67</v>
      </c>
    </row>
    <row r="3" spans="2:5" x14ac:dyDescent="0.25">
      <c r="B3" s="45" t="s">
        <v>1439</v>
      </c>
    </row>
    <row r="4" spans="2:5" x14ac:dyDescent="0.25">
      <c r="D4" s="42"/>
      <c r="E4" s="806"/>
    </row>
    <row r="5" spans="2:5" x14ac:dyDescent="0.25">
      <c r="B5" s="18" t="s">
        <v>309</v>
      </c>
      <c r="C5" s="1075" t="s">
        <v>1440</v>
      </c>
      <c r="D5" s="1075"/>
      <c r="E5" s="807"/>
    </row>
    <row r="6" spans="2:5" x14ac:dyDescent="0.25">
      <c r="B6" s="105"/>
      <c r="C6" s="808" t="s">
        <v>1441</v>
      </c>
      <c r="D6" s="809"/>
      <c r="E6" s="807"/>
    </row>
    <row r="7" spans="2:5" ht="133.5" customHeight="1" x14ac:dyDescent="0.25">
      <c r="B7" s="58" t="s">
        <v>312</v>
      </c>
      <c r="C7" s="14" t="s">
        <v>1442</v>
      </c>
      <c r="D7" s="14" t="s">
        <v>1443</v>
      </c>
      <c r="E7" s="807"/>
    </row>
    <row r="8" spans="2:5" ht="387.75" customHeight="1" x14ac:dyDescent="0.25">
      <c r="B8" s="58" t="s">
        <v>315</v>
      </c>
      <c r="C8" s="14" t="s">
        <v>1444</v>
      </c>
      <c r="D8" s="14" t="s">
        <v>1445</v>
      </c>
      <c r="E8" s="807"/>
    </row>
    <row r="9" spans="2:5" ht="162.75" customHeight="1" x14ac:dyDescent="0.25">
      <c r="B9" s="58" t="s">
        <v>323</v>
      </c>
      <c r="C9" s="14" t="s">
        <v>1446</v>
      </c>
      <c r="D9" s="14" t="s">
        <v>1447</v>
      </c>
      <c r="E9" s="807"/>
    </row>
    <row r="10" spans="2:5" ht="174.75" customHeight="1" x14ac:dyDescent="0.25">
      <c r="B10" s="58" t="s">
        <v>325</v>
      </c>
      <c r="C10" s="14" t="s">
        <v>1448</v>
      </c>
      <c r="D10" s="14" t="s">
        <v>1449</v>
      </c>
      <c r="E10" s="807"/>
    </row>
    <row r="11" spans="2:5" x14ac:dyDescent="0.25">
      <c r="B11" s="810"/>
      <c r="C11" s="808" t="s">
        <v>1450</v>
      </c>
      <c r="D11" s="14"/>
      <c r="E11" s="807"/>
    </row>
    <row r="12" spans="2:5" ht="197.25" customHeight="1" x14ac:dyDescent="0.25">
      <c r="B12" s="5" t="s">
        <v>1130</v>
      </c>
      <c r="C12" s="14" t="s">
        <v>1451</v>
      </c>
      <c r="D12" s="14" t="s">
        <v>1452</v>
      </c>
      <c r="E12" s="811"/>
    </row>
    <row r="13" spans="2:5" ht="171.75" customHeight="1" x14ac:dyDescent="0.25">
      <c r="B13" s="5" t="s">
        <v>1453</v>
      </c>
      <c r="C13" s="14" t="s">
        <v>1454</v>
      </c>
      <c r="D13" s="14" t="s">
        <v>1455</v>
      </c>
      <c r="E13" s="811"/>
    </row>
    <row r="14" spans="2:5" ht="129.75" customHeight="1" x14ac:dyDescent="0.25">
      <c r="B14" s="58" t="s">
        <v>1456</v>
      </c>
      <c r="C14" s="14" t="s">
        <v>1457</v>
      </c>
      <c r="D14" s="14" t="s">
        <v>1458</v>
      </c>
      <c r="E14" s="807"/>
    </row>
    <row r="15" spans="2:5" ht="103.5" customHeight="1" x14ac:dyDescent="0.25">
      <c r="B15" s="58" t="s">
        <v>357</v>
      </c>
      <c r="C15" s="14" t="s">
        <v>1459</v>
      </c>
      <c r="D15" s="14" t="s">
        <v>1460</v>
      </c>
      <c r="E15" s="811"/>
    </row>
    <row r="16" spans="2:5" ht="78" customHeight="1" x14ac:dyDescent="0.25">
      <c r="B16" s="58" t="s">
        <v>407</v>
      </c>
      <c r="C16" s="14" t="s">
        <v>1461</v>
      </c>
      <c r="D16" s="14" t="s">
        <v>1462</v>
      </c>
      <c r="E16" s="811"/>
    </row>
    <row r="17" spans="2:5" x14ac:dyDescent="0.25">
      <c r="B17" s="105"/>
      <c r="C17" s="812" t="s">
        <v>1463</v>
      </c>
      <c r="D17" s="14"/>
      <c r="E17" s="811"/>
    </row>
    <row r="18" spans="2:5" ht="41.25" customHeight="1" x14ac:dyDescent="0.25">
      <c r="B18" s="58" t="s">
        <v>1464</v>
      </c>
      <c r="C18" s="14" t="s">
        <v>1465</v>
      </c>
      <c r="D18" s="14" t="s">
        <v>1466</v>
      </c>
      <c r="E18" s="811"/>
    </row>
    <row r="19" spans="2:5" ht="409.5" customHeight="1" x14ac:dyDescent="0.25">
      <c r="B19" s="58" t="s">
        <v>1467</v>
      </c>
      <c r="C19" s="14" t="s">
        <v>1468</v>
      </c>
      <c r="D19" s="11" t="s">
        <v>1469</v>
      </c>
      <c r="E19" s="811"/>
    </row>
    <row r="20" spans="2:5" ht="83.25" customHeight="1" x14ac:dyDescent="0.25">
      <c r="B20" s="58" t="s">
        <v>1470</v>
      </c>
      <c r="C20" s="14" t="s">
        <v>1471</v>
      </c>
      <c r="D20" s="14" t="s">
        <v>1472</v>
      </c>
      <c r="E20" s="807"/>
    </row>
    <row r="21" spans="2:5" ht="245.25" customHeight="1" x14ac:dyDescent="0.25">
      <c r="B21" s="58" t="s">
        <v>1473</v>
      </c>
      <c r="C21" s="14" t="s">
        <v>1474</v>
      </c>
      <c r="D21" s="14" t="s">
        <v>1475</v>
      </c>
      <c r="E21" s="807"/>
    </row>
    <row r="22" spans="2:5" ht="318.75" customHeight="1" x14ac:dyDescent="0.25">
      <c r="B22" s="58" t="s">
        <v>1476</v>
      </c>
      <c r="C22" s="14" t="s">
        <v>1477</v>
      </c>
      <c r="D22" s="11" t="s">
        <v>1478</v>
      </c>
      <c r="E22" s="811"/>
    </row>
    <row r="23" spans="2:5" ht="67.5" customHeight="1" x14ac:dyDescent="0.25">
      <c r="B23" s="58" t="s">
        <v>1479</v>
      </c>
      <c r="C23" s="14" t="s">
        <v>1480</v>
      </c>
      <c r="D23" s="14" t="s">
        <v>1481</v>
      </c>
      <c r="E23" s="811"/>
    </row>
    <row r="24" spans="2:5" ht="93" customHeight="1" x14ac:dyDescent="0.25">
      <c r="B24" s="58" t="s">
        <v>1482</v>
      </c>
      <c r="C24" s="14" t="s">
        <v>1483</v>
      </c>
      <c r="D24" s="14" t="s">
        <v>1484</v>
      </c>
      <c r="E24" s="811"/>
    </row>
    <row r="25" spans="2:5" ht="78" customHeight="1" x14ac:dyDescent="0.25">
      <c r="B25" s="58" t="s">
        <v>1485</v>
      </c>
      <c r="C25" s="14" t="s">
        <v>1486</v>
      </c>
      <c r="D25" s="14" t="s">
        <v>1487</v>
      </c>
      <c r="E25" s="811"/>
    </row>
    <row r="26" spans="2:5" ht="169.5" customHeight="1" x14ac:dyDescent="0.25">
      <c r="B26" s="58" t="s">
        <v>1488</v>
      </c>
      <c r="C26" s="14" t="s">
        <v>1489</v>
      </c>
      <c r="D26" s="14" t="s">
        <v>1490</v>
      </c>
      <c r="E26" s="811"/>
    </row>
  </sheetData>
  <mergeCells count="1">
    <mergeCell ref="C5:D5"/>
  </mergeCells>
  <pageMargins left="0.7" right="0.7" top="0.75" bottom="0.75" header="0.3" footer="0.3"/>
  <pageSetup paperSize="9" scale="29" orientation="portrait" r:id="rId1"/>
  <headerFooter>
    <oddHeader>&amp;CDA
Bilag 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E1AA8-19D0-42ED-8FEA-B41FCDD349B4}">
  <sheetPr>
    <pageSetUpPr fitToPage="1"/>
  </sheetPr>
  <dimension ref="B1:D26"/>
  <sheetViews>
    <sheetView showGridLines="0" zoomScale="90" zoomScaleNormal="90" zoomScalePageLayoutView="110" workbookViewId="0"/>
  </sheetViews>
  <sheetFormatPr defaultColWidth="9.140625" defaultRowHeight="15" x14ac:dyDescent="0.25"/>
  <cols>
    <col min="1" max="1" width="6.5703125" style="3" customWidth="1"/>
    <col min="2" max="2" width="10" style="3" customWidth="1"/>
    <col min="3" max="3" width="64.7109375" style="3" customWidth="1"/>
    <col min="4" max="4" width="152.42578125" style="3" customWidth="1"/>
    <col min="5" max="5" width="35.28515625" style="3" customWidth="1"/>
    <col min="6" max="16384" width="9.140625" style="3"/>
  </cols>
  <sheetData>
    <row r="1" spans="2:4" x14ac:dyDescent="0.25">
      <c r="B1" s="443" t="s">
        <v>143</v>
      </c>
      <c r="C1" s="443" t="s">
        <v>6</v>
      </c>
    </row>
    <row r="2" spans="2:4" x14ac:dyDescent="0.25">
      <c r="B2" s="804" t="s">
        <v>68</v>
      </c>
    </row>
    <row r="3" spans="2:4" x14ac:dyDescent="0.25">
      <c r="B3" s="233" t="s">
        <v>1439</v>
      </c>
    </row>
    <row r="4" spans="2:4" x14ac:dyDescent="0.25">
      <c r="D4" s="813"/>
    </row>
    <row r="5" spans="2:4" x14ac:dyDescent="0.25">
      <c r="B5" s="5" t="s">
        <v>309</v>
      </c>
      <c r="C5" s="1056" t="s">
        <v>1440</v>
      </c>
      <c r="D5" s="1056"/>
    </row>
    <row r="6" spans="2:4" x14ac:dyDescent="0.25">
      <c r="B6" s="814"/>
      <c r="C6" s="808" t="s">
        <v>1441</v>
      </c>
      <c r="D6" s="815"/>
    </row>
    <row r="7" spans="2:4" ht="306" customHeight="1" x14ac:dyDescent="0.25">
      <c r="B7" s="58" t="s">
        <v>312</v>
      </c>
      <c r="C7" s="14" t="s">
        <v>1491</v>
      </c>
      <c r="D7" s="14" t="s">
        <v>1492</v>
      </c>
    </row>
    <row r="8" spans="2:4" ht="107.25" customHeight="1" x14ac:dyDescent="0.25">
      <c r="B8" s="58" t="s">
        <v>315</v>
      </c>
      <c r="C8" s="14" t="s">
        <v>1493</v>
      </c>
      <c r="D8" s="14" t="s">
        <v>1494</v>
      </c>
    </row>
    <row r="9" spans="2:4" ht="104.25" customHeight="1" x14ac:dyDescent="0.25">
      <c r="B9" s="58" t="s">
        <v>323</v>
      </c>
      <c r="C9" s="14" t="s">
        <v>1495</v>
      </c>
      <c r="D9" s="14" t="s">
        <v>1496</v>
      </c>
    </row>
    <row r="10" spans="2:4" x14ac:dyDescent="0.25">
      <c r="B10" s="816"/>
      <c r="C10" s="808" t="s">
        <v>1450</v>
      </c>
      <c r="D10" s="816"/>
    </row>
    <row r="11" spans="2:4" ht="61.5" customHeight="1" x14ac:dyDescent="0.25">
      <c r="B11" s="58" t="s">
        <v>325</v>
      </c>
      <c r="C11" s="14" t="s">
        <v>1497</v>
      </c>
      <c r="D11" s="14" t="s">
        <v>1498</v>
      </c>
    </row>
    <row r="12" spans="2:4" ht="89.25" customHeight="1" x14ac:dyDescent="0.25">
      <c r="B12" s="817" t="s">
        <v>407</v>
      </c>
      <c r="C12" s="818" t="s">
        <v>1499</v>
      </c>
      <c r="D12" s="14" t="s">
        <v>1500</v>
      </c>
    </row>
    <row r="13" spans="2:4" ht="50.25" customHeight="1" x14ac:dyDescent="0.25">
      <c r="B13" s="817" t="s">
        <v>1501</v>
      </c>
      <c r="C13" s="818" t="s">
        <v>1502</v>
      </c>
      <c r="D13" s="27" t="s">
        <v>1503</v>
      </c>
    </row>
    <row r="14" spans="2:4" ht="102" customHeight="1" x14ac:dyDescent="0.25">
      <c r="B14" s="817" t="s">
        <v>1504</v>
      </c>
      <c r="C14" s="818" t="s">
        <v>1505</v>
      </c>
      <c r="D14" s="14" t="s">
        <v>1506</v>
      </c>
    </row>
    <row r="15" spans="2:4" ht="66.75" customHeight="1" x14ac:dyDescent="0.25">
      <c r="B15" s="817" t="s">
        <v>1507</v>
      </c>
      <c r="C15" s="818" t="s">
        <v>1508</v>
      </c>
      <c r="D15" s="14" t="s">
        <v>1509</v>
      </c>
    </row>
    <row r="16" spans="2:4" ht="54" customHeight="1" x14ac:dyDescent="0.25">
      <c r="B16" s="5" t="s">
        <v>1130</v>
      </c>
      <c r="C16" s="14" t="s">
        <v>1510</v>
      </c>
      <c r="D16" s="14" t="s">
        <v>1511</v>
      </c>
    </row>
    <row r="17" spans="2:4" ht="79.5" customHeight="1" x14ac:dyDescent="0.25">
      <c r="B17" s="5" t="s">
        <v>1453</v>
      </c>
      <c r="C17" s="14" t="s">
        <v>1512</v>
      </c>
      <c r="D17" s="14" t="s">
        <v>1513</v>
      </c>
    </row>
    <row r="18" spans="2:4" ht="52.5" customHeight="1" x14ac:dyDescent="0.25">
      <c r="B18" s="58" t="s">
        <v>1456</v>
      </c>
      <c r="C18" s="14" t="s">
        <v>1514</v>
      </c>
      <c r="D18" s="731" t="s">
        <v>1515</v>
      </c>
    </row>
    <row r="19" spans="2:4" x14ac:dyDescent="0.25">
      <c r="B19" s="814"/>
      <c r="C19" s="808" t="s">
        <v>1463</v>
      </c>
      <c r="D19" s="815"/>
    </row>
    <row r="20" spans="2:4" ht="30" x14ac:dyDescent="0.25">
      <c r="B20" s="58" t="s">
        <v>357</v>
      </c>
      <c r="C20" s="14" t="s">
        <v>1516</v>
      </c>
      <c r="D20" s="14" t="s">
        <v>1517</v>
      </c>
    </row>
    <row r="21" spans="2:4" ht="46.5" customHeight="1" x14ac:dyDescent="0.25">
      <c r="B21" s="58" t="s">
        <v>407</v>
      </c>
      <c r="C21" s="14" t="s">
        <v>1518</v>
      </c>
      <c r="D21" s="14" t="s">
        <v>1519</v>
      </c>
    </row>
    <row r="22" spans="2:4" ht="75.75" customHeight="1" x14ac:dyDescent="0.25">
      <c r="B22" s="58" t="s">
        <v>1464</v>
      </c>
      <c r="C22" s="14" t="s">
        <v>1520</v>
      </c>
      <c r="D22" s="14" t="s">
        <v>1521</v>
      </c>
    </row>
    <row r="23" spans="2:4" ht="42" customHeight="1" x14ac:dyDescent="0.25">
      <c r="B23" s="58" t="s">
        <v>1467</v>
      </c>
      <c r="C23" s="14" t="s">
        <v>1522</v>
      </c>
      <c r="D23" s="14" t="s">
        <v>1523</v>
      </c>
    </row>
    <row r="24" spans="2:4" ht="78" customHeight="1" x14ac:dyDescent="0.25">
      <c r="B24" s="58" t="s">
        <v>1470</v>
      </c>
      <c r="C24" s="14" t="s">
        <v>1524</v>
      </c>
      <c r="D24" s="14" t="s">
        <v>1525</v>
      </c>
    </row>
    <row r="25" spans="2:4" ht="60" x14ac:dyDescent="0.25">
      <c r="B25" s="58" t="s">
        <v>1473</v>
      </c>
      <c r="C25" s="14" t="s">
        <v>1526</v>
      </c>
      <c r="D25" s="14" t="s">
        <v>1527</v>
      </c>
    </row>
    <row r="26" spans="2:4" x14ac:dyDescent="0.25">
      <c r="B26" s="58"/>
    </row>
  </sheetData>
  <mergeCells count="1">
    <mergeCell ref="C5:D5"/>
  </mergeCells>
  <pageMargins left="0.70866141732283472" right="0.70866141732283472" top="0.74803149606299213" bottom="0.74803149606299213" header="0.31496062992125984" footer="0.31496062992125984"/>
  <pageSetup paperSize="9" scale="31" orientation="landscape" r:id="rId1"/>
  <headerFooter>
    <oddHeader>&amp;CDA
Bilag I</oddHeader>
    <oddFooter>&amp;C&amp;P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7B02C-CA05-411F-9CE0-0E543AFE6880}">
  <sheetPr>
    <pageSetUpPr fitToPage="1"/>
  </sheetPr>
  <dimension ref="B1:D23"/>
  <sheetViews>
    <sheetView showGridLines="0" zoomScale="90" zoomScaleNormal="90" zoomScalePageLayoutView="110" workbookViewId="0">
      <selection activeCell="B1" sqref="B1"/>
    </sheetView>
  </sheetViews>
  <sheetFormatPr defaultColWidth="9.140625" defaultRowHeight="15" x14ac:dyDescent="0.25"/>
  <cols>
    <col min="1" max="1" width="6.5703125" customWidth="1"/>
    <col min="2" max="2" width="10.5703125" customWidth="1"/>
    <col min="3" max="3" width="93" bestFit="1" customWidth="1"/>
    <col min="4" max="4" width="108.42578125" customWidth="1"/>
  </cols>
  <sheetData>
    <row r="1" spans="2:4" x14ac:dyDescent="0.25">
      <c r="B1" s="443" t="s">
        <v>143</v>
      </c>
      <c r="C1" s="443" t="s">
        <v>6</v>
      </c>
    </row>
    <row r="2" spans="2:4" x14ac:dyDescent="0.25">
      <c r="B2" s="804" t="s">
        <v>69</v>
      </c>
    </row>
    <row r="3" spans="2:4" ht="15.75" x14ac:dyDescent="0.25">
      <c r="B3" s="111" t="s">
        <v>1439</v>
      </c>
    </row>
    <row r="4" spans="2:4" x14ac:dyDescent="0.25">
      <c r="D4" s="42"/>
    </row>
    <row r="5" spans="2:4" x14ac:dyDescent="0.25">
      <c r="B5" s="18" t="s">
        <v>309</v>
      </c>
      <c r="C5" s="1075" t="s">
        <v>1440</v>
      </c>
      <c r="D5" s="1075"/>
    </row>
    <row r="6" spans="2:4" x14ac:dyDescent="0.25">
      <c r="B6" s="810"/>
      <c r="C6" s="819" t="s">
        <v>1450</v>
      </c>
      <c r="D6" s="810"/>
    </row>
    <row r="7" spans="2:4" ht="81" customHeight="1" x14ac:dyDescent="0.25">
      <c r="B7" s="58" t="s">
        <v>312</v>
      </c>
      <c r="C7" s="14" t="s">
        <v>1528</v>
      </c>
      <c r="D7" s="731" t="s">
        <v>1529</v>
      </c>
    </row>
    <row r="8" spans="2:4" ht="36" customHeight="1" x14ac:dyDescent="0.25">
      <c r="B8" s="58" t="s">
        <v>315</v>
      </c>
      <c r="C8" s="14" t="s">
        <v>1530</v>
      </c>
      <c r="D8" s="27" t="s">
        <v>1531</v>
      </c>
    </row>
    <row r="9" spans="2:4" ht="30" x14ac:dyDescent="0.25">
      <c r="B9" s="58" t="s">
        <v>323</v>
      </c>
      <c r="C9" s="14" t="s">
        <v>1532</v>
      </c>
      <c r="D9" s="1377" t="s">
        <v>1533</v>
      </c>
    </row>
    <row r="10" spans="2:4" x14ac:dyDescent="0.25">
      <c r="B10" s="820" t="s">
        <v>407</v>
      </c>
      <c r="C10" s="821" t="s">
        <v>1534</v>
      </c>
      <c r="D10" s="1378"/>
    </row>
    <row r="11" spans="2:4" x14ac:dyDescent="0.25">
      <c r="B11" s="820" t="s">
        <v>1501</v>
      </c>
      <c r="C11" s="821" t="s">
        <v>1535</v>
      </c>
      <c r="D11" s="1378"/>
    </row>
    <row r="12" spans="2:4" x14ac:dyDescent="0.25">
      <c r="B12" s="820" t="s">
        <v>1504</v>
      </c>
      <c r="C12" s="821" t="s">
        <v>1536</v>
      </c>
      <c r="D12" s="1378"/>
    </row>
    <row r="13" spans="2:4" x14ac:dyDescent="0.25">
      <c r="B13" s="820" t="s">
        <v>1507</v>
      </c>
      <c r="C13" s="821" t="s">
        <v>1537</v>
      </c>
      <c r="D13" s="1378"/>
    </row>
    <row r="14" spans="2:4" x14ac:dyDescent="0.25">
      <c r="B14" s="820" t="s">
        <v>1538</v>
      </c>
      <c r="C14" s="821" t="s">
        <v>1539</v>
      </c>
      <c r="D14" s="1378"/>
    </row>
    <row r="15" spans="2:4" x14ac:dyDescent="0.25">
      <c r="B15" s="820" t="s">
        <v>1540</v>
      </c>
      <c r="C15" s="821" t="s">
        <v>1541</v>
      </c>
      <c r="D15" s="1379"/>
    </row>
    <row r="16" spans="2:4" x14ac:dyDescent="0.25">
      <c r="B16" s="810"/>
      <c r="C16" s="819" t="s">
        <v>1463</v>
      </c>
      <c r="D16" s="810"/>
    </row>
    <row r="17" spans="2:4" ht="30" x14ac:dyDescent="0.25">
      <c r="B17" s="18" t="s">
        <v>325</v>
      </c>
      <c r="C17" s="14" t="s">
        <v>1542</v>
      </c>
      <c r="D17" s="1377" t="s">
        <v>1543</v>
      </c>
    </row>
    <row r="18" spans="2:4" x14ac:dyDescent="0.25">
      <c r="B18" s="820" t="s">
        <v>407</v>
      </c>
      <c r="C18" s="821" t="s">
        <v>1534</v>
      </c>
      <c r="D18" s="1378"/>
    </row>
    <row r="19" spans="2:4" x14ac:dyDescent="0.25">
      <c r="B19" s="820" t="s">
        <v>1501</v>
      </c>
      <c r="C19" s="821" t="s">
        <v>1535</v>
      </c>
      <c r="D19" s="1378"/>
    </row>
    <row r="20" spans="2:4" x14ac:dyDescent="0.25">
      <c r="B20" s="820" t="s">
        <v>1504</v>
      </c>
      <c r="C20" s="821" t="s">
        <v>1536</v>
      </c>
      <c r="D20" s="1378"/>
    </row>
    <row r="21" spans="2:4" x14ac:dyDescent="0.25">
      <c r="B21" s="820" t="s">
        <v>1507</v>
      </c>
      <c r="C21" s="821" t="s">
        <v>1537</v>
      </c>
      <c r="D21" s="1378"/>
    </row>
    <row r="22" spans="2:4" x14ac:dyDescent="0.25">
      <c r="B22" s="820" t="s">
        <v>1538</v>
      </c>
      <c r="C22" s="821" t="s">
        <v>1539</v>
      </c>
      <c r="D22" s="1378"/>
    </row>
    <row r="23" spans="2:4" x14ac:dyDescent="0.25">
      <c r="B23" s="820" t="s">
        <v>1540</v>
      </c>
      <c r="C23" s="821" t="s">
        <v>1541</v>
      </c>
      <c r="D23" s="1379"/>
    </row>
  </sheetData>
  <mergeCells count="3">
    <mergeCell ref="C5:D5"/>
    <mergeCell ref="D9:D15"/>
    <mergeCell ref="D17:D23"/>
  </mergeCells>
  <pageMargins left="0.70866141732283472" right="0.70866141732283472" top="0.74803149606299213" bottom="0.74803149606299213" header="0.31496062992125984" footer="0.31496062992125984"/>
  <pageSetup paperSize="9" scale="67" orientation="landscape" r:id="rId1"/>
  <headerFooter>
    <oddHeader>&amp;CDA
Bilag I</oddHeader>
    <oddFooter>&amp;C&amp;P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53845-9946-475D-A02B-29AD02923644}">
  <dimension ref="A1:S65"/>
  <sheetViews>
    <sheetView zoomScale="90" zoomScaleNormal="90" workbookViewId="0"/>
  </sheetViews>
  <sheetFormatPr defaultColWidth="8.85546875" defaultRowHeight="12.75" x14ac:dyDescent="0.2"/>
  <cols>
    <col min="1" max="1" width="8.85546875" style="822"/>
    <col min="2" max="2" width="10.140625" style="822" customWidth="1"/>
    <col min="3" max="3" width="72.5703125" style="822" customWidth="1"/>
    <col min="4" max="4" width="21.5703125" style="822" customWidth="1"/>
    <col min="5" max="5" width="27" style="822" bestFit="1" customWidth="1"/>
    <col min="6" max="13" width="21.5703125" style="822" customWidth="1"/>
    <col min="14" max="14" width="23.5703125" style="822" customWidth="1"/>
    <col min="15" max="18" width="21" style="822" customWidth="1"/>
    <col min="19" max="19" width="17.42578125" style="822" bestFit="1" customWidth="1"/>
    <col min="20" max="16384" width="8.85546875" style="822"/>
  </cols>
  <sheetData>
    <row r="1" spans="2:19" x14ac:dyDescent="0.2">
      <c r="B1" s="822" t="s">
        <v>143</v>
      </c>
      <c r="C1" s="822" t="s">
        <v>6</v>
      </c>
    </row>
    <row r="2" spans="2:19" ht="15" x14ac:dyDescent="0.25">
      <c r="C2" s="823" t="s">
        <v>70</v>
      </c>
    </row>
    <row r="3" spans="2:19" ht="15" customHeight="1" x14ac:dyDescent="0.2">
      <c r="C3" s="824" t="s">
        <v>1544</v>
      </c>
      <c r="D3" s="825" t="s">
        <v>146</v>
      </c>
      <c r="E3" s="825" t="s">
        <v>147</v>
      </c>
      <c r="F3" s="825" t="s">
        <v>148</v>
      </c>
      <c r="G3" s="825" t="s">
        <v>247</v>
      </c>
      <c r="H3" s="825" t="s">
        <v>248</v>
      </c>
      <c r="I3" s="825" t="s">
        <v>249</v>
      </c>
      <c r="J3" s="825" t="s">
        <v>250</v>
      </c>
      <c r="K3" s="825" t="s">
        <v>330</v>
      </c>
      <c r="L3" s="825" t="s">
        <v>576</v>
      </c>
      <c r="M3" s="825" t="s">
        <v>577</v>
      </c>
      <c r="N3" s="825" t="s">
        <v>578</v>
      </c>
      <c r="O3" s="825" t="s">
        <v>579</v>
      </c>
      <c r="P3" s="825" t="s">
        <v>580</v>
      </c>
      <c r="Q3" s="825" t="s">
        <v>815</v>
      </c>
      <c r="R3" s="825" t="s">
        <v>816</v>
      </c>
      <c r="S3" s="825" t="s">
        <v>1545</v>
      </c>
    </row>
    <row r="4" spans="2:19" ht="76.5" customHeight="1" x14ac:dyDescent="0.2">
      <c r="C4" s="826"/>
      <c r="D4" s="1382" t="s">
        <v>1546</v>
      </c>
      <c r="E4" s="1383"/>
      <c r="F4" s="1383"/>
      <c r="G4" s="1383"/>
      <c r="H4" s="1384"/>
      <c r="I4" s="1382" t="s">
        <v>1547</v>
      </c>
      <c r="J4" s="1383"/>
      <c r="K4" s="1384"/>
      <c r="L4" s="1382" t="s">
        <v>1548</v>
      </c>
      <c r="M4" s="1384"/>
      <c r="N4" s="1380" t="s">
        <v>1549</v>
      </c>
      <c r="O4" s="1380" t="s">
        <v>1550</v>
      </c>
      <c r="P4" s="1380" t="s">
        <v>1551</v>
      </c>
      <c r="Q4" s="1380" t="s">
        <v>1552</v>
      </c>
      <c r="R4" s="1380" t="s">
        <v>1553</v>
      </c>
      <c r="S4" s="1380" t="s">
        <v>1554</v>
      </c>
    </row>
    <row r="5" spans="2:19" ht="99.75" customHeight="1" x14ac:dyDescent="0.2">
      <c r="C5" s="826"/>
      <c r="D5" s="827"/>
      <c r="E5" s="828" t="s">
        <v>1555</v>
      </c>
      <c r="F5" s="828" t="s">
        <v>1556</v>
      </c>
      <c r="G5" s="829" t="s">
        <v>1557</v>
      </c>
      <c r="H5" s="829" t="s">
        <v>909</v>
      </c>
      <c r="I5" s="830"/>
      <c r="J5" s="828" t="s">
        <v>1557</v>
      </c>
      <c r="K5" s="828" t="s">
        <v>909</v>
      </c>
      <c r="L5" s="831"/>
      <c r="M5" s="832" t="s">
        <v>1558</v>
      </c>
      <c r="N5" s="1381"/>
      <c r="O5" s="1381"/>
      <c r="P5" s="1381"/>
      <c r="Q5" s="1381"/>
      <c r="R5" s="1381"/>
      <c r="S5" s="1381"/>
    </row>
    <row r="6" spans="2:19" x14ac:dyDescent="0.2">
      <c r="B6" s="833">
        <v>1</v>
      </c>
      <c r="C6" s="834" t="s">
        <v>1559</v>
      </c>
      <c r="D6" s="835">
        <v>99552</v>
      </c>
      <c r="E6" s="836"/>
      <c r="F6" s="836"/>
      <c r="G6" s="835">
        <v>8789</v>
      </c>
      <c r="H6" s="836">
        <v>102</v>
      </c>
      <c r="I6" s="836">
        <v>160</v>
      </c>
      <c r="J6" s="836">
        <v>32</v>
      </c>
      <c r="K6" s="836">
        <v>4</v>
      </c>
      <c r="L6" s="835">
        <v>2501087</v>
      </c>
      <c r="M6" s="836"/>
      <c r="N6" s="837"/>
      <c r="O6" s="837">
        <v>180</v>
      </c>
      <c r="P6" s="838">
        <v>1730</v>
      </c>
      <c r="Q6" s="838">
        <v>20783</v>
      </c>
      <c r="R6" s="838">
        <v>76858</v>
      </c>
      <c r="S6" s="837">
        <v>24</v>
      </c>
    </row>
    <row r="7" spans="2:19" x14ac:dyDescent="0.2">
      <c r="B7" s="833">
        <v>2</v>
      </c>
      <c r="C7" s="839" t="s">
        <v>1560</v>
      </c>
      <c r="D7" s="1038">
        <v>99552</v>
      </c>
      <c r="E7" s="1039"/>
      <c r="F7" s="1039"/>
      <c r="G7" s="1038">
        <v>8789</v>
      </c>
      <c r="H7" s="1039">
        <v>102</v>
      </c>
      <c r="I7" s="1039">
        <v>160</v>
      </c>
      <c r="J7" s="1039">
        <v>32</v>
      </c>
      <c r="K7" s="1039">
        <v>4</v>
      </c>
      <c r="L7" s="1040">
        <v>2501087</v>
      </c>
      <c r="M7" s="833"/>
      <c r="N7" s="833"/>
      <c r="O7" s="833">
        <v>180</v>
      </c>
      <c r="P7" s="841">
        <v>1730</v>
      </c>
      <c r="Q7" s="841">
        <v>20783</v>
      </c>
      <c r="R7" s="841">
        <v>76858</v>
      </c>
      <c r="S7" s="833">
        <v>24</v>
      </c>
    </row>
    <row r="8" spans="2:19" x14ac:dyDescent="0.2">
      <c r="B8" s="833">
        <v>3</v>
      </c>
      <c r="C8" s="839" t="s">
        <v>1561</v>
      </c>
      <c r="D8" s="840"/>
      <c r="E8" s="840"/>
      <c r="F8" s="840"/>
      <c r="G8" s="840"/>
      <c r="H8" s="840"/>
      <c r="I8" s="840"/>
      <c r="J8" s="840"/>
      <c r="K8" s="840"/>
      <c r="L8" s="833"/>
      <c r="M8" s="833"/>
      <c r="N8" s="833"/>
      <c r="O8" s="833"/>
      <c r="P8" s="833"/>
      <c r="Q8" s="833"/>
      <c r="R8" s="833"/>
      <c r="S8" s="833"/>
    </row>
    <row r="9" spans="2:19" x14ac:dyDescent="0.2">
      <c r="B9" s="833">
        <v>4</v>
      </c>
      <c r="C9" s="842" t="s">
        <v>1562</v>
      </c>
      <c r="D9" s="843"/>
      <c r="E9" s="843"/>
      <c r="F9" s="843"/>
      <c r="G9" s="843"/>
      <c r="H9" s="843"/>
      <c r="I9" s="843"/>
      <c r="J9" s="843"/>
      <c r="K9" s="843"/>
      <c r="L9" s="833"/>
      <c r="M9" s="833"/>
      <c r="N9" s="833"/>
      <c r="O9" s="833"/>
      <c r="P9" s="833"/>
      <c r="Q9" s="833"/>
      <c r="R9" s="833"/>
      <c r="S9" s="833"/>
    </row>
    <row r="10" spans="2:19" x14ac:dyDescent="0.2">
      <c r="B10" s="833">
        <v>5</v>
      </c>
      <c r="C10" s="842" t="s">
        <v>1563</v>
      </c>
      <c r="D10" s="843"/>
      <c r="E10" s="843"/>
      <c r="F10" s="843"/>
      <c r="G10" s="843"/>
      <c r="H10" s="843"/>
      <c r="I10" s="843"/>
      <c r="J10" s="843"/>
      <c r="K10" s="843"/>
      <c r="L10" s="833"/>
      <c r="M10" s="833"/>
      <c r="N10" s="833"/>
      <c r="O10" s="833"/>
      <c r="P10" s="833"/>
      <c r="Q10" s="833"/>
      <c r="R10" s="833"/>
      <c r="S10" s="833"/>
    </row>
    <row r="11" spans="2:19" x14ac:dyDescent="0.2">
      <c r="B11" s="833">
        <v>6</v>
      </c>
      <c r="C11" s="842" t="s">
        <v>1564</v>
      </c>
      <c r="D11" s="843"/>
      <c r="E11" s="843"/>
      <c r="F11" s="843"/>
      <c r="G11" s="843"/>
      <c r="H11" s="843"/>
      <c r="I11" s="843"/>
      <c r="J11" s="843"/>
      <c r="K11" s="843"/>
      <c r="L11" s="833"/>
      <c r="M11" s="833"/>
      <c r="N11" s="833"/>
      <c r="O11" s="833"/>
      <c r="P11" s="833"/>
      <c r="Q11" s="833"/>
      <c r="R11" s="833"/>
      <c r="S11" s="833"/>
    </row>
    <row r="12" spans="2:19" x14ac:dyDescent="0.2">
      <c r="B12" s="833">
        <v>7</v>
      </c>
      <c r="C12" s="842" t="s">
        <v>1565</v>
      </c>
      <c r="D12" s="843"/>
      <c r="E12" s="843"/>
      <c r="F12" s="843"/>
      <c r="G12" s="843"/>
      <c r="H12" s="843"/>
      <c r="I12" s="843"/>
      <c r="J12" s="843"/>
      <c r="K12" s="843"/>
      <c r="L12" s="833"/>
      <c r="M12" s="833"/>
      <c r="N12" s="833"/>
      <c r="O12" s="833"/>
      <c r="P12" s="833"/>
      <c r="Q12" s="833"/>
      <c r="R12" s="833"/>
      <c r="S12" s="833"/>
    </row>
    <row r="13" spans="2:19" x14ac:dyDescent="0.2">
      <c r="B13" s="833">
        <v>8</v>
      </c>
      <c r="C13" s="842" t="s">
        <v>1566</v>
      </c>
      <c r="D13" s="843"/>
      <c r="E13" s="843"/>
      <c r="F13" s="843"/>
      <c r="G13" s="843"/>
      <c r="H13" s="843"/>
      <c r="I13" s="843"/>
      <c r="J13" s="843"/>
      <c r="K13" s="843"/>
      <c r="L13" s="833"/>
      <c r="M13" s="833"/>
      <c r="N13" s="833"/>
      <c r="O13" s="833"/>
      <c r="P13" s="833"/>
      <c r="Q13" s="833"/>
      <c r="R13" s="833"/>
      <c r="S13" s="833"/>
    </row>
    <row r="14" spans="2:19" x14ac:dyDescent="0.2">
      <c r="B14" s="833">
        <v>9</v>
      </c>
      <c r="C14" s="839" t="s">
        <v>1567</v>
      </c>
      <c r="D14" s="840"/>
      <c r="E14" s="840"/>
      <c r="F14" s="840"/>
      <c r="G14" s="840"/>
      <c r="H14" s="840"/>
      <c r="I14" s="840"/>
      <c r="J14" s="840"/>
      <c r="K14" s="840"/>
      <c r="L14" s="833"/>
      <c r="M14" s="833"/>
      <c r="N14" s="833"/>
      <c r="O14" s="833"/>
      <c r="P14" s="833"/>
      <c r="Q14" s="833"/>
      <c r="R14" s="833"/>
      <c r="S14" s="833"/>
    </row>
    <row r="15" spans="2:19" x14ac:dyDescent="0.2">
      <c r="B15" s="833">
        <v>10</v>
      </c>
      <c r="C15" s="842" t="s">
        <v>1568</v>
      </c>
      <c r="D15" s="840"/>
      <c r="E15" s="840"/>
      <c r="F15" s="840"/>
      <c r="G15" s="840"/>
      <c r="H15" s="840"/>
      <c r="I15" s="840"/>
      <c r="J15" s="840"/>
      <c r="K15" s="840"/>
      <c r="L15" s="833"/>
      <c r="M15" s="833"/>
      <c r="N15" s="833"/>
      <c r="O15" s="833"/>
      <c r="P15" s="833"/>
      <c r="Q15" s="833"/>
      <c r="R15" s="833"/>
      <c r="S15" s="833"/>
    </row>
    <row r="16" spans="2:19" x14ac:dyDescent="0.2">
      <c r="B16" s="833">
        <v>11</v>
      </c>
      <c r="C16" s="842" t="s">
        <v>1569</v>
      </c>
      <c r="D16" s="840"/>
      <c r="E16" s="840"/>
      <c r="F16" s="840"/>
      <c r="G16" s="840"/>
      <c r="H16" s="840"/>
      <c r="I16" s="840"/>
      <c r="J16" s="840"/>
      <c r="K16" s="840"/>
      <c r="L16" s="833"/>
      <c r="M16" s="833"/>
      <c r="N16" s="833"/>
      <c r="O16" s="833"/>
      <c r="P16" s="833"/>
      <c r="Q16" s="833"/>
      <c r="R16" s="833"/>
      <c r="S16" s="833"/>
    </row>
    <row r="17" spans="2:19" x14ac:dyDescent="0.2">
      <c r="B17" s="833">
        <v>12</v>
      </c>
      <c r="C17" s="842" t="s">
        <v>1570</v>
      </c>
      <c r="D17" s="840"/>
      <c r="E17" s="840"/>
      <c r="F17" s="840"/>
      <c r="G17" s="840"/>
      <c r="H17" s="840"/>
      <c r="I17" s="840"/>
      <c r="J17" s="840"/>
      <c r="K17" s="840"/>
      <c r="L17" s="833"/>
      <c r="M17" s="833"/>
      <c r="N17" s="833"/>
      <c r="O17" s="833"/>
      <c r="P17" s="833"/>
      <c r="Q17" s="833"/>
      <c r="R17" s="833"/>
      <c r="S17" s="833"/>
    </row>
    <row r="18" spans="2:19" x14ac:dyDescent="0.2">
      <c r="B18" s="833">
        <v>13</v>
      </c>
      <c r="C18" s="842" t="s">
        <v>1571</v>
      </c>
      <c r="D18" s="840"/>
      <c r="E18" s="840"/>
      <c r="F18" s="840"/>
      <c r="G18" s="840"/>
      <c r="H18" s="840"/>
      <c r="I18" s="840"/>
      <c r="J18" s="840"/>
      <c r="K18" s="840"/>
      <c r="L18" s="833"/>
      <c r="M18" s="833"/>
      <c r="N18" s="833"/>
      <c r="O18" s="833"/>
      <c r="P18" s="833"/>
      <c r="Q18" s="833"/>
      <c r="R18" s="833"/>
      <c r="S18" s="833"/>
    </row>
    <row r="19" spans="2:19" x14ac:dyDescent="0.2">
      <c r="B19" s="833">
        <v>14</v>
      </c>
      <c r="C19" s="842" t="s">
        <v>1572</v>
      </c>
      <c r="D19" s="840"/>
      <c r="E19" s="840"/>
      <c r="F19" s="840"/>
      <c r="G19" s="840"/>
      <c r="H19" s="840"/>
      <c r="I19" s="840"/>
      <c r="J19" s="840"/>
      <c r="K19" s="840"/>
      <c r="L19" s="833"/>
      <c r="M19" s="833"/>
      <c r="N19" s="833"/>
      <c r="O19" s="833"/>
      <c r="P19" s="833"/>
      <c r="Q19" s="833"/>
      <c r="R19" s="833"/>
      <c r="S19" s="833"/>
    </row>
    <row r="20" spans="2:19" x14ac:dyDescent="0.2">
      <c r="B20" s="833">
        <v>15</v>
      </c>
      <c r="C20" s="842" t="s">
        <v>1573</v>
      </c>
      <c r="D20" s="840"/>
      <c r="E20" s="840"/>
      <c r="F20" s="840"/>
      <c r="G20" s="840"/>
      <c r="H20" s="840"/>
      <c r="I20" s="840"/>
      <c r="J20" s="840"/>
      <c r="K20" s="840"/>
      <c r="L20" s="833"/>
      <c r="M20" s="833"/>
      <c r="N20" s="833"/>
      <c r="O20" s="833"/>
      <c r="P20" s="833"/>
      <c r="Q20" s="833"/>
      <c r="R20" s="833"/>
      <c r="S20" s="833"/>
    </row>
    <row r="21" spans="2:19" x14ac:dyDescent="0.2">
      <c r="B21" s="833">
        <v>16</v>
      </c>
      <c r="C21" s="842" t="s">
        <v>1574</v>
      </c>
      <c r="D21" s="840"/>
      <c r="E21" s="840"/>
      <c r="F21" s="840"/>
      <c r="G21" s="840"/>
      <c r="H21" s="840"/>
      <c r="I21" s="840"/>
      <c r="J21" s="840"/>
      <c r="K21" s="840"/>
      <c r="L21" s="833"/>
      <c r="M21" s="833"/>
      <c r="N21" s="833"/>
      <c r="O21" s="833"/>
      <c r="P21" s="833"/>
      <c r="Q21" s="833"/>
      <c r="R21" s="833"/>
      <c r="S21" s="833"/>
    </row>
    <row r="22" spans="2:19" x14ac:dyDescent="0.2">
      <c r="B22" s="833">
        <v>17</v>
      </c>
      <c r="C22" s="842" t="s">
        <v>1575</v>
      </c>
      <c r="D22" s="844"/>
      <c r="E22" s="844"/>
      <c r="F22" s="844"/>
      <c r="G22" s="844"/>
      <c r="H22" s="844"/>
      <c r="I22" s="844"/>
      <c r="J22" s="844"/>
      <c r="K22" s="844"/>
      <c r="L22" s="833"/>
      <c r="M22" s="833"/>
      <c r="N22" s="833"/>
      <c r="O22" s="833"/>
      <c r="P22" s="833"/>
      <c r="Q22" s="833"/>
      <c r="R22" s="833"/>
      <c r="S22" s="833"/>
    </row>
    <row r="23" spans="2:19" x14ac:dyDescent="0.2">
      <c r="B23" s="833">
        <v>18</v>
      </c>
      <c r="C23" s="842" t="s">
        <v>1576</v>
      </c>
      <c r="D23" s="844"/>
      <c r="E23" s="844"/>
      <c r="F23" s="844"/>
      <c r="G23" s="844"/>
      <c r="H23" s="844"/>
      <c r="I23" s="844"/>
      <c r="J23" s="844"/>
      <c r="K23" s="844"/>
      <c r="L23" s="833"/>
      <c r="M23" s="833"/>
      <c r="N23" s="833"/>
      <c r="O23" s="833"/>
      <c r="P23" s="833"/>
      <c r="Q23" s="833"/>
      <c r="R23" s="833"/>
      <c r="S23" s="833"/>
    </row>
    <row r="24" spans="2:19" x14ac:dyDescent="0.2">
      <c r="B24" s="833">
        <v>19</v>
      </c>
      <c r="C24" s="842" t="s">
        <v>1577</v>
      </c>
      <c r="D24" s="844"/>
      <c r="E24" s="844"/>
      <c r="F24" s="844"/>
      <c r="G24" s="844"/>
      <c r="H24" s="844"/>
      <c r="I24" s="844"/>
      <c r="J24" s="844"/>
      <c r="K24" s="844"/>
      <c r="L24" s="833"/>
      <c r="M24" s="833"/>
      <c r="N24" s="833"/>
      <c r="O24" s="833"/>
      <c r="P24" s="833"/>
      <c r="Q24" s="833"/>
      <c r="R24" s="833"/>
      <c r="S24" s="833"/>
    </row>
    <row r="25" spans="2:19" x14ac:dyDescent="0.2">
      <c r="B25" s="833">
        <v>20</v>
      </c>
      <c r="C25" s="842" t="s">
        <v>1578</v>
      </c>
      <c r="D25" s="844"/>
      <c r="E25" s="844"/>
      <c r="F25" s="844"/>
      <c r="G25" s="844"/>
      <c r="H25" s="844"/>
      <c r="I25" s="844"/>
      <c r="J25" s="844"/>
      <c r="K25" s="844"/>
      <c r="L25" s="833"/>
      <c r="M25" s="833"/>
      <c r="N25" s="833"/>
      <c r="O25" s="833"/>
      <c r="P25" s="833"/>
      <c r="Q25" s="833"/>
      <c r="R25" s="833"/>
      <c r="S25" s="833"/>
    </row>
    <row r="26" spans="2:19" x14ac:dyDescent="0.2">
      <c r="B26" s="833">
        <v>21</v>
      </c>
      <c r="C26" s="842" t="s">
        <v>1579</v>
      </c>
      <c r="D26" s="844"/>
      <c r="E26" s="844"/>
      <c r="F26" s="844"/>
      <c r="G26" s="844"/>
      <c r="H26" s="844"/>
      <c r="I26" s="844"/>
      <c r="J26" s="844"/>
      <c r="K26" s="844"/>
      <c r="L26" s="833"/>
      <c r="M26" s="833"/>
      <c r="N26" s="833"/>
      <c r="O26" s="833"/>
      <c r="P26" s="833"/>
      <c r="Q26" s="833"/>
      <c r="R26" s="833"/>
      <c r="S26" s="833"/>
    </row>
    <row r="27" spans="2:19" x14ac:dyDescent="0.2">
      <c r="B27" s="833">
        <v>22</v>
      </c>
      <c r="C27" s="842" t="s">
        <v>1580</v>
      </c>
      <c r="D27" s="844"/>
      <c r="E27" s="844"/>
      <c r="F27" s="844"/>
      <c r="G27" s="844"/>
      <c r="H27" s="844"/>
      <c r="I27" s="844"/>
      <c r="J27" s="844"/>
      <c r="K27" s="844"/>
      <c r="L27" s="833"/>
      <c r="M27" s="833"/>
      <c r="N27" s="833"/>
      <c r="O27" s="833"/>
      <c r="P27" s="833"/>
      <c r="Q27" s="833"/>
      <c r="R27" s="833"/>
      <c r="S27" s="833"/>
    </row>
    <row r="28" spans="2:19" x14ac:dyDescent="0.2">
      <c r="B28" s="833">
        <v>23</v>
      </c>
      <c r="C28" s="842" t="s">
        <v>1581</v>
      </c>
      <c r="D28" s="844"/>
      <c r="E28" s="844"/>
      <c r="F28" s="844"/>
      <c r="G28" s="844"/>
      <c r="H28" s="844"/>
      <c r="I28" s="844"/>
      <c r="J28" s="844"/>
      <c r="K28" s="844"/>
      <c r="L28" s="833"/>
      <c r="M28" s="833"/>
      <c r="N28" s="833"/>
      <c r="O28" s="833"/>
      <c r="P28" s="833"/>
      <c r="Q28" s="833"/>
      <c r="R28" s="833"/>
      <c r="S28" s="833"/>
    </row>
    <row r="29" spans="2:19" x14ac:dyDescent="0.2">
      <c r="B29" s="833">
        <v>24</v>
      </c>
      <c r="C29" s="842" t="s">
        <v>1582</v>
      </c>
      <c r="D29" s="844"/>
      <c r="E29" s="844"/>
      <c r="F29" s="844"/>
      <c r="G29" s="844"/>
      <c r="H29" s="844"/>
      <c r="I29" s="844"/>
      <c r="J29" s="844"/>
      <c r="K29" s="844"/>
      <c r="L29" s="833"/>
      <c r="M29" s="833"/>
      <c r="N29" s="833"/>
      <c r="O29" s="833"/>
      <c r="P29" s="833"/>
      <c r="Q29" s="833"/>
      <c r="R29" s="833"/>
      <c r="S29" s="833"/>
    </row>
    <row r="30" spans="2:19" x14ac:dyDescent="0.2">
      <c r="B30" s="833">
        <v>25</v>
      </c>
      <c r="C30" s="842" t="s">
        <v>1583</v>
      </c>
      <c r="D30" s="844"/>
      <c r="E30" s="844"/>
      <c r="F30" s="844"/>
      <c r="G30" s="844"/>
      <c r="H30" s="844"/>
      <c r="I30" s="844"/>
      <c r="J30" s="844"/>
      <c r="K30" s="844"/>
      <c r="L30" s="833"/>
      <c r="M30" s="833"/>
      <c r="N30" s="833"/>
      <c r="O30" s="833"/>
      <c r="P30" s="833"/>
      <c r="Q30" s="833"/>
      <c r="R30" s="833"/>
      <c r="S30" s="833"/>
    </row>
    <row r="31" spans="2:19" x14ac:dyDescent="0.2">
      <c r="B31" s="833">
        <v>26</v>
      </c>
      <c r="C31" s="842" t="s">
        <v>1584</v>
      </c>
      <c r="D31" s="844"/>
      <c r="E31" s="844"/>
      <c r="F31" s="844"/>
      <c r="G31" s="844"/>
      <c r="H31" s="844"/>
      <c r="I31" s="844"/>
      <c r="J31" s="844"/>
      <c r="K31" s="844"/>
      <c r="L31" s="833"/>
      <c r="M31" s="833"/>
      <c r="N31" s="833"/>
      <c r="O31" s="833"/>
      <c r="P31" s="833"/>
      <c r="Q31" s="833"/>
      <c r="R31" s="833"/>
      <c r="S31" s="833"/>
    </row>
    <row r="32" spans="2:19" x14ac:dyDescent="0.2">
      <c r="B32" s="833">
        <v>27</v>
      </c>
      <c r="C32" s="842" t="s">
        <v>1585</v>
      </c>
      <c r="D32" s="844"/>
      <c r="E32" s="844"/>
      <c r="F32" s="844"/>
      <c r="G32" s="844"/>
      <c r="H32" s="844"/>
      <c r="I32" s="844"/>
      <c r="J32" s="844"/>
      <c r="K32" s="844"/>
      <c r="L32" s="833"/>
      <c r="M32" s="833"/>
      <c r="N32" s="833"/>
      <c r="O32" s="833"/>
      <c r="P32" s="833"/>
      <c r="Q32" s="833"/>
      <c r="R32" s="833"/>
      <c r="S32" s="833"/>
    </row>
    <row r="33" spans="2:19" x14ac:dyDescent="0.2">
      <c r="B33" s="833">
        <v>28</v>
      </c>
      <c r="C33" s="842" t="s">
        <v>1586</v>
      </c>
      <c r="D33" s="844"/>
      <c r="E33" s="844"/>
      <c r="F33" s="844"/>
      <c r="G33" s="844"/>
      <c r="H33" s="844"/>
      <c r="I33" s="844"/>
      <c r="J33" s="844"/>
      <c r="K33" s="844"/>
      <c r="L33" s="833"/>
      <c r="M33" s="833"/>
      <c r="N33" s="833"/>
      <c r="O33" s="833"/>
      <c r="P33" s="833"/>
      <c r="Q33" s="833"/>
      <c r="R33" s="833"/>
      <c r="S33" s="833"/>
    </row>
    <row r="34" spans="2:19" x14ac:dyDescent="0.2">
      <c r="B34" s="833">
        <v>29</v>
      </c>
      <c r="C34" s="842" t="s">
        <v>1587</v>
      </c>
      <c r="D34" s="844"/>
      <c r="E34" s="844"/>
      <c r="F34" s="844"/>
      <c r="G34" s="844"/>
      <c r="H34" s="844"/>
      <c r="I34" s="844"/>
      <c r="J34" s="844"/>
      <c r="K34" s="844"/>
      <c r="L34" s="833"/>
      <c r="M34" s="833"/>
      <c r="N34" s="833"/>
      <c r="O34" s="833"/>
      <c r="P34" s="833"/>
      <c r="Q34" s="833"/>
      <c r="R34" s="833"/>
      <c r="S34" s="833"/>
    </row>
    <row r="35" spans="2:19" x14ac:dyDescent="0.2">
      <c r="B35" s="833">
        <v>30</v>
      </c>
      <c r="C35" s="842" t="s">
        <v>1588</v>
      </c>
      <c r="D35" s="844"/>
      <c r="E35" s="844"/>
      <c r="F35" s="844"/>
      <c r="G35" s="844"/>
      <c r="H35" s="844"/>
      <c r="I35" s="844"/>
      <c r="J35" s="844"/>
      <c r="K35" s="844"/>
      <c r="L35" s="833"/>
      <c r="M35" s="833"/>
      <c r="N35" s="833"/>
      <c r="O35" s="833"/>
      <c r="P35" s="833"/>
      <c r="Q35" s="833"/>
      <c r="R35" s="833"/>
      <c r="S35" s="833"/>
    </row>
    <row r="36" spans="2:19" x14ac:dyDescent="0.2">
      <c r="B36" s="833">
        <v>31</v>
      </c>
      <c r="C36" s="842" t="s">
        <v>1589</v>
      </c>
      <c r="D36" s="844"/>
      <c r="E36" s="844"/>
      <c r="F36" s="844"/>
      <c r="G36" s="844"/>
      <c r="H36" s="844"/>
      <c r="I36" s="844"/>
      <c r="J36" s="844"/>
      <c r="K36" s="844"/>
      <c r="L36" s="833"/>
      <c r="M36" s="833"/>
      <c r="N36" s="833"/>
      <c r="O36" s="833"/>
      <c r="P36" s="833"/>
      <c r="Q36" s="833"/>
      <c r="R36" s="833"/>
      <c r="S36" s="833"/>
    </row>
    <row r="37" spans="2:19" x14ac:dyDescent="0.2">
      <c r="B37" s="833">
        <v>32</v>
      </c>
      <c r="C37" s="842" t="s">
        <v>1590</v>
      </c>
      <c r="D37" s="844"/>
      <c r="E37" s="844"/>
      <c r="F37" s="844"/>
      <c r="G37" s="844"/>
      <c r="H37" s="844"/>
      <c r="I37" s="844"/>
      <c r="J37" s="844"/>
      <c r="K37" s="844"/>
      <c r="L37" s="833"/>
      <c r="M37" s="833"/>
      <c r="N37" s="833"/>
      <c r="O37" s="833"/>
      <c r="P37" s="833"/>
      <c r="Q37" s="833"/>
      <c r="R37" s="833"/>
      <c r="S37" s="833"/>
    </row>
    <row r="38" spans="2:19" x14ac:dyDescent="0.2">
      <c r="B38" s="833">
        <v>33</v>
      </c>
      <c r="C38" s="842" t="s">
        <v>1591</v>
      </c>
      <c r="D38" s="844"/>
      <c r="E38" s="844"/>
      <c r="F38" s="844"/>
      <c r="G38" s="844"/>
      <c r="H38" s="844"/>
      <c r="I38" s="844"/>
      <c r="J38" s="844"/>
      <c r="K38" s="844"/>
      <c r="L38" s="833"/>
      <c r="M38" s="833"/>
      <c r="N38" s="833"/>
      <c r="O38" s="833"/>
      <c r="P38" s="833"/>
      <c r="Q38" s="833"/>
      <c r="R38" s="833"/>
      <c r="S38" s="833"/>
    </row>
    <row r="39" spans="2:19" x14ac:dyDescent="0.2">
      <c r="B39" s="833">
        <v>34</v>
      </c>
      <c r="C39" s="839" t="s">
        <v>1592</v>
      </c>
      <c r="D39" s="840"/>
      <c r="E39" s="840"/>
      <c r="F39" s="840"/>
      <c r="G39" s="840"/>
      <c r="H39" s="840"/>
      <c r="I39" s="840"/>
      <c r="J39" s="840"/>
      <c r="K39" s="840"/>
      <c r="L39" s="833"/>
      <c r="M39" s="833"/>
      <c r="N39" s="833"/>
      <c r="O39" s="833"/>
      <c r="P39" s="833"/>
      <c r="Q39" s="833"/>
      <c r="R39" s="833"/>
      <c r="S39" s="833"/>
    </row>
    <row r="40" spans="2:19" x14ac:dyDescent="0.2">
      <c r="B40" s="833">
        <v>35</v>
      </c>
      <c r="C40" s="845" t="s">
        <v>1593</v>
      </c>
      <c r="D40" s="840"/>
      <c r="E40" s="840"/>
      <c r="F40" s="840"/>
      <c r="G40" s="840"/>
      <c r="H40" s="840"/>
      <c r="I40" s="840"/>
      <c r="J40" s="840"/>
      <c r="K40" s="840"/>
      <c r="L40" s="833"/>
      <c r="M40" s="833"/>
      <c r="N40" s="833"/>
      <c r="O40" s="833"/>
      <c r="P40" s="833"/>
      <c r="Q40" s="833"/>
      <c r="R40" s="833"/>
      <c r="S40" s="833"/>
    </row>
    <row r="41" spans="2:19" x14ac:dyDescent="0.2">
      <c r="B41" s="833">
        <v>36</v>
      </c>
      <c r="C41" s="845" t="s">
        <v>1594</v>
      </c>
      <c r="D41" s="844"/>
      <c r="E41" s="844"/>
      <c r="F41" s="844"/>
      <c r="G41" s="844"/>
      <c r="H41" s="844"/>
      <c r="I41" s="844"/>
      <c r="J41" s="844"/>
      <c r="K41" s="844"/>
      <c r="L41" s="833"/>
      <c r="M41" s="833"/>
      <c r="N41" s="833"/>
      <c r="O41" s="833"/>
      <c r="P41" s="833"/>
      <c r="Q41" s="833"/>
      <c r="R41" s="833"/>
      <c r="S41" s="833"/>
    </row>
    <row r="42" spans="2:19" x14ac:dyDescent="0.2">
      <c r="B42" s="833">
        <v>37</v>
      </c>
      <c r="C42" s="845" t="s">
        <v>1595</v>
      </c>
      <c r="D42" s="844"/>
      <c r="E42" s="844"/>
      <c r="F42" s="844"/>
      <c r="G42" s="844"/>
      <c r="H42" s="844"/>
      <c r="I42" s="844"/>
      <c r="J42" s="844"/>
      <c r="K42" s="844"/>
      <c r="L42" s="833"/>
      <c r="M42" s="833"/>
      <c r="N42" s="833"/>
      <c r="O42" s="833"/>
      <c r="P42" s="833"/>
      <c r="Q42" s="833"/>
      <c r="R42" s="833"/>
      <c r="S42" s="833"/>
    </row>
    <row r="43" spans="2:19" x14ac:dyDescent="0.2">
      <c r="B43" s="833">
        <v>38</v>
      </c>
      <c r="C43" s="845" t="s">
        <v>1596</v>
      </c>
      <c r="D43" s="844"/>
      <c r="E43" s="844"/>
      <c r="F43" s="844"/>
      <c r="G43" s="844"/>
      <c r="H43" s="844"/>
      <c r="I43" s="844"/>
      <c r="J43" s="844"/>
      <c r="K43" s="844"/>
      <c r="L43" s="833"/>
      <c r="M43" s="833"/>
      <c r="N43" s="833"/>
      <c r="O43" s="833"/>
      <c r="P43" s="833"/>
      <c r="Q43" s="833"/>
      <c r="R43" s="833"/>
      <c r="S43" s="833"/>
    </row>
    <row r="44" spans="2:19" x14ac:dyDescent="0.2">
      <c r="B44" s="833">
        <v>39</v>
      </c>
      <c r="C44" s="839" t="s">
        <v>1597</v>
      </c>
      <c r="D44" s="840"/>
      <c r="E44" s="840"/>
      <c r="F44" s="840"/>
      <c r="G44" s="840"/>
      <c r="H44" s="840"/>
      <c r="I44" s="840"/>
      <c r="J44" s="840"/>
      <c r="K44" s="840"/>
      <c r="L44" s="833"/>
      <c r="M44" s="833"/>
      <c r="N44" s="833"/>
      <c r="O44" s="833"/>
      <c r="P44" s="833"/>
      <c r="Q44" s="833"/>
      <c r="R44" s="833"/>
      <c r="S44" s="833"/>
    </row>
    <row r="45" spans="2:19" x14ac:dyDescent="0.2">
      <c r="B45" s="833">
        <v>40</v>
      </c>
      <c r="C45" s="839" t="s">
        <v>1598</v>
      </c>
      <c r="D45" s="840"/>
      <c r="E45" s="840"/>
      <c r="F45" s="840"/>
      <c r="G45" s="840"/>
      <c r="H45" s="840"/>
      <c r="I45" s="840"/>
      <c r="J45" s="840"/>
      <c r="K45" s="840"/>
      <c r="L45" s="833"/>
      <c r="M45" s="833"/>
      <c r="N45" s="833"/>
      <c r="O45" s="833"/>
      <c r="P45" s="833"/>
      <c r="Q45" s="833"/>
      <c r="R45" s="833"/>
      <c r="S45" s="833"/>
    </row>
    <row r="46" spans="2:19" x14ac:dyDescent="0.2">
      <c r="B46" s="833">
        <v>41</v>
      </c>
      <c r="C46" s="845" t="s">
        <v>1599</v>
      </c>
      <c r="D46" s="844"/>
      <c r="E46" s="844"/>
      <c r="F46" s="844"/>
      <c r="G46" s="844"/>
      <c r="H46" s="844"/>
      <c r="I46" s="844"/>
      <c r="J46" s="844"/>
      <c r="K46" s="844"/>
      <c r="L46" s="833"/>
      <c r="M46" s="833"/>
      <c r="N46" s="833"/>
      <c r="O46" s="833"/>
      <c r="P46" s="833"/>
      <c r="Q46" s="833"/>
      <c r="R46" s="833"/>
      <c r="S46" s="833"/>
    </row>
    <row r="47" spans="2:19" x14ac:dyDescent="0.2">
      <c r="B47" s="833">
        <v>42</v>
      </c>
      <c r="C47" s="845" t="s">
        <v>1600</v>
      </c>
      <c r="D47" s="844"/>
      <c r="E47" s="844"/>
      <c r="F47" s="844"/>
      <c r="G47" s="844"/>
      <c r="H47" s="844"/>
      <c r="I47" s="844"/>
      <c r="J47" s="844"/>
      <c r="K47" s="844"/>
      <c r="L47" s="833"/>
      <c r="M47" s="833"/>
      <c r="N47" s="833"/>
      <c r="O47" s="833"/>
      <c r="P47" s="833"/>
      <c r="Q47" s="833"/>
      <c r="R47" s="833"/>
      <c r="S47" s="833"/>
    </row>
    <row r="48" spans="2:19" x14ac:dyDescent="0.2">
      <c r="B48" s="833">
        <v>43</v>
      </c>
      <c r="C48" s="845" t="s">
        <v>1601</v>
      </c>
      <c r="D48" s="844"/>
      <c r="E48" s="844"/>
      <c r="F48" s="844"/>
      <c r="G48" s="844"/>
      <c r="H48" s="844"/>
      <c r="I48" s="844"/>
      <c r="J48" s="844"/>
      <c r="K48" s="844"/>
      <c r="L48" s="833"/>
      <c r="M48" s="833"/>
      <c r="N48" s="833"/>
      <c r="O48" s="833"/>
      <c r="P48" s="833"/>
      <c r="Q48" s="833"/>
      <c r="R48" s="833"/>
      <c r="S48" s="833"/>
    </row>
    <row r="49" spans="1:19" x14ac:dyDescent="0.2">
      <c r="B49" s="833">
        <v>44</v>
      </c>
      <c r="C49" s="839" t="s">
        <v>1602</v>
      </c>
      <c r="D49" s="840"/>
      <c r="E49" s="840"/>
      <c r="F49" s="840"/>
      <c r="G49" s="840"/>
      <c r="H49" s="840"/>
      <c r="I49" s="840"/>
      <c r="J49" s="840"/>
      <c r="K49" s="840"/>
      <c r="L49" s="833"/>
      <c r="M49" s="833"/>
      <c r="N49" s="833"/>
      <c r="O49" s="833"/>
      <c r="P49" s="833"/>
      <c r="Q49" s="833"/>
      <c r="R49" s="833"/>
      <c r="S49" s="833"/>
    </row>
    <row r="50" spans="1:19" x14ac:dyDescent="0.2">
      <c r="B50" s="833">
        <v>45</v>
      </c>
      <c r="C50" s="839" t="s">
        <v>1603</v>
      </c>
      <c r="D50" s="840"/>
      <c r="E50" s="840"/>
      <c r="F50" s="840"/>
      <c r="G50" s="840"/>
      <c r="H50" s="840"/>
      <c r="I50" s="840"/>
      <c r="J50" s="840"/>
      <c r="K50" s="840"/>
      <c r="L50" s="833"/>
      <c r="M50" s="833"/>
      <c r="N50" s="833"/>
      <c r="O50" s="833"/>
      <c r="P50" s="833"/>
      <c r="Q50" s="833"/>
      <c r="R50" s="833"/>
      <c r="S50" s="833"/>
    </row>
    <row r="51" spans="1:19" x14ac:dyDescent="0.2">
      <c r="B51" s="833">
        <v>46</v>
      </c>
      <c r="C51" s="845" t="s">
        <v>1604</v>
      </c>
      <c r="D51" s="844"/>
      <c r="E51" s="844"/>
      <c r="F51" s="844"/>
      <c r="G51" s="844"/>
      <c r="H51" s="844"/>
      <c r="I51" s="844"/>
      <c r="J51" s="844"/>
      <c r="K51" s="844"/>
      <c r="L51" s="833"/>
      <c r="M51" s="833"/>
      <c r="N51" s="833"/>
      <c r="O51" s="833"/>
      <c r="P51" s="833"/>
      <c r="Q51" s="833"/>
      <c r="R51" s="833"/>
      <c r="S51" s="833"/>
    </row>
    <row r="52" spans="1:19" x14ac:dyDescent="0.2">
      <c r="B52" s="833">
        <v>47</v>
      </c>
      <c r="C52" s="845" t="s">
        <v>1605</v>
      </c>
      <c r="D52" s="844"/>
      <c r="E52" s="844"/>
      <c r="F52" s="844"/>
      <c r="G52" s="844"/>
      <c r="H52" s="844"/>
      <c r="I52" s="844"/>
      <c r="J52" s="844"/>
      <c r="K52" s="844"/>
      <c r="L52" s="833"/>
      <c r="M52" s="833"/>
      <c r="N52" s="833"/>
      <c r="O52" s="833"/>
      <c r="P52" s="833"/>
      <c r="Q52" s="833"/>
      <c r="R52" s="833"/>
      <c r="S52" s="833"/>
    </row>
    <row r="53" spans="1:19" x14ac:dyDescent="0.2">
      <c r="B53" s="833">
        <v>48</v>
      </c>
      <c r="C53" s="845" t="s">
        <v>1606</v>
      </c>
      <c r="D53" s="844"/>
      <c r="E53" s="844"/>
      <c r="F53" s="844"/>
      <c r="G53" s="844"/>
      <c r="H53" s="844"/>
      <c r="I53" s="844"/>
      <c r="J53" s="844"/>
      <c r="K53" s="844"/>
      <c r="L53" s="833"/>
      <c r="M53" s="833"/>
      <c r="N53" s="833"/>
      <c r="O53" s="833"/>
      <c r="P53" s="833"/>
      <c r="Q53" s="833"/>
      <c r="R53" s="833"/>
      <c r="S53" s="833"/>
    </row>
    <row r="54" spans="1:19" x14ac:dyDescent="0.2">
      <c r="B54" s="833">
        <v>49</v>
      </c>
      <c r="C54" s="845" t="s">
        <v>1607</v>
      </c>
      <c r="D54" s="844"/>
      <c r="E54" s="844"/>
      <c r="F54" s="844"/>
      <c r="G54" s="844"/>
      <c r="H54" s="844"/>
      <c r="I54" s="844"/>
      <c r="J54" s="844"/>
      <c r="K54" s="844"/>
      <c r="L54" s="833"/>
      <c r="M54" s="833"/>
      <c r="N54" s="833"/>
      <c r="O54" s="833"/>
      <c r="P54" s="833"/>
      <c r="Q54" s="833"/>
      <c r="R54" s="833"/>
      <c r="S54" s="833"/>
    </row>
    <row r="55" spans="1:19" x14ac:dyDescent="0.2">
      <c r="B55" s="833">
        <v>50</v>
      </c>
      <c r="C55" s="845" t="s">
        <v>1608</v>
      </c>
      <c r="D55" s="844"/>
      <c r="E55" s="844"/>
      <c r="F55" s="844"/>
      <c r="G55" s="844"/>
      <c r="H55" s="844"/>
      <c r="I55" s="844"/>
      <c r="J55" s="844"/>
      <c r="K55" s="844"/>
      <c r="L55" s="833"/>
      <c r="M55" s="833"/>
      <c r="N55" s="833"/>
      <c r="O55" s="833"/>
      <c r="P55" s="833"/>
      <c r="Q55" s="833"/>
      <c r="R55" s="833"/>
      <c r="S55" s="833"/>
    </row>
    <row r="56" spans="1:19" s="846" customFormat="1" x14ac:dyDescent="0.2">
      <c r="B56" s="833">
        <v>51</v>
      </c>
      <c r="C56" s="847" t="s">
        <v>1609</v>
      </c>
      <c r="D56" s="848"/>
      <c r="E56" s="848"/>
      <c r="F56" s="848"/>
      <c r="G56" s="848"/>
      <c r="H56" s="848"/>
      <c r="I56" s="848"/>
      <c r="J56" s="848"/>
      <c r="K56" s="848"/>
      <c r="L56" s="849"/>
      <c r="M56" s="849"/>
      <c r="N56" s="849"/>
      <c r="O56" s="849"/>
      <c r="P56" s="849"/>
      <c r="Q56" s="850"/>
      <c r="R56" s="850"/>
      <c r="S56" s="850"/>
    </row>
    <row r="57" spans="1:19" x14ac:dyDescent="0.2">
      <c r="A57" s="851"/>
      <c r="B57" s="833">
        <v>52</v>
      </c>
      <c r="C57" s="839" t="s">
        <v>1610</v>
      </c>
      <c r="D57" s="840"/>
      <c r="E57" s="840"/>
      <c r="F57" s="840"/>
      <c r="G57" s="840"/>
      <c r="H57" s="840"/>
      <c r="I57" s="840"/>
      <c r="J57" s="840"/>
      <c r="K57" s="840"/>
      <c r="L57" s="833"/>
      <c r="M57" s="833"/>
      <c r="N57" s="833"/>
      <c r="O57" s="833"/>
      <c r="P57" s="833"/>
      <c r="Q57" s="833"/>
      <c r="R57" s="833"/>
      <c r="S57" s="833"/>
    </row>
    <row r="58" spans="1:19" s="846" customFormat="1" x14ac:dyDescent="0.2">
      <c r="A58" s="851"/>
      <c r="B58" s="833">
        <v>53</v>
      </c>
      <c r="C58" s="852" t="s">
        <v>1611</v>
      </c>
      <c r="D58" s="1041">
        <v>99648</v>
      </c>
      <c r="E58" s="1042"/>
      <c r="F58" s="1042"/>
      <c r="G58" s="1041">
        <v>11672</v>
      </c>
      <c r="H58" s="1042">
        <v>246</v>
      </c>
      <c r="I58" s="1042">
        <v>222</v>
      </c>
      <c r="J58" s="1042">
        <v>56</v>
      </c>
      <c r="K58" s="1042">
        <v>12</v>
      </c>
      <c r="L58" s="853"/>
      <c r="M58" s="853"/>
      <c r="N58" s="854"/>
      <c r="O58" s="855">
        <v>398</v>
      </c>
      <c r="P58" s="856">
        <v>1805</v>
      </c>
      <c r="Q58" s="856">
        <v>37413</v>
      </c>
      <c r="R58" s="856">
        <v>60032</v>
      </c>
      <c r="S58" s="855">
        <v>22.5</v>
      </c>
    </row>
    <row r="59" spans="1:19" s="846" customFormat="1" x14ac:dyDescent="0.2">
      <c r="B59" s="833">
        <v>54</v>
      </c>
      <c r="C59" s="847" t="s">
        <v>1612</v>
      </c>
      <c r="D59" s="863"/>
      <c r="E59" s="863"/>
      <c r="F59" s="863"/>
      <c r="G59" s="863"/>
      <c r="H59" s="863"/>
      <c r="I59" s="863"/>
      <c r="J59" s="863"/>
      <c r="K59" s="863"/>
      <c r="L59" s="1043"/>
      <c r="M59" s="1043"/>
      <c r="N59" s="1043"/>
      <c r="O59" s="901"/>
      <c r="P59" s="901"/>
      <c r="Q59" s="901"/>
      <c r="R59" s="901"/>
      <c r="S59" s="901"/>
    </row>
    <row r="60" spans="1:19" s="846" customFormat="1" x14ac:dyDescent="0.2">
      <c r="B60" s="833">
        <v>55</v>
      </c>
      <c r="C60" s="859" t="s">
        <v>1613</v>
      </c>
      <c r="D60" s="862">
        <v>99648</v>
      </c>
      <c r="E60" s="863"/>
      <c r="F60" s="863"/>
      <c r="G60" s="862">
        <v>11672</v>
      </c>
      <c r="H60" s="863">
        <v>246</v>
      </c>
      <c r="I60" s="863">
        <v>222</v>
      </c>
      <c r="J60" s="863">
        <v>56</v>
      </c>
      <c r="K60" s="863">
        <v>12</v>
      </c>
      <c r="L60" s="1043"/>
      <c r="M60" s="1043"/>
      <c r="N60" s="1043"/>
      <c r="O60" s="901">
        <v>398</v>
      </c>
      <c r="P60" s="1044">
        <v>1805</v>
      </c>
      <c r="Q60" s="1044">
        <v>37413</v>
      </c>
      <c r="R60" s="1044">
        <v>60032</v>
      </c>
      <c r="S60" s="901">
        <v>22.5</v>
      </c>
    </row>
    <row r="61" spans="1:19" ht="13.5" thickBot="1" x14ac:dyDescent="0.25">
      <c r="B61" s="833">
        <v>56</v>
      </c>
      <c r="C61" s="861" t="s">
        <v>1000</v>
      </c>
      <c r="D61" s="862">
        <v>199200</v>
      </c>
      <c r="E61" s="863"/>
      <c r="F61" s="863"/>
      <c r="G61" s="862">
        <v>20460</v>
      </c>
      <c r="H61" s="863">
        <v>348</v>
      </c>
      <c r="I61" s="863">
        <v>383</v>
      </c>
      <c r="J61" s="863">
        <v>89</v>
      </c>
      <c r="K61" s="863">
        <v>15</v>
      </c>
      <c r="L61" s="1045">
        <v>2743661</v>
      </c>
      <c r="M61" s="901"/>
      <c r="N61" s="901"/>
      <c r="O61" s="901">
        <v>578</v>
      </c>
      <c r="P61" s="1044">
        <v>3535</v>
      </c>
      <c r="Q61" s="1044">
        <v>58196</v>
      </c>
      <c r="R61" s="1044">
        <v>136890</v>
      </c>
      <c r="S61" s="901">
        <v>23.2</v>
      </c>
    </row>
    <row r="62" spans="1:19" x14ac:dyDescent="0.2">
      <c r="C62" s="864" t="s">
        <v>1614</v>
      </c>
      <c r="D62" s="865"/>
      <c r="E62" s="865"/>
      <c r="F62" s="865"/>
      <c r="G62" s="865"/>
      <c r="H62" s="865"/>
      <c r="I62" s="865"/>
      <c r="J62" s="865"/>
      <c r="K62" s="865"/>
    </row>
    <row r="63" spans="1:19" x14ac:dyDescent="0.2">
      <c r="C63" s="866"/>
      <c r="D63" s="866"/>
      <c r="E63" s="866"/>
      <c r="F63" s="866"/>
      <c r="G63" s="866"/>
      <c r="H63" s="866"/>
      <c r="I63" s="866"/>
      <c r="J63" s="866"/>
      <c r="K63" s="866"/>
    </row>
    <row r="64" spans="1:19" ht="11.45" customHeight="1" thickBot="1" x14ac:dyDescent="0.25">
      <c r="D64" s="867"/>
      <c r="E64" s="867"/>
      <c r="F64" s="867"/>
      <c r="G64" s="867"/>
      <c r="H64" s="867"/>
      <c r="I64" s="867"/>
      <c r="J64" s="867"/>
      <c r="K64" s="867"/>
      <c r="L64" s="990"/>
    </row>
    <row r="65" spans="12:12" x14ac:dyDescent="0.2">
      <c r="L65" s="991"/>
    </row>
  </sheetData>
  <mergeCells count="9">
    <mergeCell ref="Q4:Q5"/>
    <mergeCell ref="R4:R5"/>
    <mergeCell ref="S4:S5"/>
    <mergeCell ref="D4:H4"/>
    <mergeCell ref="I4:K4"/>
    <mergeCell ref="L4:M4"/>
    <mergeCell ref="N4:N5"/>
    <mergeCell ref="O4:O5"/>
    <mergeCell ref="P4:P5"/>
  </mergeCells>
  <pageMargins left="0.70866141732283472" right="0.70866141732283472" top="0.74803149606299213" bottom="0.74803149606299213" header="0.31496062992125984" footer="0.31496062992125984"/>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C256D-1616-4E46-A881-CE4AB787D19C}">
  <dimension ref="B1:X17"/>
  <sheetViews>
    <sheetView zoomScale="90" zoomScaleNormal="90" workbookViewId="0"/>
  </sheetViews>
  <sheetFormatPr defaultColWidth="8.85546875" defaultRowHeight="15" x14ac:dyDescent="0.25"/>
  <cols>
    <col min="1" max="1" width="8.85546875" style="805"/>
    <col min="2" max="2" width="10.28515625" style="805" bestFit="1" customWidth="1"/>
    <col min="3" max="3" width="84.42578125" style="805" bestFit="1" customWidth="1"/>
    <col min="4" max="5" width="8.85546875" style="805" bestFit="1"/>
    <col min="6" max="6" width="9.5703125" style="805" customWidth="1"/>
    <col min="7" max="8" width="8.85546875" style="805" bestFit="1"/>
    <col min="9" max="9" width="10.42578125" style="805" customWidth="1"/>
    <col min="10" max="18" width="8.85546875" style="805" bestFit="1"/>
    <col min="19" max="19" width="27.42578125" style="805" bestFit="1" customWidth="1"/>
    <col min="20" max="16384" width="8.85546875" style="805"/>
  </cols>
  <sheetData>
    <row r="1" spans="2:24" s="822" customFormat="1" ht="12.75" x14ac:dyDescent="0.2">
      <c r="B1" s="822" t="s">
        <v>143</v>
      </c>
      <c r="C1" s="822" t="s">
        <v>6</v>
      </c>
      <c r="D1" s="866"/>
      <c r="E1" s="866"/>
    </row>
    <row r="2" spans="2:24" s="822" customFormat="1" x14ac:dyDescent="0.25">
      <c r="C2" s="823" t="s">
        <v>71</v>
      </c>
      <c r="D2" s="867"/>
      <c r="E2" s="866"/>
      <c r="F2" s="866"/>
      <c r="G2" s="866"/>
      <c r="H2" s="866"/>
      <c r="I2" s="866"/>
      <c r="J2" s="866"/>
      <c r="K2" s="866"/>
      <c r="L2" s="866"/>
      <c r="M2" s="866"/>
      <c r="N2" s="866"/>
      <c r="O2" s="866"/>
      <c r="P2" s="866"/>
      <c r="Q2" s="866"/>
      <c r="R2" s="866"/>
      <c r="S2" s="866"/>
      <c r="T2" s="866"/>
      <c r="U2" s="866"/>
      <c r="V2" s="866"/>
      <c r="W2" s="866"/>
      <c r="X2" s="866"/>
    </row>
    <row r="3" spans="2:24" s="822" customFormat="1" x14ac:dyDescent="0.25">
      <c r="C3" s="823"/>
      <c r="D3" s="867"/>
      <c r="E3" s="866"/>
      <c r="F3" s="866"/>
      <c r="G3" s="866"/>
      <c r="H3" s="866"/>
      <c r="I3" s="866"/>
      <c r="J3" s="866"/>
      <c r="K3" s="866"/>
      <c r="L3" s="866"/>
      <c r="M3" s="866"/>
      <c r="N3" s="866"/>
      <c r="O3" s="866"/>
      <c r="P3" s="866"/>
      <c r="Q3" s="866"/>
      <c r="R3" s="866"/>
      <c r="S3" s="866"/>
      <c r="T3" s="866"/>
      <c r="U3" s="866"/>
      <c r="V3" s="866"/>
      <c r="W3" s="866"/>
      <c r="X3" s="866"/>
    </row>
    <row r="4" spans="2:24" s="822" customFormat="1" ht="12.75" x14ac:dyDescent="0.2">
      <c r="D4" s="825" t="s">
        <v>146</v>
      </c>
      <c r="E4" s="825" t="s">
        <v>147</v>
      </c>
      <c r="F4" s="825" t="s">
        <v>148</v>
      </c>
      <c r="G4" s="825" t="s">
        <v>247</v>
      </c>
      <c r="H4" s="825" t="s">
        <v>248</v>
      </c>
      <c r="I4" s="825" t="s">
        <v>249</v>
      </c>
      <c r="J4" s="825" t="s">
        <v>250</v>
      </c>
      <c r="K4" s="825" t="s">
        <v>330</v>
      </c>
      <c r="L4" s="825" t="s">
        <v>576</v>
      </c>
      <c r="M4" s="825" t="s">
        <v>577</v>
      </c>
      <c r="N4" s="825" t="s">
        <v>578</v>
      </c>
      <c r="O4" s="825" t="s">
        <v>579</v>
      </c>
      <c r="P4" s="825" t="s">
        <v>580</v>
      </c>
      <c r="Q4" s="825" t="s">
        <v>815</v>
      </c>
      <c r="R4" s="825" t="s">
        <v>816</v>
      </c>
      <c r="S4" s="825" t="s">
        <v>1545</v>
      </c>
    </row>
    <row r="5" spans="2:24" s="822" customFormat="1" ht="24" customHeight="1" x14ac:dyDescent="0.2">
      <c r="C5" s="828" t="s">
        <v>1615</v>
      </c>
      <c r="D5" s="1385" t="s">
        <v>1616</v>
      </c>
      <c r="E5" s="1386"/>
      <c r="F5" s="1386"/>
      <c r="G5" s="1386"/>
      <c r="H5" s="1386"/>
      <c r="I5" s="1386"/>
      <c r="J5" s="1386"/>
      <c r="K5" s="1386"/>
      <c r="L5" s="1386"/>
      <c r="M5" s="1386"/>
      <c r="N5" s="1386"/>
      <c r="O5" s="1386"/>
      <c r="P5" s="1386"/>
      <c r="Q5" s="1386"/>
      <c r="R5" s="1386"/>
      <c r="S5" s="1387"/>
      <c r="T5" s="868"/>
    </row>
    <row r="6" spans="2:24" s="822" customFormat="1" ht="24" customHeight="1" x14ac:dyDescent="0.2">
      <c r="C6" s="830"/>
      <c r="D6" s="869"/>
      <c r="E6" s="1388" t="s">
        <v>1617</v>
      </c>
      <c r="F6" s="1389"/>
      <c r="G6" s="1389"/>
      <c r="H6" s="1389"/>
      <c r="I6" s="1389"/>
      <c r="J6" s="1389"/>
      <c r="K6" s="1388" t="s">
        <v>1618</v>
      </c>
      <c r="L6" s="1389"/>
      <c r="M6" s="1389"/>
      <c r="N6" s="1389"/>
      <c r="O6" s="1389"/>
      <c r="P6" s="1389"/>
      <c r="Q6" s="1390"/>
      <c r="R6" s="1385" t="s">
        <v>1619</v>
      </c>
      <c r="S6" s="1387"/>
      <c r="T6" s="868"/>
    </row>
    <row r="7" spans="2:24" s="822" customFormat="1" ht="66" customHeight="1" x14ac:dyDescent="0.2">
      <c r="C7" s="870"/>
      <c r="D7" s="871"/>
      <c r="E7" s="872" t="s">
        <v>1620</v>
      </c>
      <c r="F7" s="872" t="s">
        <v>1621</v>
      </c>
      <c r="G7" s="872" t="s">
        <v>1622</v>
      </c>
      <c r="H7" s="872" t="s">
        <v>1623</v>
      </c>
      <c r="I7" s="872" t="s">
        <v>1624</v>
      </c>
      <c r="J7" s="872" t="s">
        <v>1625</v>
      </c>
      <c r="K7" s="871" t="s">
        <v>1626</v>
      </c>
      <c r="L7" s="871" t="s">
        <v>1627</v>
      </c>
      <c r="M7" s="871" t="s">
        <v>1628</v>
      </c>
      <c r="N7" s="871" t="s">
        <v>1629</v>
      </c>
      <c r="O7" s="871" t="s">
        <v>1630</v>
      </c>
      <c r="P7" s="871" t="s">
        <v>1631</v>
      </c>
      <c r="Q7" s="871" t="s">
        <v>1632</v>
      </c>
      <c r="R7" s="873"/>
      <c r="S7" s="874" t="s">
        <v>1633</v>
      </c>
      <c r="T7" s="868"/>
    </row>
    <row r="8" spans="2:24" s="822" customFormat="1" ht="12.75" x14ac:dyDescent="0.2">
      <c r="B8" s="825">
        <v>1</v>
      </c>
      <c r="C8" s="875" t="s">
        <v>1634</v>
      </c>
      <c r="D8" s="876">
        <v>194150</v>
      </c>
      <c r="E8" s="877">
        <v>23389</v>
      </c>
      <c r="F8" s="877">
        <v>35433</v>
      </c>
      <c r="G8" s="877">
        <v>5227</v>
      </c>
      <c r="H8" s="877">
        <v>479</v>
      </c>
      <c r="I8" s="872">
        <v>109</v>
      </c>
      <c r="J8" s="877">
        <v>230</v>
      </c>
      <c r="K8" s="876">
        <v>9487</v>
      </c>
      <c r="L8" s="876">
        <v>3332</v>
      </c>
      <c r="M8" s="876">
        <v>8871</v>
      </c>
      <c r="N8" s="876">
        <v>7790</v>
      </c>
      <c r="O8" s="876">
        <v>3945</v>
      </c>
      <c r="P8" s="876">
        <v>2444</v>
      </c>
      <c r="Q8" s="876">
        <v>1398</v>
      </c>
      <c r="R8" s="876">
        <v>156884</v>
      </c>
      <c r="S8" s="878">
        <v>0.23</v>
      </c>
      <c r="T8" s="868"/>
    </row>
    <row r="9" spans="2:24" s="822" customFormat="1" ht="12.75" x14ac:dyDescent="0.2">
      <c r="B9" s="825">
        <v>2</v>
      </c>
      <c r="C9" s="879" t="s">
        <v>1635</v>
      </c>
      <c r="D9" s="876">
        <v>138859</v>
      </c>
      <c r="E9" s="877">
        <v>9090</v>
      </c>
      <c r="F9" s="877">
        <v>14390</v>
      </c>
      <c r="G9" s="877">
        <v>1827</v>
      </c>
      <c r="H9" s="872">
        <v>90</v>
      </c>
      <c r="I9" s="872">
        <v>36</v>
      </c>
      <c r="J9" s="877">
        <v>44</v>
      </c>
      <c r="K9" s="876">
        <v>2488</v>
      </c>
      <c r="L9" s="876">
        <v>1608</v>
      </c>
      <c r="M9" s="876">
        <v>3446</v>
      </c>
      <c r="N9" s="876">
        <v>2537</v>
      </c>
      <c r="O9" s="876">
        <v>1230</v>
      </c>
      <c r="P9" s="876">
        <v>871</v>
      </c>
      <c r="Q9" s="876">
        <v>433</v>
      </c>
      <c r="R9" s="876">
        <v>126246</v>
      </c>
      <c r="S9" s="878">
        <v>0.123</v>
      </c>
      <c r="T9" s="868"/>
    </row>
    <row r="10" spans="2:24" s="822" customFormat="1" ht="12.75" x14ac:dyDescent="0.2">
      <c r="B10" s="825">
        <v>3</v>
      </c>
      <c r="C10" s="879" t="s">
        <v>1636</v>
      </c>
      <c r="D10" s="876">
        <v>55291</v>
      </c>
      <c r="E10" s="877">
        <v>14299</v>
      </c>
      <c r="F10" s="877">
        <v>21043</v>
      </c>
      <c r="G10" s="877">
        <v>3400</v>
      </c>
      <c r="H10" s="872">
        <v>390</v>
      </c>
      <c r="I10" s="872">
        <v>74</v>
      </c>
      <c r="J10" s="877">
        <v>186</v>
      </c>
      <c r="K10" s="876">
        <v>6999</v>
      </c>
      <c r="L10" s="876">
        <v>1724</v>
      </c>
      <c r="M10" s="876">
        <v>5425</v>
      </c>
      <c r="N10" s="876">
        <v>5252</v>
      </c>
      <c r="O10" s="876">
        <v>2715</v>
      </c>
      <c r="P10" s="876">
        <v>1572</v>
      </c>
      <c r="Q10" s="871">
        <v>965</v>
      </c>
      <c r="R10" s="876">
        <v>30638</v>
      </c>
      <c r="S10" s="878">
        <v>0.67</v>
      </c>
      <c r="T10" s="868"/>
    </row>
    <row r="11" spans="2:24" s="822" customFormat="1" ht="12.75" x14ac:dyDescent="0.2">
      <c r="B11" s="825">
        <v>4</v>
      </c>
      <c r="C11" s="879" t="s">
        <v>1637</v>
      </c>
      <c r="D11" s="871"/>
      <c r="E11" s="872"/>
      <c r="F11" s="872"/>
      <c r="G11" s="872"/>
      <c r="H11" s="872"/>
      <c r="I11" s="872"/>
      <c r="J11" s="872"/>
      <c r="K11" s="871"/>
      <c r="L11" s="871"/>
      <c r="M11" s="871"/>
      <c r="N11" s="871"/>
      <c r="O11" s="871"/>
      <c r="P11" s="871"/>
      <c r="Q11" s="871"/>
      <c r="R11" s="871"/>
      <c r="S11" s="871"/>
      <c r="T11" s="868"/>
    </row>
    <row r="12" spans="2:24" s="822" customFormat="1" ht="12.75" x14ac:dyDescent="0.2">
      <c r="B12" s="825">
        <v>5</v>
      </c>
      <c r="C12" s="880" t="s">
        <v>1633</v>
      </c>
      <c r="D12" s="876">
        <v>194150</v>
      </c>
      <c r="E12" s="877">
        <v>23389</v>
      </c>
      <c r="F12" s="877">
        <v>35433</v>
      </c>
      <c r="G12" s="877">
        <v>5227</v>
      </c>
      <c r="H12" s="877">
        <v>479</v>
      </c>
      <c r="I12" s="872">
        <v>109</v>
      </c>
      <c r="J12" s="877">
        <v>230</v>
      </c>
      <c r="K12" s="881"/>
      <c r="L12" s="881"/>
      <c r="M12" s="881"/>
      <c r="N12" s="881"/>
      <c r="O12" s="881"/>
      <c r="P12" s="881"/>
      <c r="Q12" s="881"/>
      <c r="R12" s="876">
        <v>156884</v>
      </c>
      <c r="S12" s="878">
        <v>0.23</v>
      </c>
      <c r="T12" s="868"/>
    </row>
    <row r="13" spans="2:24" s="822" customFormat="1" ht="12.75" x14ac:dyDescent="0.2">
      <c r="B13" s="825">
        <v>6</v>
      </c>
      <c r="C13" s="875" t="s">
        <v>1638</v>
      </c>
      <c r="D13" s="876">
        <v>5050</v>
      </c>
      <c r="E13" s="872">
        <v>0</v>
      </c>
      <c r="F13" s="872">
        <v>0</v>
      </c>
      <c r="G13" s="872">
        <v>0</v>
      </c>
      <c r="H13" s="872">
        <v>0</v>
      </c>
      <c r="I13" s="872">
        <v>0</v>
      </c>
      <c r="J13" s="872">
        <v>0</v>
      </c>
      <c r="K13" s="871">
        <v>0</v>
      </c>
      <c r="L13" s="871">
        <v>0</v>
      </c>
      <c r="M13" s="871">
        <v>0</v>
      </c>
      <c r="N13" s="871">
        <v>0</v>
      </c>
      <c r="O13" s="871">
        <v>0</v>
      </c>
      <c r="P13" s="871">
        <v>0</v>
      </c>
      <c r="Q13" s="871">
        <v>0</v>
      </c>
      <c r="R13" s="876">
        <v>5050</v>
      </c>
      <c r="S13" s="878">
        <v>0</v>
      </c>
    </row>
    <row r="14" spans="2:24" x14ac:dyDescent="0.25">
      <c r="B14" s="825">
        <v>7</v>
      </c>
      <c r="C14" s="879" t="s">
        <v>1635</v>
      </c>
      <c r="D14" s="871">
        <v>580</v>
      </c>
      <c r="E14" s="872">
        <v>0</v>
      </c>
      <c r="F14" s="872">
        <v>0</v>
      </c>
      <c r="G14" s="872">
        <v>0</v>
      </c>
      <c r="H14" s="872">
        <v>0</v>
      </c>
      <c r="I14" s="872">
        <v>0</v>
      </c>
      <c r="J14" s="872">
        <v>0</v>
      </c>
      <c r="K14" s="871">
        <v>0</v>
      </c>
      <c r="L14" s="871">
        <v>0</v>
      </c>
      <c r="M14" s="871">
        <v>0</v>
      </c>
      <c r="N14" s="871">
        <v>0</v>
      </c>
      <c r="O14" s="871">
        <v>0</v>
      </c>
      <c r="P14" s="871">
        <v>0</v>
      </c>
      <c r="Q14" s="871">
        <v>0</v>
      </c>
      <c r="R14" s="871">
        <v>580</v>
      </c>
      <c r="S14" s="878">
        <v>0</v>
      </c>
    </row>
    <row r="15" spans="2:24" x14ac:dyDescent="0.25">
      <c r="B15" s="825">
        <v>8</v>
      </c>
      <c r="C15" s="879" t="s">
        <v>1636</v>
      </c>
      <c r="D15" s="876">
        <v>4469</v>
      </c>
      <c r="E15" s="872">
        <v>0</v>
      </c>
      <c r="F15" s="872">
        <v>0</v>
      </c>
      <c r="G15" s="872">
        <v>0</v>
      </c>
      <c r="H15" s="872">
        <v>0</v>
      </c>
      <c r="I15" s="872">
        <v>0</v>
      </c>
      <c r="J15" s="872">
        <v>0</v>
      </c>
      <c r="K15" s="871">
        <v>0</v>
      </c>
      <c r="L15" s="871">
        <v>0</v>
      </c>
      <c r="M15" s="871">
        <v>0</v>
      </c>
      <c r="N15" s="871">
        <v>0</v>
      </c>
      <c r="O15" s="871">
        <v>0</v>
      </c>
      <c r="P15" s="871">
        <v>0</v>
      </c>
      <c r="Q15" s="871">
        <v>0</v>
      </c>
      <c r="R15" s="876">
        <v>4469</v>
      </c>
      <c r="S15" s="878">
        <v>0</v>
      </c>
    </row>
    <row r="16" spans="2:24" s="822" customFormat="1" ht="12.75" x14ac:dyDescent="0.2">
      <c r="B16" s="825">
        <v>9</v>
      </c>
      <c r="C16" s="879" t="s">
        <v>1637</v>
      </c>
      <c r="D16" s="871"/>
      <c r="E16" s="872"/>
      <c r="F16" s="872"/>
      <c r="G16" s="872"/>
      <c r="H16" s="872"/>
      <c r="I16" s="872"/>
      <c r="J16" s="872"/>
      <c r="K16" s="871"/>
      <c r="L16" s="871"/>
      <c r="M16" s="871"/>
      <c r="N16" s="871"/>
      <c r="O16" s="871"/>
      <c r="P16" s="871"/>
      <c r="Q16" s="871"/>
      <c r="R16" s="871"/>
      <c r="S16" s="871"/>
      <c r="T16" s="868"/>
    </row>
    <row r="17" spans="2:20" s="822" customFormat="1" ht="12.75" x14ac:dyDescent="0.2">
      <c r="B17" s="825">
        <v>10</v>
      </c>
      <c r="C17" s="880" t="s">
        <v>1633</v>
      </c>
      <c r="D17" s="871">
        <v>0</v>
      </c>
      <c r="E17" s="872">
        <v>0</v>
      </c>
      <c r="F17" s="872">
        <v>0</v>
      </c>
      <c r="G17" s="872">
        <v>0</v>
      </c>
      <c r="H17" s="872">
        <v>0</v>
      </c>
      <c r="I17" s="872">
        <v>0</v>
      </c>
      <c r="J17" s="872">
        <v>0</v>
      </c>
      <c r="K17" s="881"/>
      <c r="L17" s="881"/>
      <c r="M17" s="881"/>
      <c r="N17" s="881"/>
      <c r="O17" s="881"/>
      <c r="P17" s="881"/>
      <c r="Q17" s="881"/>
      <c r="R17" s="871">
        <v>0</v>
      </c>
      <c r="S17" s="871" t="s">
        <v>251</v>
      </c>
      <c r="T17" s="868"/>
    </row>
  </sheetData>
  <mergeCells count="4">
    <mergeCell ref="D5:S5"/>
    <mergeCell ref="E6:J6"/>
    <mergeCell ref="K6:Q6"/>
    <mergeCell ref="R6:S6"/>
  </mergeCells>
  <pageMargins left="0.70866141732283472" right="0.70866141732283472" top="0.74803149606299213" bottom="0.74803149606299213" header="0.31496062992125984" footer="0.31496062992125984"/>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14FF1-180D-4AD8-A83C-007E68EA46E6}">
  <sheetPr>
    <pageSetUpPr fitToPage="1"/>
  </sheetPr>
  <dimension ref="A1:I111"/>
  <sheetViews>
    <sheetView zoomScale="70" zoomScaleNormal="70" workbookViewId="0"/>
  </sheetViews>
  <sheetFormatPr defaultColWidth="22.42578125" defaultRowHeight="15" x14ac:dyDescent="0.25"/>
  <cols>
    <col min="1" max="1" width="22.42578125" style="805"/>
    <col min="2" max="2" width="10.140625" style="805" bestFit="1" customWidth="1"/>
    <col min="3" max="3" width="41.140625" style="805" customWidth="1"/>
    <col min="4" max="4" width="24.5703125" style="805" bestFit="1" customWidth="1"/>
    <col min="5" max="5" width="29.42578125" style="805" customWidth="1"/>
    <col min="6" max="6" width="26.5703125" style="805" customWidth="1"/>
    <col min="7" max="7" width="22.42578125" style="805"/>
    <col min="8" max="8" width="32.42578125" style="805" customWidth="1"/>
    <col min="9" max="10" width="26.42578125" style="805" customWidth="1"/>
    <col min="11" max="16384" width="22.42578125" style="805"/>
  </cols>
  <sheetData>
    <row r="1" spans="1:9" x14ac:dyDescent="0.25">
      <c r="A1" s="822"/>
      <c r="B1" s="822" t="s">
        <v>143</v>
      </c>
      <c r="C1" s="822" t="s">
        <v>6</v>
      </c>
    </row>
    <row r="2" spans="1:9" s="851" customFormat="1" x14ac:dyDescent="0.25">
      <c r="C2" s="823" t="s">
        <v>72</v>
      </c>
      <c r="D2" s="900"/>
    </row>
    <row r="3" spans="1:9" s="851" customFormat="1" ht="12.75" x14ac:dyDescent="0.2">
      <c r="C3" s="901" t="s">
        <v>146</v>
      </c>
      <c r="D3" s="901" t="s">
        <v>147</v>
      </c>
      <c r="E3" s="901" t="s">
        <v>148</v>
      </c>
      <c r="F3" s="901" t="s">
        <v>247</v>
      </c>
      <c r="G3" s="901" t="s">
        <v>248</v>
      </c>
      <c r="H3" s="901" t="s">
        <v>249</v>
      </c>
      <c r="I3" s="901" t="s">
        <v>250</v>
      </c>
    </row>
    <row r="4" spans="1:9" s="851" customFormat="1" ht="25.5" x14ac:dyDescent="0.2">
      <c r="C4" s="902" t="s">
        <v>1639</v>
      </c>
      <c r="D4" s="902" t="s">
        <v>1640</v>
      </c>
      <c r="E4" s="902" t="s">
        <v>1641</v>
      </c>
      <c r="F4" s="902" t="s">
        <v>1642</v>
      </c>
      <c r="G4" s="902" t="s">
        <v>1643</v>
      </c>
      <c r="H4" s="902" t="s">
        <v>1644</v>
      </c>
      <c r="I4" s="902" t="s">
        <v>1645</v>
      </c>
    </row>
    <row r="5" spans="1:9" s="851" customFormat="1" ht="12.75" x14ac:dyDescent="0.2">
      <c r="B5" s="903">
        <v>1</v>
      </c>
      <c r="C5" s="904" t="s">
        <v>1646</v>
      </c>
      <c r="D5" s="1392" t="s">
        <v>1647</v>
      </c>
      <c r="E5" s="905">
        <v>0</v>
      </c>
      <c r="F5" s="905"/>
      <c r="G5" s="906"/>
      <c r="H5" s="906"/>
      <c r="I5" s="906"/>
    </row>
    <row r="6" spans="1:9" s="851" customFormat="1" ht="12.75" x14ac:dyDescent="0.2">
      <c r="B6" s="903">
        <v>2</v>
      </c>
      <c r="C6" s="904" t="s">
        <v>1648</v>
      </c>
      <c r="D6" s="1393"/>
      <c r="E6" s="905">
        <v>0</v>
      </c>
      <c r="F6" s="905"/>
      <c r="G6" s="906"/>
      <c r="H6" s="906"/>
      <c r="I6" s="906"/>
    </row>
    <row r="7" spans="1:9" s="851" customFormat="1" ht="12.75" x14ac:dyDescent="0.2">
      <c r="B7" s="903">
        <v>3</v>
      </c>
      <c r="C7" s="904" t="s">
        <v>1649</v>
      </c>
      <c r="D7" s="1393"/>
      <c r="E7" s="905">
        <v>0</v>
      </c>
      <c r="F7" s="905"/>
      <c r="G7" s="905"/>
      <c r="H7" s="906"/>
      <c r="I7" s="906"/>
    </row>
    <row r="8" spans="1:9" s="851" customFormat="1" ht="12.75" x14ac:dyDescent="0.2">
      <c r="B8" s="903">
        <v>4</v>
      </c>
      <c r="C8" s="907" t="s">
        <v>1650</v>
      </c>
      <c r="D8" s="1393"/>
      <c r="E8" s="905">
        <v>0</v>
      </c>
      <c r="F8" s="905"/>
      <c r="G8" s="905"/>
      <c r="H8" s="906"/>
      <c r="I8" s="906"/>
    </row>
    <row r="9" spans="1:9" s="174" customFormat="1" ht="12.75" x14ac:dyDescent="0.2">
      <c r="B9" s="903">
        <v>5</v>
      </c>
      <c r="C9" s="908" t="s">
        <v>1651</v>
      </c>
      <c r="D9" s="1393"/>
      <c r="E9" s="909">
        <v>0</v>
      </c>
      <c r="F9" s="909"/>
      <c r="G9" s="909"/>
      <c r="H9" s="910"/>
      <c r="I9" s="910"/>
    </row>
    <row r="10" spans="1:9" s="851" customFormat="1" ht="12.75" x14ac:dyDescent="0.2">
      <c r="B10" s="903">
        <v>6</v>
      </c>
      <c r="C10" s="907" t="s">
        <v>1652</v>
      </c>
      <c r="D10" s="1393"/>
      <c r="E10" s="909">
        <v>0</v>
      </c>
      <c r="F10" s="907"/>
      <c r="G10" s="907"/>
      <c r="H10" s="906"/>
      <c r="I10" s="906"/>
    </row>
    <row r="11" spans="1:9" s="851" customFormat="1" ht="12.75" x14ac:dyDescent="0.2">
      <c r="B11" s="903">
        <v>7</v>
      </c>
      <c r="C11" s="907" t="s">
        <v>1653</v>
      </c>
      <c r="D11" s="1393"/>
      <c r="E11" s="909">
        <v>0</v>
      </c>
      <c r="F11" s="906"/>
      <c r="G11" s="906"/>
      <c r="H11" s="906"/>
      <c r="I11" s="906"/>
    </row>
    <row r="12" spans="1:9" s="851" customFormat="1" ht="12.75" x14ac:dyDescent="0.2">
      <c r="B12" s="903">
        <v>8</v>
      </c>
      <c r="C12" s="907" t="s">
        <v>1654</v>
      </c>
      <c r="D12" s="1393"/>
      <c r="E12" s="909">
        <v>0</v>
      </c>
      <c r="F12" s="906"/>
      <c r="G12" s="906"/>
      <c r="H12" s="906"/>
      <c r="I12" s="906"/>
    </row>
    <row r="13" spans="1:9" s="851" customFormat="1" ht="45" customHeight="1" x14ac:dyDescent="0.2">
      <c r="B13" s="857">
        <v>9</v>
      </c>
      <c r="C13" s="907" t="s">
        <v>1655</v>
      </c>
      <c r="D13" s="1394"/>
      <c r="E13" s="905">
        <v>0</v>
      </c>
      <c r="F13" s="906"/>
      <c r="G13" s="906"/>
      <c r="H13" s="906"/>
      <c r="I13" s="906"/>
    </row>
    <row r="14" spans="1:9" x14ac:dyDescent="0.25">
      <c r="C14" s="890" t="s">
        <v>1656</v>
      </c>
    </row>
    <row r="16" spans="1:9" x14ac:dyDescent="0.25">
      <c r="C16" s="805" t="s">
        <v>1657</v>
      </c>
    </row>
    <row r="17" spans="2:8" ht="62.25" customHeight="1" x14ac:dyDescent="0.25">
      <c r="C17" s="911" t="s">
        <v>1658</v>
      </c>
      <c r="D17" s="1395" t="s">
        <v>1659</v>
      </c>
      <c r="E17" s="1396"/>
      <c r="F17" s="1310" t="s">
        <v>1660</v>
      </c>
      <c r="G17" s="806"/>
      <c r="H17" s="806"/>
    </row>
    <row r="18" spans="2:8" x14ac:dyDescent="0.25">
      <c r="C18" s="911" t="s">
        <v>1661</v>
      </c>
      <c r="D18" s="912" t="s">
        <v>1662</v>
      </c>
      <c r="E18" s="912" t="s">
        <v>1663</v>
      </c>
      <c r="F18" s="1391"/>
      <c r="G18" s="913"/>
      <c r="H18" s="913"/>
    </row>
    <row r="19" spans="2:8" x14ac:dyDescent="0.25">
      <c r="B19" s="914"/>
      <c r="C19" s="911" t="s">
        <v>1651</v>
      </c>
      <c r="D19" s="911" t="s">
        <v>1664</v>
      </c>
      <c r="E19" s="911">
        <v>301</v>
      </c>
      <c r="F19" s="1310" t="s">
        <v>1665</v>
      </c>
      <c r="G19" s="914"/>
      <c r="H19" s="914"/>
    </row>
    <row r="20" spans="2:8" x14ac:dyDescent="0.25">
      <c r="B20" s="914"/>
      <c r="C20" s="911" t="s">
        <v>1651</v>
      </c>
      <c r="D20" s="911" t="s">
        <v>1664</v>
      </c>
      <c r="E20" s="911">
        <v>3011</v>
      </c>
      <c r="F20" s="1391"/>
      <c r="G20" s="914"/>
      <c r="H20" s="914"/>
    </row>
    <row r="21" spans="2:8" x14ac:dyDescent="0.25">
      <c r="B21" s="914"/>
      <c r="C21" s="911" t="s">
        <v>1651</v>
      </c>
      <c r="D21" s="911" t="s">
        <v>1664</v>
      </c>
      <c r="E21" s="911">
        <v>3012</v>
      </c>
      <c r="F21" s="1391"/>
      <c r="G21" s="914"/>
      <c r="H21" s="914"/>
    </row>
    <row r="22" spans="2:8" x14ac:dyDescent="0.25">
      <c r="B22" s="914"/>
      <c r="C22" s="911" t="s">
        <v>1651</v>
      </c>
      <c r="D22" s="911" t="s">
        <v>1664</v>
      </c>
      <c r="E22" s="911">
        <v>3315</v>
      </c>
      <c r="F22" s="1391"/>
      <c r="G22" s="914"/>
      <c r="H22" s="914"/>
    </row>
    <row r="23" spans="2:8" x14ac:dyDescent="0.25">
      <c r="B23" s="914"/>
      <c r="C23" s="911" t="s">
        <v>1651</v>
      </c>
      <c r="D23" s="911" t="s">
        <v>1664</v>
      </c>
      <c r="E23" s="911">
        <v>50</v>
      </c>
      <c r="F23" s="1391"/>
      <c r="G23" s="914"/>
      <c r="H23" s="914"/>
    </row>
    <row r="24" spans="2:8" x14ac:dyDescent="0.25">
      <c r="B24" s="914"/>
      <c r="C24" s="911" t="s">
        <v>1651</v>
      </c>
      <c r="D24" s="911" t="s">
        <v>1664</v>
      </c>
      <c r="E24" s="911">
        <v>501</v>
      </c>
      <c r="F24" s="1391"/>
      <c r="G24" s="914"/>
      <c r="H24" s="914"/>
    </row>
    <row r="25" spans="2:8" x14ac:dyDescent="0.25">
      <c r="B25" s="914"/>
      <c r="C25" s="911" t="s">
        <v>1651</v>
      </c>
      <c r="D25" s="911" t="s">
        <v>1664</v>
      </c>
      <c r="E25" s="911">
        <v>5010</v>
      </c>
      <c r="F25" s="1391"/>
      <c r="G25" s="914"/>
      <c r="H25" s="914"/>
    </row>
    <row r="26" spans="2:8" x14ac:dyDescent="0.25">
      <c r="B26" s="914"/>
      <c r="C26" s="911" t="s">
        <v>1651</v>
      </c>
      <c r="D26" s="911" t="s">
        <v>1664</v>
      </c>
      <c r="E26" s="911">
        <v>502</v>
      </c>
      <c r="F26" s="1391"/>
      <c r="G26" s="914"/>
      <c r="H26" s="914"/>
    </row>
    <row r="27" spans="2:8" x14ac:dyDescent="0.25">
      <c r="B27" s="914"/>
      <c r="C27" s="911" t="s">
        <v>1651</v>
      </c>
      <c r="D27" s="911" t="s">
        <v>1664</v>
      </c>
      <c r="E27" s="911">
        <v>5020</v>
      </c>
      <c r="F27" s="1391"/>
      <c r="G27" s="914"/>
      <c r="H27" s="914"/>
    </row>
    <row r="28" spans="2:8" x14ac:dyDescent="0.25">
      <c r="B28" s="914"/>
      <c r="C28" s="911" t="s">
        <v>1651</v>
      </c>
      <c r="D28" s="911" t="s">
        <v>1664</v>
      </c>
      <c r="E28" s="911">
        <v>5222</v>
      </c>
      <c r="F28" s="1391"/>
      <c r="G28" s="914"/>
      <c r="H28" s="914"/>
    </row>
    <row r="29" spans="2:8" x14ac:dyDescent="0.25">
      <c r="B29" s="914"/>
      <c r="C29" s="911" t="s">
        <v>1651</v>
      </c>
      <c r="D29" s="911" t="s">
        <v>1664</v>
      </c>
      <c r="E29" s="911">
        <v>5224</v>
      </c>
      <c r="F29" s="1391"/>
      <c r="G29" s="914"/>
      <c r="H29" s="914"/>
    </row>
    <row r="30" spans="2:8" x14ac:dyDescent="0.25">
      <c r="B30" s="914"/>
      <c r="C30" s="911" t="s">
        <v>1651</v>
      </c>
      <c r="D30" s="911" t="s">
        <v>1664</v>
      </c>
      <c r="E30" s="911">
        <v>5229</v>
      </c>
      <c r="F30" s="915"/>
      <c r="G30" s="914"/>
      <c r="H30" s="914"/>
    </row>
    <row r="31" spans="2:8" x14ac:dyDescent="0.25">
      <c r="B31" s="914"/>
      <c r="C31" s="911" t="s">
        <v>1646</v>
      </c>
      <c r="D31" s="911" t="s">
        <v>1666</v>
      </c>
      <c r="E31" s="911">
        <v>27</v>
      </c>
      <c r="F31" s="1310" t="s">
        <v>1667</v>
      </c>
      <c r="G31" s="914"/>
    </row>
    <row r="32" spans="2:8" x14ac:dyDescent="0.25">
      <c r="B32" s="914"/>
      <c r="C32" s="911" t="s">
        <v>1646</v>
      </c>
      <c r="D32" s="911" t="s">
        <v>1666</v>
      </c>
      <c r="E32" s="911">
        <v>2712</v>
      </c>
      <c r="F32" s="1391"/>
      <c r="G32" s="914"/>
    </row>
    <row r="33" spans="2:7" x14ac:dyDescent="0.25">
      <c r="B33" s="914"/>
      <c r="C33" s="911" t="s">
        <v>1646</v>
      </c>
      <c r="D33" s="911" t="s">
        <v>1666</v>
      </c>
      <c r="E33" s="911">
        <v>3314</v>
      </c>
      <c r="F33" s="1391"/>
      <c r="G33" s="914"/>
    </row>
    <row r="34" spans="2:7" x14ac:dyDescent="0.25">
      <c r="B34" s="914"/>
      <c r="C34" s="911" t="s">
        <v>1646</v>
      </c>
      <c r="D34" s="911" t="s">
        <v>1666</v>
      </c>
      <c r="E34" s="911">
        <v>35</v>
      </c>
      <c r="F34" s="1391"/>
      <c r="G34" s="914"/>
    </row>
    <row r="35" spans="2:7" x14ac:dyDescent="0.25">
      <c r="B35" s="914"/>
      <c r="C35" s="911" t="s">
        <v>1646</v>
      </c>
      <c r="D35" s="911" t="s">
        <v>1666</v>
      </c>
      <c r="E35" s="911">
        <v>351</v>
      </c>
      <c r="F35" s="1391"/>
      <c r="G35" s="914"/>
    </row>
    <row r="36" spans="2:7" x14ac:dyDescent="0.25">
      <c r="B36" s="914"/>
      <c r="C36" s="911" t="s">
        <v>1646</v>
      </c>
      <c r="D36" s="911" t="s">
        <v>1666</v>
      </c>
      <c r="E36" s="911">
        <v>3511</v>
      </c>
      <c r="F36" s="1391"/>
      <c r="G36" s="914"/>
    </row>
    <row r="37" spans="2:7" x14ac:dyDescent="0.25">
      <c r="B37" s="914"/>
      <c r="C37" s="911" t="s">
        <v>1646</v>
      </c>
      <c r="D37" s="911" t="s">
        <v>1666</v>
      </c>
      <c r="E37" s="911">
        <v>3512</v>
      </c>
      <c r="F37" s="1391"/>
      <c r="G37" s="914"/>
    </row>
    <row r="38" spans="2:7" x14ac:dyDescent="0.25">
      <c r="B38" s="914"/>
      <c r="C38" s="911" t="s">
        <v>1646</v>
      </c>
      <c r="D38" s="911" t="s">
        <v>1666</v>
      </c>
      <c r="E38" s="911">
        <v>3513</v>
      </c>
      <c r="F38" s="1391"/>
    </row>
    <row r="39" spans="2:7" x14ac:dyDescent="0.25">
      <c r="B39" s="914"/>
      <c r="C39" s="911" t="s">
        <v>1646</v>
      </c>
      <c r="D39" s="911" t="s">
        <v>1666</v>
      </c>
      <c r="E39" s="911">
        <v>3514</v>
      </c>
      <c r="F39" s="1391"/>
    </row>
    <row r="40" spans="2:7" x14ac:dyDescent="0.25">
      <c r="B40" s="914"/>
      <c r="C40" s="911" t="s">
        <v>1646</v>
      </c>
      <c r="D40" s="911" t="s">
        <v>1666</v>
      </c>
      <c r="E40" s="911">
        <v>4321</v>
      </c>
      <c r="F40" s="1311"/>
    </row>
    <row r="41" spans="2:7" x14ac:dyDescent="0.25">
      <c r="B41" s="914"/>
      <c r="C41" s="911" t="s">
        <v>1648</v>
      </c>
      <c r="D41" s="911" t="s">
        <v>1668</v>
      </c>
      <c r="E41" s="911">
        <v>91</v>
      </c>
      <c r="F41" s="1310" t="s">
        <v>1669</v>
      </c>
    </row>
    <row r="42" spans="2:7" x14ac:dyDescent="0.25">
      <c r="B42" s="914"/>
      <c r="C42" s="911" t="s">
        <v>1648</v>
      </c>
      <c r="D42" s="911" t="s">
        <v>1668</v>
      </c>
      <c r="E42" s="911">
        <v>910</v>
      </c>
      <c r="F42" s="1391"/>
    </row>
    <row r="43" spans="2:7" x14ac:dyDescent="0.25">
      <c r="B43" s="914"/>
      <c r="C43" s="911" t="s">
        <v>1648</v>
      </c>
      <c r="D43" s="911" t="s">
        <v>1668</v>
      </c>
      <c r="E43" s="911">
        <v>192</v>
      </c>
      <c r="F43" s="1391"/>
    </row>
    <row r="44" spans="2:7" x14ac:dyDescent="0.25">
      <c r="B44" s="914"/>
      <c r="C44" s="911" t="s">
        <v>1648</v>
      </c>
      <c r="D44" s="911" t="s">
        <v>1668</v>
      </c>
      <c r="E44" s="911">
        <v>1920</v>
      </c>
      <c r="F44" s="1391"/>
    </row>
    <row r="45" spans="2:7" x14ac:dyDescent="0.25">
      <c r="B45" s="914"/>
      <c r="C45" s="911" t="s">
        <v>1648</v>
      </c>
      <c r="D45" s="911" t="s">
        <v>1668</v>
      </c>
      <c r="E45" s="911">
        <v>2014</v>
      </c>
      <c r="F45" s="1391"/>
    </row>
    <row r="46" spans="2:7" x14ac:dyDescent="0.25">
      <c r="B46" s="914"/>
      <c r="C46" s="911" t="s">
        <v>1648</v>
      </c>
      <c r="D46" s="911" t="s">
        <v>1668</v>
      </c>
      <c r="E46" s="911">
        <v>352</v>
      </c>
      <c r="F46" s="1391"/>
    </row>
    <row r="47" spans="2:7" x14ac:dyDescent="0.25">
      <c r="B47" s="914"/>
      <c r="C47" s="911" t="s">
        <v>1648</v>
      </c>
      <c r="D47" s="911" t="s">
        <v>1668</v>
      </c>
      <c r="E47" s="911">
        <v>3521</v>
      </c>
      <c r="F47" s="1391"/>
    </row>
    <row r="48" spans="2:7" x14ac:dyDescent="0.25">
      <c r="B48" s="914"/>
      <c r="C48" s="911" t="s">
        <v>1648</v>
      </c>
      <c r="D48" s="911" t="s">
        <v>1668</v>
      </c>
      <c r="E48" s="911">
        <v>3522</v>
      </c>
      <c r="F48" s="1391"/>
    </row>
    <row r="49" spans="2:6" x14ac:dyDescent="0.25">
      <c r="B49" s="914"/>
      <c r="C49" s="911" t="s">
        <v>1648</v>
      </c>
      <c r="D49" s="911" t="s">
        <v>1668</v>
      </c>
      <c r="E49" s="911">
        <v>3523</v>
      </c>
      <c r="F49" s="1391"/>
    </row>
    <row r="50" spans="2:6" x14ac:dyDescent="0.25">
      <c r="B50" s="914"/>
      <c r="C50" s="911" t="s">
        <v>1648</v>
      </c>
      <c r="D50" s="911" t="s">
        <v>1668</v>
      </c>
      <c r="E50" s="911">
        <v>4612</v>
      </c>
      <c r="F50" s="1391"/>
    </row>
    <row r="51" spans="2:6" x14ac:dyDescent="0.25">
      <c r="B51" s="914"/>
      <c r="C51" s="911" t="s">
        <v>1648</v>
      </c>
      <c r="D51" s="911" t="s">
        <v>1668</v>
      </c>
      <c r="E51" s="911">
        <v>4671</v>
      </c>
      <c r="F51" s="1391"/>
    </row>
    <row r="52" spans="2:6" x14ac:dyDescent="0.25">
      <c r="B52" s="914"/>
      <c r="C52" s="911" t="s">
        <v>1648</v>
      </c>
      <c r="D52" s="911" t="s">
        <v>1668</v>
      </c>
      <c r="E52" s="911">
        <v>6</v>
      </c>
      <c r="F52" s="1391"/>
    </row>
    <row r="53" spans="2:6" x14ac:dyDescent="0.25">
      <c r="B53" s="914"/>
      <c r="C53" s="911" t="s">
        <v>1648</v>
      </c>
      <c r="D53" s="911" t="s">
        <v>1668</v>
      </c>
      <c r="E53" s="911">
        <v>61</v>
      </c>
      <c r="F53" s="1391"/>
    </row>
    <row r="54" spans="2:6" x14ac:dyDescent="0.25">
      <c r="B54" s="914"/>
      <c r="C54" s="911" t="s">
        <v>1648</v>
      </c>
      <c r="D54" s="911" t="s">
        <v>1668</v>
      </c>
      <c r="E54" s="911">
        <v>610</v>
      </c>
      <c r="F54" s="1391"/>
    </row>
    <row r="55" spans="2:6" x14ac:dyDescent="0.25">
      <c r="B55" s="914"/>
      <c r="C55" s="911" t="s">
        <v>1648</v>
      </c>
      <c r="D55" s="911" t="s">
        <v>1668</v>
      </c>
      <c r="E55" s="911">
        <v>62</v>
      </c>
      <c r="F55" s="1391"/>
    </row>
    <row r="56" spans="2:6" x14ac:dyDescent="0.25">
      <c r="B56" s="914"/>
      <c r="C56" s="911" t="s">
        <v>1648</v>
      </c>
      <c r="D56" s="911" t="s">
        <v>1668</v>
      </c>
      <c r="E56" s="911">
        <v>620</v>
      </c>
      <c r="F56" s="1391"/>
    </row>
    <row r="57" spans="2:6" ht="30" x14ac:dyDescent="0.25">
      <c r="B57" s="914"/>
      <c r="C57" s="916" t="s">
        <v>1653</v>
      </c>
      <c r="D57" s="911" t="s">
        <v>1670</v>
      </c>
      <c r="E57" s="911">
        <v>24</v>
      </c>
      <c r="F57" s="1310" t="s">
        <v>1671</v>
      </c>
    </row>
    <row r="58" spans="2:6" ht="30" x14ac:dyDescent="0.25">
      <c r="B58" s="914"/>
      <c r="C58" s="916" t="s">
        <v>1653</v>
      </c>
      <c r="D58" s="911" t="s">
        <v>1670</v>
      </c>
      <c r="E58" s="911">
        <v>241</v>
      </c>
      <c r="F58" s="1391"/>
    </row>
    <row r="59" spans="2:6" ht="30" x14ac:dyDescent="0.25">
      <c r="B59" s="914"/>
      <c r="C59" s="916" t="s">
        <v>1653</v>
      </c>
      <c r="D59" s="911" t="s">
        <v>1670</v>
      </c>
      <c r="E59" s="911">
        <v>2410</v>
      </c>
      <c r="F59" s="1391"/>
    </row>
    <row r="60" spans="2:6" ht="30" x14ac:dyDescent="0.25">
      <c r="B60" s="914"/>
      <c r="C60" s="916" t="s">
        <v>1653</v>
      </c>
      <c r="D60" s="911" t="s">
        <v>1670</v>
      </c>
      <c r="E60" s="911">
        <v>242</v>
      </c>
      <c r="F60" s="1391"/>
    </row>
    <row r="61" spans="2:6" ht="30" x14ac:dyDescent="0.25">
      <c r="B61" s="914"/>
      <c r="C61" s="916" t="s">
        <v>1653</v>
      </c>
      <c r="D61" s="911" t="s">
        <v>1670</v>
      </c>
      <c r="E61" s="911">
        <v>2420</v>
      </c>
      <c r="F61" s="1391"/>
    </row>
    <row r="62" spans="2:6" ht="30" x14ac:dyDescent="0.25">
      <c r="B62" s="914"/>
      <c r="C62" s="916" t="s">
        <v>1653</v>
      </c>
      <c r="D62" s="911" t="s">
        <v>1670</v>
      </c>
      <c r="E62" s="911">
        <v>2434</v>
      </c>
      <c r="F62" s="1391"/>
    </row>
    <row r="63" spans="2:6" ht="30" x14ac:dyDescent="0.25">
      <c r="B63" s="914"/>
      <c r="C63" s="916" t="s">
        <v>1653</v>
      </c>
      <c r="D63" s="911" t="s">
        <v>1670</v>
      </c>
      <c r="E63" s="911">
        <v>244</v>
      </c>
      <c r="F63" s="1391"/>
    </row>
    <row r="64" spans="2:6" ht="30" x14ac:dyDescent="0.25">
      <c r="B64" s="914"/>
      <c r="C64" s="916" t="s">
        <v>1653</v>
      </c>
      <c r="D64" s="911" t="s">
        <v>1670</v>
      </c>
      <c r="E64" s="911">
        <v>2442</v>
      </c>
      <c r="F64" s="1391"/>
    </row>
    <row r="65" spans="2:6" ht="30" x14ac:dyDescent="0.25">
      <c r="B65" s="914"/>
      <c r="C65" s="916" t="s">
        <v>1653</v>
      </c>
      <c r="D65" s="911" t="s">
        <v>1670</v>
      </c>
      <c r="E65" s="911">
        <v>2444</v>
      </c>
      <c r="F65" s="1391"/>
    </row>
    <row r="66" spans="2:6" ht="30" x14ac:dyDescent="0.25">
      <c r="B66" s="914"/>
      <c r="C66" s="916" t="s">
        <v>1653</v>
      </c>
      <c r="D66" s="911" t="s">
        <v>1670</v>
      </c>
      <c r="E66" s="911">
        <v>2445</v>
      </c>
      <c r="F66" s="1391"/>
    </row>
    <row r="67" spans="2:6" ht="30" x14ac:dyDescent="0.25">
      <c r="B67" s="914"/>
      <c r="C67" s="916" t="s">
        <v>1653</v>
      </c>
      <c r="D67" s="911" t="s">
        <v>1670</v>
      </c>
      <c r="E67" s="911">
        <v>245</v>
      </c>
      <c r="F67" s="1391"/>
    </row>
    <row r="68" spans="2:6" ht="30" x14ac:dyDescent="0.25">
      <c r="B68" s="914"/>
      <c r="C68" s="916" t="s">
        <v>1653</v>
      </c>
      <c r="D68" s="911" t="s">
        <v>1670</v>
      </c>
      <c r="E68" s="911">
        <v>2451</v>
      </c>
      <c r="F68" s="1391"/>
    </row>
    <row r="69" spans="2:6" ht="30" x14ac:dyDescent="0.25">
      <c r="B69" s="914"/>
      <c r="C69" s="916" t="s">
        <v>1653</v>
      </c>
      <c r="D69" s="911" t="s">
        <v>1670</v>
      </c>
      <c r="E69" s="911">
        <v>2452</v>
      </c>
      <c r="F69" s="1391"/>
    </row>
    <row r="70" spans="2:6" ht="30" x14ac:dyDescent="0.25">
      <c r="B70" s="914"/>
      <c r="C70" s="916" t="s">
        <v>1653</v>
      </c>
      <c r="D70" s="911" t="s">
        <v>1670</v>
      </c>
      <c r="E70" s="911">
        <v>25</v>
      </c>
      <c r="F70" s="1391"/>
    </row>
    <row r="71" spans="2:6" ht="30" x14ac:dyDescent="0.25">
      <c r="B71" s="914"/>
      <c r="C71" s="916" t="s">
        <v>1653</v>
      </c>
      <c r="D71" s="911" t="s">
        <v>1670</v>
      </c>
      <c r="E71" s="911">
        <v>251</v>
      </c>
      <c r="F71" s="1391"/>
    </row>
    <row r="72" spans="2:6" ht="30" x14ac:dyDescent="0.25">
      <c r="B72" s="914"/>
      <c r="C72" s="916" t="s">
        <v>1653</v>
      </c>
      <c r="D72" s="911" t="s">
        <v>1670</v>
      </c>
      <c r="E72" s="911">
        <v>2511</v>
      </c>
      <c r="F72" s="1391"/>
    </row>
    <row r="73" spans="2:6" ht="30" x14ac:dyDescent="0.25">
      <c r="B73" s="914"/>
      <c r="C73" s="916" t="s">
        <v>1653</v>
      </c>
      <c r="D73" s="911" t="s">
        <v>1670</v>
      </c>
      <c r="E73" s="911">
        <v>4672</v>
      </c>
      <c r="F73" s="1391"/>
    </row>
    <row r="74" spans="2:6" ht="30" x14ac:dyDescent="0.25">
      <c r="B74" s="914"/>
      <c r="C74" s="916" t="s">
        <v>1653</v>
      </c>
      <c r="D74" s="911" t="s">
        <v>1672</v>
      </c>
      <c r="E74" s="911">
        <v>5</v>
      </c>
      <c r="F74" s="1391"/>
    </row>
    <row r="75" spans="2:6" ht="30" x14ac:dyDescent="0.25">
      <c r="B75" s="914"/>
      <c r="C75" s="916" t="s">
        <v>1653</v>
      </c>
      <c r="D75" s="911" t="s">
        <v>1672</v>
      </c>
      <c r="E75" s="911">
        <v>51</v>
      </c>
      <c r="F75" s="1391"/>
    </row>
    <row r="76" spans="2:6" ht="30" x14ac:dyDescent="0.25">
      <c r="B76" s="914"/>
      <c r="C76" s="916" t="s">
        <v>1653</v>
      </c>
      <c r="D76" s="911" t="s">
        <v>1672</v>
      </c>
      <c r="E76" s="911">
        <v>510</v>
      </c>
      <c r="F76" s="1391"/>
    </row>
    <row r="77" spans="2:6" ht="30" x14ac:dyDescent="0.25">
      <c r="B77" s="914"/>
      <c r="C77" s="916" t="s">
        <v>1653</v>
      </c>
      <c r="D77" s="911" t="s">
        <v>1672</v>
      </c>
      <c r="E77" s="911">
        <v>52</v>
      </c>
      <c r="F77" s="1391"/>
    </row>
    <row r="78" spans="2:6" ht="30" x14ac:dyDescent="0.25">
      <c r="B78" s="914"/>
      <c r="C78" s="916" t="s">
        <v>1653</v>
      </c>
      <c r="D78" s="911" t="s">
        <v>1672</v>
      </c>
      <c r="E78" s="911">
        <v>520</v>
      </c>
      <c r="F78" s="1391"/>
    </row>
    <row r="79" spans="2:6" ht="30" x14ac:dyDescent="0.25">
      <c r="B79" s="914"/>
      <c r="C79" s="916" t="s">
        <v>1653</v>
      </c>
      <c r="D79" s="911" t="s">
        <v>1670</v>
      </c>
      <c r="E79" s="911">
        <v>7</v>
      </c>
      <c r="F79" s="1391"/>
    </row>
    <row r="80" spans="2:6" ht="30" x14ac:dyDescent="0.25">
      <c r="B80" s="914"/>
      <c r="C80" s="916" t="s">
        <v>1653</v>
      </c>
      <c r="D80" s="911" t="s">
        <v>1670</v>
      </c>
      <c r="E80" s="911">
        <v>72</v>
      </c>
      <c r="F80" s="1391"/>
    </row>
    <row r="81" spans="2:6" ht="30" x14ac:dyDescent="0.25">
      <c r="B81" s="914"/>
      <c r="C81" s="916" t="s">
        <v>1653</v>
      </c>
      <c r="D81" s="911" t="s">
        <v>1670</v>
      </c>
      <c r="E81" s="911">
        <v>729</v>
      </c>
      <c r="F81" s="1311"/>
    </row>
    <row r="82" spans="2:6" x14ac:dyDescent="0.25">
      <c r="B82" s="914"/>
      <c r="C82" s="911" t="s">
        <v>1648</v>
      </c>
      <c r="D82" s="911" t="s">
        <v>1672</v>
      </c>
      <c r="E82" s="911">
        <v>8</v>
      </c>
      <c r="F82" s="1310" t="s">
        <v>1673</v>
      </c>
    </row>
    <row r="83" spans="2:6" x14ac:dyDescent="0.25">
      <c r="B83" s="914"/>
      <c r="C83" s="911" t="s">
        <v>1648</v>
      </c>
      <c r="D83" s="911" t="s">
        <v>1672</v>
      </c>
      <c r="E83" s="911">
        <v>9</v>
      </c>
      <c r="F83" s="1391"/>
    </row>
    <row r="84" spans="2:6" x14ac:dyDescent="0.25">
      <c r="B84" s="914"/>
      <c r="C84" s="911" t="s">
        <v>1652</v>
      </c>
      <c r="D84" s="911" t="s">
        <v>1674</v>
      </c>
      <c r="E84" s="911">
        <v>235</v>
      </c>
      <c r="F84" s="1310" t="s">
        <v>1675</v>
      </c>
    </row>
    <row r="85" spans="2:6" x14ac:dyDescent="0.25">
      <c r="B85" s="914"/>
      <c r="C85" s="911" t="s">
        <v>1652</v>
      </c>
      <c r="D85" s="911" t="s">
        <v>1674</v>
      </c>
      <c r="E85" s="911">
        <v>2351</v>
      </c>
      <c r="F85" s="1391"/>
    </row>
    <row r="86" spans="2:6" x14ac:dyDescent="0.25">
      <c r="B86" s="914"/>
      <c r="C86" s="911" t="s">
        <v>1652</v>
      </c>
      <c r="D86" s="911" t="s">
        <v>1674</v>
      </c>
      <c r="E86" s="911">
        <v>2352</v>
      </c>
      <c r="F86" s="1391"/>
    </row>
    <row r="87" spans="2:6" x14ac:dyDescent="0.25">
      <c r="B87" s="914"/>
      <c r="C87" s="911" t="s">
        <v>1652</v>
      </c>
      <c r="D87" s="911" t="s">
        <v>1674</v>
      </c>
      <c r="E87" s="911">
        <v>236</v>
      </c>
      <c r="F87" s="1391"/>
    </row>
    <row r="88" spans="2:6" x14ac:dyDescent="0.25">
      <c r="B88" s="914"/>
      <c r="C88" s="911" t="s">
        <v>1652</v>
      </c>
      <c r="D88" s="911" t="s">
        <v>1674</v>
      </c>
      <c r="E88" s="911">
        <v>2361</v>
      </c>
      <c r="F88" s="1391"/>
    </row>
    <row r="89" spans="2:6" x14ac:dyDescent="0.25">
      <c r="B89" s="914"/>
      <c r="C89" s="911" t="s">
        <v>1652</v>
      </c>
      <c r="D89" s="911" t="s">
        <v>1674</v>
      </c>
      <c r="E89" s="911">
        <v>2363</v>
      </c>
      <c r="F89" s="1391"/>
    </row>
    <row r="90" spans="2:6" x14ac:dyDescent="0.25">
      <c r="B90" s="914"/>
      <c r="C90" s="911" t="s">
        <v>1652</v>
      </c>
      <c r="D90" s="911" t="s">
        <v>1674</v>
      </c>
      <c r="E90" s="911">
        <v>2364</v>
      </c>
      <c r="F90" s="1391"/>
    </row>
    <row r="91" spans="2:6" x14ac:dyDescent="0.25">
      <c r="B91" s="914"/>
      <c r="C91" s="911" t="s">
        <v>1652</v>
      </c>
      <c r="D91" s="911" t="s">
        <v>1674</v>
      </c>
      <c r="E91" s="911">
        <v>811</v>
      </c>
      <c r="F91" s="1391"/>
    </row>
    <row r="92" spans="2:6" x14ac:dyDescent="0.25">
      <c r="B92" s="914"/>
      <c r="C92" s="911" t="s">
        <v>1652</v>
      </c>
      <c r="D92" s="911" t="s">
        <v>1674</v>
      </c>
      <c r="E92" s="911">
        <v>89</v>
      </c>
      <c r="F92" s="1311"/>
    </row>
    <row r="93" spans="2:6" x14ac:dyDescent="0.25">
      <c r="B93" s="914"/>
      <c r="C93" s="911" t="s">
        <v>1676</v>
      </c>
      <c r="D93" s="911" t="s">
        <v>1676</v>
      </c>
      <c r="E93" s="911">
        <v>3030</v>
      </c>
      <c r="F93" s="1310" t="s">
        <v>1677</v>
      </c>
    </row>
    <row r="94" spans="2:6" x14ac:dyDescent="0.25">
      <c r="B94" s="914"/>
      <c r="C94" s="911" t="s">
        <v>1676</v>
      </c>
      <c r="D94" s="911" t="s">
        <v>1676</v>
      </c>
      <c r="E94" s="911">
        <v>3316</v>
      </c>
      <c r="F94" s="1391"/>
    </row>
    <row r="95" spans="2:6" x14ac:dyDescent="0.25">
      <c r="B95" s="914"/>
      <c r="C95" s="911" t="s">
        <v>1676</v>
      </c>
      <c r="D95" s="911" t="s">
        <v>1676</v>
      </c>
      <c r="E95" s="911">
        <v>511</v>
      </c>
      <c r="F95" s="1391"/>
    </row>
    <row r="96" spans="2:6" x14ac:dyDescent="0.25">
      <c r="B96" s="914"/>
      <c r="C96" s="911" t="s">
        <v>1676</v>
      </c>
      <c r="D96" s="911" t="s">
        <v>1676</v>
      </c>
      <c r="E96" s="911">
        <v>5110</v>
      </c>
      <c r="F96" s="1391"/>
    </row>
    <row r="97" spans="2:6" x14ac:dyDescent="0.25">
      <c r="B97" s="914"/>
      <c r="C97" s="911" t="s">
        <v>1676</v>
      </c>
      <c r="D97" s="911" t="s">
        <v>1676</v>
      </c>
      <c r="E97" s="911">
        <v>512</v>
      </c>
      <c r="F97" s="1391"/>
    </row>
    <row r="98" spans="2:6" x14ac:dyDescent="0.25">
      <c r="B98" s="914"/>
      <c r="C98" s="911" t="s">
        <v>1676</v>
      </c>
      <c r="D98" s="911" t="s">
        <v>1676</v>
      </c>
      <c r="E98" s="911">
        <v>5121</v>
      </c>
      <c r="F98" s="1391"/>
    </row>
    <row r="99" spans="2:6" x14ac:dyDescent="0.25">
      <c r="B99" s="914"/>
      <c r="C99" s="911" t="s">
        <v>1676</v>
      </c>
      <c r="D99" s="911" t="s">
        <v>1676</v>
      </c>
      <c r="E99" s="911">
        <v>5223</v>
      </c>
      <c r="F99" s="1311"/>
    </row>
    <row r="100" spans="2:6" x14ac:dyDescent="0.25">
      <c r="B100" s="914"/>
      <c r="C100" s="911" t="s">
        <v>1678</v>
      </c>
      <c r="D100" s="911" t="s">
        <v>1678</v>
      </c>
      <c r="E100" s="911">
        <v>2815</v>
      </c>
      <c r="F100" s="1310" t="s">
        <v>1679</v>
      </c>
    </row>
    <row r="101" spans="2:6" x14ac:dyDescent="0.25">
      <c r="B101" s="914"/>
      <c r="C101" s="911" t="s">
        <v>1678</v>
      </c>
      <c r="D101" s="911" t="s">
        <v>1678</v>
      </c>
      <c r="E101" s="911">
        <v>29</v>
      </c>
      <c r="F101" s="1391"/>
    </row>
    <row r="102" spans="2:6" x14ac:dyDescent="0.25">
      <c r="B102" s="914"/>
      <c r="C102" s="911" t="s">
        <v>1678</v>
      </c>
      <c r="D102" s="911" t="s">
        <v>1678</v>
      </c>
      <c r="E102" s="911">
        <v>291</v>
      </c>
      <c r="F102" s="1391"/>
    </row>
    <row r="103" spans="2:6" x14ac:dyDescent="0.25">
      <c r="B103" s="914"/>
      <c r="C103" s="911" t="s">
        <v>1678</v>
      </c>
      <c r="D103" s="911" t="s">
        <v>1678</v>
      </c>
      <c r="E103" s="911">
        <v>2910</v>
      </c>
      <c r="F103" s="1391"/>
    </row>
    <row r="104" spans="2:6" x14ac:dyDescent="0.25">
      <c r="B104" s="914"/>
      <c r="C104" s="911" t="s">
        <v>1678</v>
      </c>
      <c r="D104" s="911" t="s">
        <v>1678</v>
      </c>
      <c r="E104" s="911">
        <v>292</v>
      </c>
      <c r="F104" s="1391"/>
    </row>
    <row r="105" spans="2:6" x14ac:dyDescent="0.25">
      <c r="B105" s="914"/>
      <c r="C105" s="911" t="s">
        <v>1678</v>
      </c>
      <c r="D105" s="911" t="s">
        <v>1678</v>
      </c>
      <c r="E105" s="911">
        <v>2920</v>
      </c>
      <c r="F105" s="1391"/>
    </row>
    <row r="106" spans="2:6" x14ac:dyDescent="0.25">
      <c r="B106" s="914"/>
      <c r="C106" s="911" t="s">
        <v>1678</v>
      </c>
      <c r="D106" s="911" t="s">
        <v>1678</v>
      </c>
      <c r="E106" s="911">
        <v>293</v>
      </c>
      <c r="F106" s="1391"/>
    </row>
    <row r="107" spans="2:6" x14ac:dyDescent="0.25">
      <c r="B107" s="914"/>
      <c r="C107" s="911" t="s">
        <v>1678</v>
      </c>
      <c r="D107" s="911" t="s">
        <v>1678</v>
      </c>
      <c r="E107" s="911">
        <v>2932</v>
      </c>
      <c r="F107" s="1311"/>
    </row>
    <row r="108" spans="2:6" x14ac:dyDescent="0.25">
      <c r="F108"/>
    </row>
    <row r="109" spans="2:6" x14ac:dyDescent="0.25">
      <c r="F109"/>
    </row>
    <row r="110" spans="2:6" x14ac:dyDescent="0.25">
      <c r="F110"/>
    </row>
    <row r="111" spans="2:6" x14ac:dyDescent="0.25">
      <c r="F111"/>
    </row>
  </sheetData>
  <mergeCells count="11">
    <mergeCell ref="F41:F56"/>
    <mergeCell ref="D5:D13"/>
    <mergeCell ref="D17:E17"/>
    <mergeCell ref="F17:F18"/>
    <mergeCell ref="F19:F29"/>
    <mergeCell ref="F31:F40"/>
    <mergeCell ref="F57:F81"/>
    <mergeCell ref="F82:F83"/>
    <mergeCell ref="F84:F92"/>
    <mergeCell ref="F93:F99"/>
    <mergeCell ref="F100:F107"/>
  </mergeCells>
  <pageMargins left="0.70866141732283472" right="0.70866141732283472" top="0.74803149606299213" bottom="0.74803149606299213" header="0.31496062992125984" footer="0.31496062992125984"/>
  <pageSetup paperSize="9" scale="57" fitToHeight="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AD5B1-6073-442E-AC76-9804F951F1C4}">
  <sheetPr>
    <pageSetUpPr fitToPage="1"/>
  </sheetPr>
  <dimension ref="A1:G7"/>
  <sheetViews>
    <sheetView zoomScale="120" zoomScaleNormal="120" workbookViewId="0"/>
  </sheetViews>
  <sheetFormatPr defaultColWidth="9.140625" defaultRowHeight="15" x14ac:dyDescent="0.25"/>
  <cols>
    <col min="1" max="1" width="10.85546875" style="805" customWidth="1"/>
    <col min="2" max="2" width="9.28515625" style="805" bestFit="1" customWidth="1"/>
    <col min="3" max="3" width="14.140625" style="805" customWidth="1"/>
    <col min="4" max="4" width="16.140625" style="805" customWidth="1"/>
    <col min="5" max="5" width="14.5703125" style="805" customWidth="1"/>
    <col min="6" max="6" width="16.5703125" style="805" customWidth="1"/>
    <col min="7" max="7" width="16.42578125" style="805" customWidth="1"/>
    <col min="8" max="16384" width="9.140625" style="805"/>
  </cols>
  <sheetData>
    <row r="1" spans="1:7" x14ac:dyDescent="0.25">
      <c r="A1" s="822"/>
      <c r="B1" s="822" t="s">
        <v>143</v>
      </c>
      <c r="C1" s="822" t="s">
        <v>6</v>
      </c>
    </row>
    <row r="2" spans="1:7" x14ac:dyDescent="0.25">
      <c r="C2" s="823" t="s">
        <v>73</v>
      </c>
    </row>
    <row r="4" spans="1:7" x14ac:dyDescent="0.25">
      <c r="C4" s="917" t="s">
        <v>146</v>
      </c>
      <c r="D4" s="917" t="s">
        <v>147</v>
      </c>
      <c r="E4" s="917" t="s">
        <v>148</v>
      </c>
      <c r="F4" s="1" t="s">
        <v>247</v>
      </c>
      <c r="G4" s="917" t="s">
        <v>248</v>
      </c>
    </row>
    <row r="5" spans="1:7" ht="96" x14ac:dyDescent="0.25">
      <c r="C5" s="918" t="s">
        <v>1680</v>
      </c>
      <c r="D5" s="918" t="s">
        <v>1681</v>
      </c>
      <c r="E5" s="918" t="s">
        <v>1556</v>
      </c>
      <c r="F5" s="919" t="s">
        <v>1554</v>
      </c>
      <c r="G5" s="920" t="s">
        <v>1682</v>
      </c>
    </row>
    <row r="6" spans="1:7" x14ac:dyDescent="0.25">
      <c r="B6" s="825">
        <v>1</v>
      </c>
      <c r="C6" s="862">
        <v>194012</v>
      </c>
      <c r="D6" s="858">
        <v>0</v>
      </c>
      <c r="E6" s="901">
        <v>0</v>
      </c>
      <c r="F6" s="992">
        <v>0</v>
      </c>
      <c r="G6" s="858">
        <v>0</v>
      </c>
    </row>
    <row r="7" spans="1:7" x14ac:dyDescent="0.25">
      <c r="C7" s="851" t="s">
        <v>1683</v>
      </c>
      <c r="F7"/>
    </row>
  </sheetData>
  <pageMargins left="0.70866141732283472" right="0.70866141732283472" top="0.74803149606299213" bottom="0.74803149606299213" header="0.31496062992125984" footer="0.31496062992125984"/>
  <pageSetup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A25E7-56A2-47F0-82FB-F80916DD7E8C}">
  <dimension ref="A1:Q29"/>
  <sheetViews>
    <sheetView zoomScale="80" zoomScaleNormal="80" workbookViewId="0"/>
  </sheetViews>
  <sheetFormatPr defaultColWidth="8.85546875" defaultRowHeight="12.75" x14ac:dyDescent="0.2"/>
  <cols>
    <col min="1" max="1" width="8.85546875" style="851"/>
    <col min="2" max="2" width="10.5703125" style="851" bestFit="1" customWidth="1"/>
    <col min="3" max="3" width="75.5703125" style="851" customWidth="1"/>
    <col min="4" max="4" width="16.5703125" style="851" bestFit="1" customWidth="1"/>
    <col min="5" max="5" width="16.85546875" style="851" bestFit="1" customWidth="1"/>
    <col min="6" max="11" width="16" style="851" customWidth="1"/>
    <col min="12" max="12" width="17.5703125" style="851" customWidth="1"/>
    <col min="13" max="13" width="14.5703125" style="851" bestFit="1" customWidth="1"/>
    <col min="14" max="14" width="12" style="851" customWidth="1"/>
    <col min="15" max="15" width="13.5703125" style="851" bestFit="1" customWidth="1"/>
    <col min="16" max="16" width="14" style="851" bestFit="1" customWidth="1"/>
    <col min="17" max="17" width="13.42578125" style="851" bestFit="1" customWidth="1"/>
    <col min="18" max="16384" width="8.85546875" style="851"/>
  </cols>
  <sheetData>
    <row r="1" spans="1:17" x14ac:dyDescent="0.2">
      <c r="A1" s="822"/>
      <c r="B1" s="822" t="s">
        <v>143</v>
      </c>
      <c r="C1" s="822" t="s">
        <v>6</v>
      </c>
    </row>
    <row r="2" spans="1:17" ht="15" x14ac:dyDescent="0.25">
      <c r="C2" s="823" t="s">
        <v>74</v>
      </c>
    </row>
    <row r="5" spans="1:17" x14ac:dyDescent="0.2">
      <c r="C5" s="863" t="s">
        <v>146</v>
      </c>
      <c r="D5" s="882" t="s">
        <v>147</v>
      </c>
      <c r="E5" s="882" t="s">
        <v>148</v>
      </c>
      <c r="F5" s="882" t="s">
        <v>247</v>
      </c>
      <c r="G5" s="882" t="s">
        <v>248</v>
      </c>
      <c r="H5" s="882" t="s">
        <v>249</v>
      </c>
      <c r="I5" s="882" t="s">
        <v>250</v>
      </c>
      <c r="J5" s="882" t="s">
        <v>330</v>
      </c>
      <c r="K5" s="882" t="s">
        <v>576</v>
      </c>
      <c r="L5" s="882" t="s">
        <v>577</v>
      </c>
      <c r="M5" s="882" t="s">
        <v>578</v>
      </c>
      <c r="N5" s="883" t="s">
        <v>579</v>
      </c>
      <c r="O5" s="883" t="s">
        <v>580</v>
      </c>
      <c r="P5" s="883" t="s">
        <v>815</v>
      </c>
      <c r="Q5" s="883" t="s">
        <v>1684</v>
      </c>
    </row>
    <row r="6" spans="1:17" x14ac:dyDescent="0.2">
      <c r="C6" s="1397" t="s">
        <v>1685</v>
      </c>
      <c r="D6" s="1400" t="s">
        <v>1546</v>
      </c>
      <c r="E6" s="1401"/>
      <c r="F6" s="1401"/>
      <c r="G6" s="1401"/>
      <c r="H6" s="1401"/>
      <c r="I6" s="1401"/>
      <c r="J6" s="1401"/>
      <c r="K6" s="1401"/>
      <c r="L6" s="1401"/>
      <c r="M6" s="1401"/>
      <c r="N6" s="1401"/>
      <c r="O6" s="1401"/>
      <c r="P6" s="1401"/>
      <c r="Q6" s="1402"/>
    </row>
    <row r="7" spans="1:17" ht="32.25" customHeight="1" x14ac:dyDescent="0.2">
      <c r="C7" s="1398"/>
      <c r="D7" s="884"/>
      <c r="E7" s="1403" t="s">
        <v>1686</v>
      </c>
      <c r="F7" s="1404"/>
      <c r="G7" s="1404"/>
      <c r="H7" s="1404"/>
      <c r="I7" s="1404"/>
      <c r="J7" s="1404"/>
      <c r="K7" s="1404"/>
      <c r="L7" s="1404"/>
      <c r="M7" s="1404"/>
      <c r="N7" s="1404"/>
      <c r="O7" s="1404"/>
      <c r="P7" s="1404"/>
      <c r="Q7" s="1405"/>
    </row>
    <row r="8" spans="1:17" ht="52.5" customHeight="1" x14ac:dyDescent="0.2">
      <c r="C8" s="1398"/>
      <c r="D8" s="884"/>
      <c r="E8" s="1403" t="s">
        <v>1687</v>
      </c>
      <c r="F8" s="1404"/>
      <c r="G8" s="1404"/>
      <c r="H8" s="1404"/>
      <c r="I8" s="1405"/>
      <c r="J8" s="1406" t="s">
        <v>1688</v>
      </c>
      <c r="K8" s="1406" t="s">
        <v>1689</v>
      </c>
      <c r="L8" s="1408" t="s">
        <v>1690</v>
      </c>
      <c r="M8" s="1397" t="s">
        <v>1557</v>
      </c>
      <c r="N8" s="1397" t="s">
        <v>909</v>
      </c>
      <c r="O8" s="1410" t="s">
        <v>818</v>
      </c>
      <c r="P8" s="1411"/>
      <c r="Q8" s="1412"/>
    </row>
    <row r="9" spans="1:17" ht="94.5" customHeight="1" x14ac:dyDescent="0.2">
      <c r="C9" s="1399"/>
      <c r="D9" s="884"/>
      <c r="E9" s="885" t="s">
        <v>1550</v>
      </c>
      <c r="F9" s="885" t="s">
        <v>1551</v>
      </c>
      <c r="G9" s="885" t="s">
        <v>1552</v>
      </c>
      <c r="H9" s="885" t="s">
        <v>1553</v>
      </c>
      <c r="I9" s="828" t="s">
        <v>1554</v>
      </c>
      <c r="J9" s="1407"/>
      <c r="K9" s="1407"/>
      <c r="L9" s="1409"/>
      <c r="M9" s="1399"/>
      <c r="N9" s="1399"/>
      <c r="O9" s="886"/>
      <c r="P9" s="887" t="s">
        <v>1691</v>
      </c>
      <c r="Q9" s="887" t="s">
        <v>909</v>
      </c>
    </row>
    <row r="10" spans="1:17" x14ac:dyDescent="0.2">
      <c r="B10" s="858">
        <v>1</v>
      </c>
      <c r="C10" s="857" t="s">
        <v>1560</v>
      </c>
      <c r="D10" s="860">
        <f>+'1.CC Transition risk-Banking b.'!D7</f>
        <v>99552</v>
      </c>
      <c r="E10" s="994">
        <v>9</v>
      </c>
      <c r="F10" s="995">
        <v>49</v>
      </c>
      <c r="G10" s="995">
        <v>572</v>
      </c>
      <c r="H10" s="995">
        <v>2003</v>
      </c>
      <c r="I10" s="995">
        <v>24</v>
      </c>
      <c r="J10" s="995">
        <v>742</v>
      </c>
      <c r="K10" s="995">
        <v>1778</v>
      </c>
      <c r="L10" s="995">
        <v>113</v>
      </c>
      <c r="M10" s="995">
        <v>160</v>
      </c>
      <c r="N10" s="995">
        <v>11</v>
      </c>
      <c r="O10" s="996">
        <v>8</v>
      </c>
      <c r="P10" s="996">
        <v>1</v>
      </c>
      <c r="Q10" s="996">
        <v>1</v>
      </c>
    </row>
    <row r="11" spans="1:17" x14ac:dyDescent="0.2">
      <c r="B11" s="858">
        <v>2</v>
      </c>
      <c r="C11" s="857" t="s">
        <v>1561</v>
      </c>
      <c r="D11" s="860"/>
      <c r="E11" s="997" t="s">
        <v>482</v>
      </c>
      <c r="F11" s="998" t="s">
        <v>482</v>
      </c>
      <c r="G11" s="998" t="s">
        <v>482</v>
      </c>
      <c r="H11" s="998" t="s">
        <v>482</v>
      </c>
      <c r="I11" s="998" t="s">
        <v>482</v>
      </c>
      <c r="J11" s="998" t="s">
        <v>482</v>
      </c>
      <c r="K11" s="998" t="s">
        <v>482</v>
      </c>
      <c r="L11" s="998" t="s">
        <v>482</v>
      </c>
      <c r="M11" s="998" t="s">
        <v>482</v>
      </c>
      <c r="N11" s="998" t="s">
        <v>482</v>
      </c>
      <c r="O11" s="999" t="s">
        <v>482</v>
      </c>
      <c r="P11" s="999" t="s">
        <v>482</v>
      </c>
      <c r="Q11" s="999" t="s">
        <v>482</v>
      </c>
    </row>
    <row r="12" spans="1:17" x14ac:dyDescent="0.2">
      <c r="B12" s="858">
        <v>3</v>
      </c>
      <c r="C12" s="857" t="s">
        <v>1567</v>
      </c>
      <c r="D12" s="860"/>
      <c r="E12" s="997" t="s">
        <v>482</v>
      </c>
      <c r="F12" s="998" t="s">
        <v>482</v>
      </c>
      <c r="G12" s="998" t="s">
        <v>482</v>
      </c>
      <c r="H12" s="998" t="s">
        <v>482</v>
      </c>
      <c r="I12" s="998" t="s">
        <v>482</v>
      </c>
      <c r="J12" s="998" t="s">
        <v>482</v>
      </c>
      <c r="K12" s="998" t="s">
        <v>482</v>
      </c>
      <c r="L12" s="998" t="s">
        <v>482</v>
      </c>
      <c r="M12" s="998" t="s">
        <v>482</v>
      </c>
      <c r="N12" s="998" t="s">
        <v>482</v>
      </c>
      <c r="O12" s="999" t="s">
        <v>482</v>
      </c>
      <c r="P12" s="999" t="s">
        <v>482</v>
      </c>
      <c r="Q12" s="999" t="s">
        <v>482</v>
      </c>
    </row>
    <row r="13" spans="1:17" x14ac:dyDescent="0.2">
      <c r="B13" s="858">
        <v>4</v>
      </c>
      <c r="C13" s="857" t="s">
        <v>1592</v>
      </c>
      <c r="D13" s="860"/>
      <c r="E13" s="997" t="s">
        <v>482</v>
      </c>
      <c r="F13" s="998" t="s">
        <v>482</v>
      </c>
      <c r="G13" s="998" t="s">
        <v>482</v>
      </c>
      <c r="H13" s="998" t="s">
        <v>482</v>
      </c>
      <c r="I13" s="998" t="s">
        <v>482</v>
      </c>
      <c r="J13" s="998" t="s">
        <v>482</v>
      </c>
      <c r="K13" s="998" t="s">
        <v>482</v>
      </c>
      <c r="L13" s="998" t="s">
        <v>482</v>
      </c>
      <c r="M13" s="998" t="s">
        <v>482</v>
      </c>
      <c r="N13" s="998" t="s">
        <v>482</v>
      </c>
      <c r="O13" s="999" t="s">
        <v>482</v>
      </c>
      <c r="P13" s="999" t="s">
        <v>482</v>
      </c>
      <c r="Q13" s="999" t="s">
        <v>482</v>
      </c>
    </row>
    <row r="14" spans="1:17" x14ac:dyDescent="0.2">
      <c r="B14" s="858">
        <v>5</v>
      </c>
      <c r="C14" s="857" t="s">
        <v>1597</v>
      </c>
      <c r="D14" s="860"/>
      <c r="E14" s="997" t="s">
        <v>482</v>
      </c>
      <c r="F14" s="998" t="s">
        <v>482</v>
      </c>
      <c r="G14" s="998" t="s">
        <v>482</v>
      </c>
      <c r="H14" s="998" t="s">
        <v>482</v>
      </c>
      <c r="I14" s="998" t="s">
        <v>482</v>
      </c>
      <c r="J14" s="998" t="s">
        <v>482</v>
      </c>
      <c r="K14" s="998" t="s">
        <v>482</v>
      </c>
      <c r="L14" s="998" t="s">
        <v>482</v>
      </c>
      <c r="M14" s="998" t="s">
        <v>482</v>
      </c>
      <c r="N14" s="998" t="s">
        <v>482</v>
      </c>
      <c r="O14" s="999" t="s">
        <v>482</v>
      </c>
      <c r="P14" s="999" t="s">
        <v>482</v>
      </c>
      <c r="Q14" s="999" t="s">
        <v>482</v>
      </c>
    </row>
    <row r="15" spans="1:17" x14ac:dyDescent="0.2">
      <c r="B15" s="858">
        <v>6</v>
      </c>
      <c r="C15" s="857" t="s">
        <v>1598</v>
      </c>
      <c r="D15" s="860"/>
      <c r="E15" s="997" t="s">
        <v>482</v>
      </c>
      <c r="F15" s="998" t="s">
        <v>482</v>
      </c>
      <c r="G15" s="998" t="s">
        <v>482</v>
      </c>
      <c r="H15" s="998" t="s">
        <v>482</v>
      </c>
      <c r="I15" s="998" t="s">
        <v>482</v>
      </c>
      <c r="J15" s="998" t="s">
        <v>482</v>
      </c>
      <c r="K15" s="998" t="s">
        <v>482</v>
      </c>
      <c r="L15" s="998" t="s">
        <v>482</v>
      </c>
      <c r="M15" s="998" t="s">
        <v>482</v>
      </c>
      <c r="N15" s="998" t="s">
        <v>482</v>
      </c>
      <c r="O15" s="999" t="s">
        <v>482</v>
      </c>
      <c r="P15" s="999" t="s">
        <v>482</v>
      </c>
      <c r="Q15" s="999" t="s">
        <v>482</v>
      </c>
    </row>
    <row r="16" spans="1:17" x14ac:dyDescent="0.2">
      <c r="B16" s="858">
        <v>7</v>
      </c>
      <c r="C16" s="857" t="s">
        <v>1602</v>
      </c>
      <c r="D16" s="860"/>
      <c r="E16" s="997" t="s">
        <v>482</v>
      </c>
      <c r="F16" s="998" t="s">
        <v>482</v>
      </c>
      <c r="G16" s="998" t="s">
        <v>482</v>
      </c>
      <c r="H16" s="998" t="s">
        <v>482</v>
      </c>
      <c r="I16" s="998" t="s">
        <v>482</v>
      </c>
      <c r="J16" s="998" t="s">
        <v>482</v>
      </c>
      <c r="K16" s="998" t="s">
        <v>482</v>
      </c>
      <c r="L16" s="998" t="s">
        <v>482</v>
      </c>
      <c r="M16" s="998" t="s">
        <v>482</v>
      </c>
      <c r="N16" s="998" t="s">
        <v>482</v>
      </c>
      <c r="O16" s="999" t="s">
        <v>482</v>
      </c>
      <c r="P16" s="999" t="s">
        <v>482</v>
      </c>
      <c r="Q16" s="999" t="s">
        <v>482</v>
      </c>
    </row>
    <row r="17" spans="2:17" x14ac:dyDescent="0.2">
      <c r="B17" s="858">
        <v>8</v>
      </c>
      <c r="C17" s="857" t="s">
        <v>1603</v>
      </c>
      <c r="D17" s="860"/>
      <c r="E17" s="997" t="s">
        <v>482</v>
      </c>
      <c r="F17" s="998" t="s">
        <v>482</v>
      </c>
      <c r="G17" s="998" t="s">
        <v>482</v>
      </c>
      <c r="H17" s="998" t="s">
        <v>482</v>
      </c>
      <c r="I17" s="998" t="s">
        <v>482</v>
      </c>
      <c r="J17" s="998" t="s">
        <v>482</v>
      </c>
      <c r="K17" s="998" t="s">
        <v>482</v>
      </c>
      <c r="L17" s="998" t="s">
        <v>482</v>
      </c>
      <c r="M17" s="998" t="s">
        <v>482</v>
      </c>
      <c r="N17" s="998" t="s">
        <v>482</v>
      </c>
      <c r="O17" s="999" t="s">
        <v>482</v>
      </c>
      <c r="P17" s="999" t="s">
        <v>482</v>
      </c>
      <c r="Q17" s="999" t="s">
        <v>482</v>
      </c>
    </row>
    <row r="18" spans="2:17" x14ac:dyDescent="0.2">
      <c r="B18" s="858">
        <v>9</v>
      </c>
      <c r="C18" s="857" t="s">
        <v>1610</v>
      </c>
      <c r="D18" s="860"/>
      <c r="E18" s="997" t="s">
        <v>482</v>
      </c>
      <c r="F18" s="998" t="s">
        <v>482</v>
      </c>
      <c r="G18" s="998" t="s">
        <v>482</v>
      </c>
      <c r="H18" s="998" t="s">
        <v>482</v>
      </c>
      <c r="I18" s="998" t="s">
        <v>482</v>
      </c>
      <c r="J18" s="998" t="s">
        <v>482</v>
      </c>
      <c r="K18" s="998" t="s">
        <v>482</v>
      </c>
      <c r="L18" s="998" t="s">
        <v>482</v>
      </c>
      <c r="M18" s="998" t="s">
        <v>482</v>
      </c>
      <c r="N18" s="998" t="s">
        <v>482</v>
      </c>
      <c r="O18" s="998" t="s">
        <v>482</v>
      </c>
      <c r="P18" s="998" t="s">
        <v>482</v>
      </c>
      <c r="Q18" s="998" t="s">
        <v>482</v>
      </c>
    </row>
    <row r="19" spans="2:17" x14ac:dyDescent="0.2">
      <c r="B19" s="858">
        <v>10</v>
      </c>
      <c r="C19" s="857" t="s">
        <v>1692</v>
      </c>
      <c r="D19" s="860"/>
      <c r="E19" s="997" t="s">
        <v>482</v>
      </c>
      <c r="F19" s="998" t="s">
        <v>482</v>
      </c>
      <c r="G19" s="998" t="s">
        <v>482</v>
      </c>
      <c r="H19" s="998" t="s">
        <v>482</v>
      </c>
      <c r="I19" s="998" t="s">
        <v>482</v>
      </c>
      <c r="J19" s="998" t="s">
        <v>482</v>
      </c>
      <c r="K19" s="998" t="s">
        <v>482</v>
      </c>
      <c r="L19" s="998" t="s">
        <v>482</v>
      </c>
      <c r="M19" s="998" t="s">
        <v>482</v>
      </c>
      <c r="N19" s="998" t="s">
        <v>482</v>
      </c>
      <c r="O19" s="998" t="s">
        <v>482</v>
      </c>
      <c r="P19" s="998" t="s">
        <v>482</v>
      </c>
      <c r="Q19" s="998" t="s">
        <v>482</v>
      </c>
    </row>
    <row r="20" spans="2:17" x14ac:dyDescent="0.2">
      <c r="B20" s="858">
        <v>11</v>
      </c>
      <c r="C20" s="857" t="s">
        <v>1693</v>
      </c>
      <c r="D20" s="860">
        <f>+'1.CC Transition risk-Banking b.'!D58</f>
        <v>99648</v>
      </c>
      <c r="E20" s="997">
        <v>4</v>
      </c>
      <c r="F20" s="998">
        <v>45</v>
      </c>
      <c r="G20" s="998">
        <v>620</v>
      </c>
      <c r="H20" s="998">
        <v>3338</v>
      </c>
      <c r="I20" s="998">
        <v>25</v>
      </c>
      <c r="J20" s="998">
        <v>485</v>
      </c>
      <c r="K20" s="998">
        <v>3310</v>
      </c>
      <c r="L20" s="998">
        <v>213</v>
      </c>
      <c r="M20" s="998">
        <v>534</v>
      </c>
      <c r="N20" s="998">
        <v>24</v>
      </c>
      <c r="O20" s="998">
        <v>9</v>
      </c>
      <c r="P20" s="998">
        <v>4</v>
      </c>
      <c r="Q20" s="998">
        <v>1</v>
      </c>
    </row>
    <row r="21" spans="2:17" x14ac:dyDescent="0.2">
      <c r="B21" s="858">
        <v>12</v>
      </c>
      <c r="C21" s="857" t="s">
        <v>1694</v>
      </c>
      <c r="D21" s="860"/>
      <c r="E21" s="997" t="s">
        <v>482</v>
      </c>
      <c r="F21" s="998" t="s">
        <v>482</v>
      </c>
      <c r="G21" s="998" t="s">
        <v>482</v>
      </c>
      <c r="H21" s="998" t="s">
        <v>482</v>
      </c>
      <c r="I21" s="998" t="s">
        <v>482</v>
      </c>
      <c r="J21" s="998" t="s">
        <v>482</v>
      </c>
      <c r="K21" s="998" t="s">
        <v>482</v>
      </c>
      <c r="L21" s="998" t="s">
        <v>482</v>
      </c>
      <c r="M21" s="998" t="s">
        <v>482</v>
      </c>
      <c r="N21" s="998" t="s">
        <v>482</v>
      </c>
      <c r="O21" s="998" t="s">
        <v>482</v>
      </c>
      <c r="P21" s="998" t="s">
        <v>482</v>
      </c>
      <c r="Q21" s="998" t="s">
        <v>482</v>
      </c>
    </row>
    <row r="22" spans="2:17" x14ac:dyDescent="0.2">
      <c r="B22" s="858">
        <v>13</v>
      </c>
      <c r="C22" s="857" t="s">
        <v>1695</v>
      </c>
      <c r="D22" s="860"/>
      <c r="E22" s="997" t="s">
        <v>482</v>
      </c>
      <c r="F22" s="998" t="s">
        <v>482</v>
      </c>
      <c r="G22" s="998" t="s">
        <v>482</v>
      </c>
      <c r="H22" s="998" t="s">
        <v>482</v>
      </c>
      <c r="I22" s="998" t="s">
        <v>482</v>
      </c>
      <c r="J22" s="998" t="s">
        <v>482</v>
      </c>
      <c r="K22" s="998" t="s">
        <v>482</v>
      </c>
      <c r="L22" s="998" t="s">
        <v>482</v>
      </c>
      <c r="M22" s="998" t="s">
        <v>482</v>
      </c>
      <c r="N22" s="998" t="s">
        <v>482</v>
      </c>
      <c r="O22" s="998" t="s">
        <v>482</v>
      </c>
      <c r="P22" s="998" t="s">
        <v>482</v>
      </c>
      <c r="Q22" s="998" t="s">
        <v>482</v>
      </c>
    </row>
    <row r="26" spans="2:17" ht="15" x14ac:dyDescent="0.2">
      <c r="C26" s="888" t="s">
        <v>1696</v>
      </c>
    </row>
    <row r="27" spans="2:17" ht="15" x14ac:dyDescent="0.2">
      <c r="C27" s="889" t="s">
        <v>1697</v>
      </c>
    </row>
    <row r="28" spans="2:17" ht="15" x14ac:dyDescent="0.2">
      <c r="C28" s="889" t="s">
        <v>1698</v>
      </c>
    </row>
    <row r="29" spans="2:17" ht="15" x14ac:dyDescent="0.2">
      <c r="C29" s="889" t="s">
        <v>1699</v>
      </c>
    </row>
  </sheetData>
  <mergeCells count="10">
    <mergeCell ref="C6:C9"/>
    <mergeCell ref="D6:Q6"/>
    <mergeCell ref="E7:Q7"/>
    <mergeCell ref="E8:I8"/>
    <mergeCell ref="J8:J9"/>
    <mergeCell ref="K8:K9"/>
    <mergeCell ref="L8:L9"/>
    <mergeCell ref="M8:M9"/>
    <mergeCell ref="N8:N9"/>
    <mergeCell ref="O8:Q8"/>
  </mergeCells>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AD83F-DC05-4282-B598-F26355465573}">
  <sheetPr>
    <pageSetUpPr fitToPage="1"/>
  </sheetPr>
  <dimension ref="A1:F8"/>
  <sheetViews>
    <sheetView zoomScaleNormal="100" workbookViewId="0"/>
  </sheetViews>
  <sheetFormatPr defaultColWidth="9.140625" defaultRowHeight="15" x14ac:dyDescent="0.25"/>
  <cols>
    <col min="1" max="1" width="9.140625" style="805"/>
    <col min="2" max="2" width="20" style="805" customWidth="1"/>
    <col min="3" max="3" width="33.42578125" style="805" customWidth="1"/>
    <col min="4" max="4" width="32.140625" style="805" customWidth="1"/>
    <col min="5" max="5" width="64.140625" style="805" customWidth="1"/>
    <col min="6" max="6" width="50.85546875" style="805" customWidth="1"/>
    <col min="7" max="7" width="31" style="805" bestFit="1" customWidth="1"/>
    <col min="8" max="16384" width="9.140625" style="805"/>
  </cols>
  <sheetData>
    <row r="1" spans="1:6" x14ac:dyDescent="0.25">
      <c r="A1" s="822"/>
      <c r="B1" s="822" t="s">
        <v>143</v>
      </c>
      <c r="C1" s="822" t="s">
        <v>6</v>
      </c>
    </row>
    <row r="2" spans="1:6" x14ac:dyDescent="0.25">
      <c r="B2" s="921" t="s">
        <v>75</v>
      </c>
    </row>
    <row r="4" spans="1:6" x14ac:dyDescent="0.25">
      <c r="B4" s="922"/>
      <c r="C4" s="1413" t="s">
        <v>1700</v>
      </c>
      <c r="D4" s="1414"/>
      <c r="E4" s="1415"/>
      <c r="F4" s="1416" t="s">
        <v>1701</v>
      </c>
    </row>
    <row r="5" spans="1:6" x14ac:dyDescent="0.25">
      <c r="B5" s="922"/>
      <c r="C5" s="922" t="s">
        <v>1702</v>
      </c>
      <c r="D5" s="922" t="s">
        <v>1703</v>
      </c>
      <c r="E5" s="922" t="s">
        <v>1704</v>
      </c>
      <c r="F5" s="1417"/>
    </row>
    <row r="6" spans="1:6" x14ac:dyDescent="0.25">
      <c r="B6" s="922" t="s">
        <v>1705</v>
      </c>
      <c r="C6" s="1014">
        <f>'7.Mitigating actions-GAR assets'!F42</f>
        <v>1078</v>
      </c>
      <c r="D6" s="1014">
        <f>'7.Mitigating actions-GAR assets'!K42</f>
        <v>0</v>
      </c>
      <c r="E6" s="1014">
        <f>SUM(C6,D6)</f>
        <v>1078</v>
      </c>
      <c r="F6" s="1012">
        <f>E6*100/'7.Mitigating actions-GAR assets'!D56</f>
        <v>0.54116465863453811</v>
      </c>
    </row>
    <row r="7" spans="1:6" x14ac:dyDescent="0.25">
      <c r="B7" s="922" t="s">
        <v>1706</v>
      </c>
      <c r="C7" s="1014">
        <v>49</v>
      </c>
      <c r="D7" s="1014"/>
      <c r="E7" s="1014">
        <v>49</v>
      </c>
      <c r="F7" s="1012">
        <v>0.222</v>
      </c>
    </row>
    <row r="8" spans="1:6" x14ac:dyDescent="0.25">
      <c r="B8" s="805" t="s">
        <v>1707</v>
      </c>
    </row>
  </sheetData>
  <mergeCells count="2">
    <mergeCell ref="C4:E4"/>
    <mergeCell ref="F4:F5"/>
  </mergeCells>
  <pageMargins left="0.70866141732283472" right="0.70866141732283472" top="0.74803149606299213" bottom="0.74803149606299213" header="0.31496062992125984" footer="0.31496062992125984"/>
  <pageSetup scale="73"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D3771-3AAB-417C-BEC6-938E93D08AAF}">
  <dimension ref="A1:S309"/>
  <sheetViews>
    <sheetView zoomScale="90" zoomScaleNormal="90" workbookViewId="0"/>
  </sheetViews>
  <sheetFormatPr defaultColWidth="8.85546875" defaultRowHeight="15" x14ac:dyDescent="0.25"/>
  <cols>
    <col min="1" max="1" width="8.85546875" style="607"/>
    <col min="2" max="2" width="10.42578125" style="807" customWidth="1"/>
    <col min="3" max="3" width="60.5703125" style="607" customWidth="1"/>
    <col min="4" max="4" width="14.140625" style="607" customWidth="1"/>
    <col min="5" max="5" width="10.7109375" style="607" bestFit="1" customWidth="1"/>
    <col min="6" max="6" width="11.42578125" style="607" customWidth="1"/>
    <col min="7" max="7" width="14.5703125" style="607" customWidth="1"/>
    <col min="8" max="8" width="13" style="607" customWidth="1"/>
    <col min="9" max="9" width="13.140625" style="607" customWidth="1"/>
    <col min="10" max="10" width="8.85546875" style="607" bestFit="1"/>
    <col min="11" max="11" width="9.5703125" style="607" customWidth="1"/>
    <col min="12" max="12" width="12.85546875" style="607" customWidth="1"/>
    <col min="13" max="13" width="13" style="607" customWidth="1"/>
    <col min="14" max="14" width="11.42578125" style="607" customWidth="1"/>
    <col min="15" max="15" width="10.7109375" style="607" bestFit="1" customWidth="1"/>
    <col min="16" max="16" width="11" style="607" customWidth="1"/>
    <col min="17" max="17" width="13.42578125" style="607" customWidth="1"/>
    <col min="18" max="18" width="13" style="607" customWidth="1"/>
    <col min="19" max="19" width="11.140625" style="607" customWidth="1"/>
    <col min="20" max="16384" width="8.85546875" style="607"/>
  </cols>
  <sheetData>
    <row r="1" spans="1:19" x14ac:dyDescent="0.2">
      <c r="A1" s="822"/>
      <c r="B1" s="822" t="s">
        <v>143</v>
      </c>
      <c r="C1" s="822" t="s">
        <v>6</v>
      </c>
    </row>
    <row r="2" spans="1:19" x14ac:dyDescent="0.25">
      <c r="B2" s="804" t="s">
        <v>76</v>
      </c>
    </row>
    <row r="4" spans="1:19" s="807" customFormat="1" x14ac:dyDescent="0.25">
      <c r="C4" s="923"/>
      <c r="D4" s="801" t="s">
        <v>146</v>
      </c>
      <c r="E4" s="801" t="s">
        <v>147</v>
      </c>
      <c r="F4" s="801" t="s">
        <v>148</v>
      </c>
      <c r="G4" s="801" t="s">
        <v>247</v>
      </c>
      <c r="H4" s="801" t="s">
        <v>248</v>
      </c>
      <c r="I4" s="801" t="s">
        <v>249</v>
      </c>
      <c r="J4" s="801" t="s">
        <v>250</v>
      </c>
      <c r="K4" s="801" t="s">
        <v>330</v>
      </c>
      <c r="L4" s="801" t="s">
        <v>576</v>
      </c>
      <c r="M4" s="801" t="s">
        <v>577</v>
      </c>
      <c r="N4" s="801" t="s">
        <v>578</v>
      </c>
      <c r="O4" s="801" t="s">
        <v>579</v>
      </c>
      <c r="P4" s="801" t="s">
        <v>580</v>
      </c>
      <c r="Q4" s="801" t="s">
        <v>815</v>
      </c>
      <c r="R4" s="801" t="s">
        <v>816</v>
      </c>
      <c r="S4" s="801" t="s">
        <v>1545</v>
      </c>
    </row>
    <row r="5" spans="1:19" ht="29.1" customHeight="1" x14ac:dyDescent="0.25">
      <c r="B5" s="1284" t="s">
        <v>1708</v>
      </c>
      <c r="C5" s="1419"/>
      <c r="D5" s="1420" t="s">
        <v>1709</v>
      </c>
      <c r="E5" s="1422"/>
      <c r="F5" s="1422"/>
      <c r="G5" s="1422"/>
      <c r="H5" s="1422"/>
      <c r="I5" s="1422"/>
      <c r="J5" s="1422"/>
      <c r="K5" s="1422"/>
      <c r="L5" s="1422"/>
      <c r="M5" s="1422"/>
      <c r="N5" s="1422"/>
      <c r="O5" s="1422"/>
      <c r="P5" s="1422"/>
      <c r="Q5" s="1422"/>
      <c r="R5" s="1422"/>
      <c r="S5" s="1421"/>
    </row>
    <row r="6" spans="1:19" ht="14.45" customHeight="1" x14ac:dyDescent="0.25">
      <c r="B6" s="1420"/>
      <c r="C6" s="1421"/>
      <c r="D6" s="1275" t="s">
        <v>1710</v>
      </c>
      <c r="E6" s="1137" t="s">
        <v>1711</v>
      </c>
      <c r="F6" s="1138"/>
      <c r="G6" s="1138"/>
      <c r="H6" s="1138"/>
      <c r="I6" s="1139"/>
      <c r="J6" s="1137" t="s">
        <v>1712</v>
      </c>
      <c r="K6" s="1138"/>
      <c r="L6" s="1138"/>
      <c r="M6" s="1138"/>
      <c r="N6" s="1139"/>
      <c r="O6" s="1137" t="s">
        <v>1713</v>
      </c>
      <c r="P6" s="1138"/>
      <c r="Q6" s="1138"/>
      <c r="R6" s="1138"/>
      <c r="S6" s="1139"/>
    </row>
    <row r="7" spans="1:19" ht="33.6" customHeight="1" x14ac:dyDescent="0.25">
      <c r="B7" s="1420"/>
      <c r="C7" s="1421"/>
      <c r="D7" s="1275"/>
      <c r="E7" s="1284" t="s">
        <v>1714</v>
      </c>
      <c r="F7" s="1418"/>
      <c r="G7" s="1418"/>
      <c r="H7" s="1418"/>
      <c r="I7" s="1419"/>
      <c r="J7" s="1284" t="s">
        <v>1714</v>
      </c>
      <c r="K7" s="1418"/>
      <c r="L7" s="1418"/>
      <c r="M7" s="1418"/>
      <c r="N7" s="1419"/>
      <c r="O7" s="1284" t="s">
        <v>1714</v>
      </c>
      <c r="P7" s="1418"/>
      <c r="Q7" s="1418"/>
      <c r="R7" s="1418"/>
      <c r="S7" s="1419"/>
    </row>
    <row r="8" spans="1:19" ht="33.6" customHeight="1" x14ac:dyDescent="0.25">
      <c r="B8" s="1420"/>
      <c r="C8" s="1421"/>
      <c r="D8" s="1275"/>
      <c r="E8" s="924"/>
      <c r="F8" s="1284" t="s">
        <v>1715</v>
      </c>
      <c r="G8" s="1418"/>
      <c r="H8" s="1418"/>
      <c r="I8" s="1419"/>
      <c r="J8" s="924"/>
      <c r="K8" s="1284" t="s">
        <v>1715</v>
      </c>
      <c r="L8" s="1418"/>
      <c r="M8" s="1418"/>
      <c r="N8" s="1419"/>
      <c r="O8" s="924"/>
      <c r="P8" s="1284" t="s">
        <v>1715</v>
      </c>
      <c r="Q8" s="1418"/>
      <c r="R8" s="1418"/>
      <c r="S8" s="1419"/>
    </row>
    <row r="9" spans="1:19" ht="60" x14ac:dyDescent="0.25">
      <c r="B9" s="1420"/>
      <c r="C9" s="1421"/>
      <c r="D9" s="1275"/>
      <c r="E9" s="925"/>
      <c r="F9" s="925"/>
      <c r="G9" s="926" t="s">
        <v>1716</v>
      </c>
      <c r="H9" s="926" t="s">
        <v>1717</v>
      </c>
      <c r="I9" s="926" t="s">
        <v>1718</v>
      </c>
      <c r="J9" s="925"/>
      <c r="K9" s="925"/>
      <c r="L9" s="926" t="s">
        <v>1716</v>
      </c>
      <c r="M9" s="926" t="s">
        <v>1719</v>
      </c>
      <c r="N9" s="926" t="s">
        <v>1718</v>
      </c>
      <c r="O9" s="925"/>
      <c r="P9" s="925"/>
      <c r="Q9" s="926" t="s">
        <v>1716</v>
      </c>
      <c r="R9" s="926" t="s">
        <v>1720</v>
      </c>
      <c r="S9" s="926" t="s">
        <v>1718</v>
      </c>
    </row>
    <row r="10" spans="1:19" s="158" customFormat="1" x14ac:dyDescent="0.25">
      <c r="B10" s="927"/>
      <c r="C10" s="928" t="s">
        <v>1721</v>
      </c>
      <c r="D10" s="929"/>
      <c r="E10" s="930"/>
      <c r="F10" s="930"/>
      <c r="G10" s="930"/>
      <c r="H10" s="930"/>
      <c r="I10" s="930"/>
      <c r="J10" s="930"/>
      <c r="K10" s="930"/>
      <c r="L10" s="930"/>
      <c r="M10" s="930"/>
      <c r="N10" s="930"/>
      <c r="O10" s="930"/>
      <c r="P10" s="930"/>
      <c r="Q10" s="930"/>
      <c r="R10" s="930"/>
      <c r="S10" s="931"/>
    </row>
    <row r="11" spans="1:19" ht="45" x14ac:dyDescent="0.25">
      <c r="B11" s="802">
        <v>1</v>
      </c>
      <c r="C11" s="932" t="s">
        <v>1722</v>
      </c>
      <c r="D11" s="1046">
        <v>14690</v>
      </c>
      <c r="E11" s="1046">
        <v>14690</v>
      </c>
      <c r="F11" s="1046">
        <v>1078</v>
      </c>
      <c r="G11" s="1046"/>
      <c r="H11" s="1046"/>
      <c r="I11" s="1046"/>
      <c r="J11" s="1046"/>
      <c r="K11" s="1046"/>
      <c r="L11" s="1046"/>
      <c r="M11" s="1046"/>
      <c r="N11" s="1046"/>
      <c r="O11" s="1046">
        <f>SUM(E11,J11)</f>
        <v>14690</v>
      </c>
      <c r="P11" s="1046">
        <f>SUM(F11,K11)</f>
        <v>1078</v>
      </c>
      <c r="Q11" s="802"/>
      <c r="R11" s="802"/>
      <c r="S11" s="802"/>
    </row>
    <row r="12" spans="1:19" x14ac:dyDescent="0.25">
      <c r="B12" s="802">
        <v>2</v>
      </c>
      <c r="C12" s="933" t="s">
        <v>1723</v>
      </c>
      <c r="D12" s="945"/>
      <c r="E12" s="945"/>
      <c r="F12" s="945"/>
      <c r="G12" s="945"/>
      <c r="H12" s="945"/>
      <c r="I12" s="945"/>
      <c r="J12" s="945"/>
      <c r="K12" s="945"/>
      <c r="L12" s="945"/>
      <c r="M12" s="945"/>
      <c r="N12" s="945"/>
      <c r="O12" s="945"/>
      <c r="P12" s="945"/>
      <c r="Q12" s="945"/>
      <c r="R12" s="945"/>
      <c r="S12" s="945"/>
    </row>
    <row r="13" spans="1:19" x14ac:dyDescent="0.25">
      <c r="B13" s="802">
        <v>3</v>
      </c>
      <c r="C13" s="935" t="s">
        <v>836</v>
      </c>
      <c r="D13" s="945"/>
      <c r="E13" s="945"/>
      <c r="F13" s="945"/>
      <c r="G13" s="945"/>
      <c r="H13" s="945"/>
      <c r="I13" s="945"/>
      <c r="J13" s="945"/>
      <c r="K13" s="945"/>
      <c r="L13" s="945"/>
      <c r="M13" s="945"/>
      <c r="N13" s="945"/>
      <c r="O13" s="945"/>
      <c r="P13" s="945"/>
      <c r="Q13" s="945"/>
      <c r="R13" s="945"/>
      <c r="S13" s="945"/>
    </row>
    <row r="14" spans="1:19" x14ac:dyDescent="0.25">
      <c r="B14" s="802">
        <v>4</v>
      </c>
      <c r="C14" s="936" t="s">
        <v>831</v>
      </c>
      <c r="D14" s="945"/>
      <c r="E14" s="945"/>
      <c r="F14" s="945"/>
      <c r="G14" s="945"/>
      <c r="H14" s="945"/>
      <c r="I14" s="945"/>
      <c r="J14" s="945"/>
      <c r="K14" s="945"/>
      <c r="L14" s="945"/>
      <c r="M14" s="945"/>
      <c r="N14" s="945"/>
      <c r="O14" s="945"/>
      <c r="P14" s="945"/>
      <c r="Q14" s="945"/>
      <c r="R14" s="945"/>
      <c r="S14" s="945"/>
    </row>
    <row r="15" spans="1:19" x14ac:dyDescent="0.25">
      <c r="B15" s="802">
        <v>5</v>
      </c>
      <c r="C15" s="936" t="s">
        <v>1724</v>
      </c>
      <c r="D15" s="945"/>
      <c r="E15" s="945"/>
      <c r="F15" s="18"/>
      <c r="G15" s="18"/>
      <c r="H15" s="18"/>
      <c r="I15" s="18"/>
      <c r="J15" s="18"/>
      <c r="K15" s="18"/>
      <c r="L15" s="18"/>
      <c r="M15" s="18"/>
      <c r="N15" s="18"/>
      <c r="O15" s="18"/>
      <c r="P15" s="18"/>
      <c r="Q15" s="18"/>
      <c r="R15" s="18"/>
      <c r="S15" s="18"/>
    </row>
    <row r="16" spans="1:19" x14ac:dyDescent="0.25">
      <c r="B16" s="802">
        <v>6</v>
      </c>
      <c r="C16" s="936" t="s">
        <v>1188</v>
      </c>
      <c r="D16" s="945"/>
      <c r="E16" s="945"/>
      <c r="F16" s="945"/>
      <c r="G16" s="1047"/>
      <c r="H16" s="945"/>
      <c r="I16" s="945"/>
      <c r="J16" s="945"/>
      <c r="K16" s="945"/>
      <c r="L16" s="1047"/>
      <c r="M16" s="945"/>
      <c r="N16" s="945"/>
      <c r="O16" s="945"/>
      <c r="P16" s="945"/>
      <c r="Q16" s="1047"/>
      <c r="R16" s="945"/>
      <c r="S16" s="945"/>
    </row>
    <row r="17" spans="2:19" x14ac:dyDescent="0.25">
      <c r="B17" s="802">
        <v>7</v>
      </c>
      <c r="C17" s="935" t="s">
        <v>838</v>
      </c>
      <c r="D17" s="945"/>
      <c r="E17" s="945"/>
      <c r="F17" s="945"/>
      <c r="G17" s="945"/>
      <c r="H17" s="945"/>
      <c r="I17" s="945"/>
      <c r="J17" s="945"/>
      <c r="K17" s="945"/>
      <c r="L17" s="945"/>
      <c r="M17" s="945"/>
      <c r="N17" s="945"/>
      <c r="O17" s="945"/>
      <c r="P17" s="945"/>
      <c r="Q17" s="945"/>
      <c r="R17" s="945"/>
      <c r="S17" s="945"/>
    </row>
    <row r="18" spans="2:19" x14ac:dyDescent="0.25">
      <c r="B18" s="802">
        <v>8</v>
      </c>
      <c r="C18" s="936" t="s">
        <v>1725</v>
      </c>
      <c r="D18" s="945"/>
      <c r="E18" s="945"/>
      <c r="F18" s="945"/>
      <c r="G18" s="945"/>
      <c r="H18" s="945"/>
      <c r="I18" s="945"/>
      <c r="J18" s="945"/>
      <c r="K18" s="945"/>
      <c r="L18" s="945"/>
      <c r="M18" s="945"/>
      <c r="N18" s="945"/>
      <c r="O18" s="945"/>
      <c r="P18" s="945"/>
      <c r="Q18" s="945"/>
      <c r="R18" s="945"/>
      <c r="S18" s="945"/>
    </row>
    <row r="19" spans="2:19" x14ac:dyDescent="0.25">
      <c r="B19" s="802">
        <v>9</v>
      </c>
      <c r="C19" s="938" t="s">
        <v>831</v>
      </c>
      <c r="D19" s="945"/>
      <c r="E19" s="945"/>
      <c r="F19" s="945"/>
      <c r="G19" s="945"/>
      <c r="H19" s="945"/>
      <c r="I19" s="945"/>
      <c r="J19" s="945"/>
      <c r="K19" s="945"/>
      <c r="L19" s="945"/>
      <c r="M19" s="945"/>
      <c r="N19" s="945"/>
      <c r="O19" s="945"/>
      <c r="P19" s="945"/>
      <c r="Q19" s="945"/>
      <c r="R19" s="945"/>
      <c r="S19" s="945"/>
    </row>
    <row r="20" spans="2:19" s="158" customFormat="1" x14ac:dyDescent="0.25">
      <c r="B20" s="802">
        <v>10</v>
      </c>
      <c r="C20" s="939" t="s">
        <v>1724</v>
      </c>
      <c r="D20" s="18"/>
      <c r="E20" s="18"/>
      <c r="F20" s="18"/>
      <c r="G20" s="18"/>
      <c r="H20" s="18"/>
      <c r="I20" s="18"/>
      <c r="J20" s="18"/>
      <c r="K20" s="18"/>
      <c r="L20" s="18"/>
      <c r="M20" s="18"/>
      <c r="N20" s="18"/>
      <c r="O20" s="18"/>
      <c r="P20" s="18"/>
      <c r="Q20" s="18"/>
      <c r="R20" s="18"/>
      <c r="S20" s="18"/>
    </row>
    <row r="21" spans="2:19" x14ac:dyDescent="0.25">
      <c r="B21" s="802">
        <v>11</v>
      </c>
      <c r="C21" s="938" t="s">
        <v>1188</v>
      </c>
      <c r="D21" s="945"/>
      <c r="E21" s="945"/>
      <c r="F21" s="945"/>
      <c r="G21" s="1047"/>
      <c r="H21" s="945"/>
      <c r="I21" s="945"/>
      <c r="J21" s="945"/>
      <c r="K21" s="945"/>
      <c r="L21" s="1047"/>
      <c r="M21" s="945"/>
      <c r="N21" s="945"/>
      <c r="O21" s="945"/>
      <c r="P21" s="945"/>
      <c r="Q21" s="1047"/>
      <c r="R21" s="945"/>
      <c r="S21" s="945"/>
    </row>
    <row r="22" spans="2:19" x14ac:dyDescent="0.25">
      <c r="B22" s="802">
        <v>12</v>
      </c>
      <c r="C22" s="936" t="s">
        <v>1726</v>
      </c>
      <c r="D22" s="945"/>
      <c r="E22" s="945"/>
      <c r="F22" s="945"/>
      <c r="G22" s="945"/>
      <c r="H22" s="945"/>
      <c r="I22" s="945"/>
      <c r="J22" s="945"/>
      <c r="K22" s="945"/>
      <c r="L22" s="945"/>
      <c r="M22" s="945"/>
      <c r="N22" s="945"/>
      <c r="O22" s="945"/>
      <c r="P22" s="945"/>
      <c r="Q22" s="945"/>
      <c r="R22" s="945"/>
      <c r="S22" s="945"/>
    </row>
    <row r="23" spans="2:19" x14ac:dyDescent="0.25">
      <c r="B23" s="802">
        <v>13</v>
      </c>
      <c r="C23" s="938" t="s">
        <v>831</v>
      </c>
      <c r="D23" s="945"/>
      <c r="E23" s="945"/>
      <c r="F23" s="945"/>
      <c r="G23" s="945"/>
      <c r="H23" s="945"/>
      <c r="I23" s="945"/>
      <c r="J23" s="945"/>
      <c r="K23" s="945"/>
      <c r="L23" s="945"/>
      <c r="M23" s="945"/>
      <c r="N23" s="945"/>
      <c r="O23" s="945"/>
      <c r="P23" s="945"/>
      <c r="Q23" s="945"/>
      <c r="R23" s="945"/>
      <c r="S23" s="945"/>
    </row>
    <row r="24" spans="2:19" s="158" customFormat="1" x14ac:dyDescent="0.25">
      <c r="B24" s="802">
        <v>14</v>
      </c>
      <c r="C24" s="939" t="s">
        <v>1724</v>
      </c>
      <c r="D24" s="18"/>
      <c r="E24" s="18"/>
      <c r="F24" s="18"/>
      <c r="G24" s="18"/>
      <c r="H24" s="18"/>
      <c r="I24" s="18"/>
      <c r="J24" s="18"/>
      <c r="K24" s="18"/>
      <c r="L24" s="18"/>
      <c r="M24" s="18"/>
      <c r="N24" s="18"/>
      <c r="O24" s="18"/>
      <c r="P24" s="18"/>
      <c r="Q24" s="18"/>
      <c r="R24" s="18"/>
      <c r="S24" s="18"/>
    </row>
    <row r="25" spans="2:19" x14ac:dyDescent="0.25">
      <c r="B25" s="802">
        <v>15</v>
      </c>
      <c r="C25" s="938" t="s">
        <v>1188</v>
      </c>
      <c r="D25" s="945"/>
      <c r="E25" s="945"/>
      <c r="F25" s="945"/>
      <c r="G25" s="1047"/>
      <c r="H25" s="945"/>
      <c r="I25" s="945"/>
      <c r="J25" s="945"/>
      <c r="K25" s="945"/>
      <c r="L25" s="1047"/>
      <c r="M25" s="945"/>
      <c r="N25" s="945"/>
      <c r="O25" s="945"/>
      <c r="P25" s="945"/>
      <c r="Q25" s="1047"/>
      <c r="R25" s="945"/>
      <c r="S25" s="945"/>
    </row>
    <row r="26" spans="2:19" x14ac:dyDescent="0.25">
      <c r="B26" s="802">
        <v>16</v>
      </c>
      <c r="C26" s="936" t="s">
        <v>1727</v>
      </c>
      <c r="D26" s="945"/>
      <c r="E26" s="945"/>
      <c r="F26" s="945"/>
      <c r="G26" s="945"/>
      <c r="H26" s="945"/>
      <c r="I26" s="945"/>
      <c r="J26" s="945"/>
      <c r="K26" s="945"/>
      <c r="L26" s="945"/>
      <c r="M26" s="945"/>
      <c r="N26" s="945"/>
      <c r="O26" s="945"/>
      <c r="P26" s="945"/>
      <c r="Q26" s="945"/>
      <c r="R26" s="945"/>
      <c r="S26" s="945"/>
    </row>
    <row r="27" spans="2:19" x14ac:dyDescent="0.25">
      <c r="B27" s="802">
        <v>17</v>
      </c>
      <c r="C27" s="938" t="s">
        <v>831</v>
      </c>
      <c r="D27" s="945"/>
      <c r="E27" s="945"/>
      <c r="F27" s="945"/>
      <c r="G27" s="945"/>
      <c r="H27" s="945"/>
      <c r="I27" s="945"/>
      <c r="J27" s="945"/>
      <c r="K27" s="945"/>
      <c r="L27" s="945"/>
      <c r="M27" s="945"/>
      <c r="N27" s="945"/>
      <c r="O27" s="945"/>
      <c r="P27" s="945"/>
      <c r="Q27" s="945"/>
      <c r="R27" s="945"/>
      <c r="S27" s="945"/>
    </row>
    <row r="28" spans="2:19" s="158" customFormat="1" x14ac:dyDescent="0.25">
      <c r="B28" s="802">
        <v>18</v>
      </c>
      <c r="C28" s="939" t="s">
        <v>1724</v>
      </c>
      <c r="D28" s="18"/>
      <c r="E28" s="18"/>
      <c r="F28" s="18"/>
      <c r="G28" s="18"/>
      <c r="H28" s="18"/>
      <c r="I28" s="18"/>
      <c r="J28" s="18"/>
      <c r="K28" s="18"/>
      <c r="L28" s="18"/>
      <c r="M28" s="18"/>
      <c r="N28" s="18"/>
      <c r="O28" s="18"/>
      <c r="P28" s="18"/>
      <c r="Q28" s="18"/>
      <c r="R28" s="18"/>
      <c r="S28" s="18"/>
    </row>
    <row r="29" spans="2:19" x14ac:dyDescent="0.25">
      <c r="B29" s="802">
        <v>19</v>
      </c>
      <c r="C29" s="938" t="s">
        <v>1188</v>
      </c>
      <c r="D29" s="945"/>
      <c r="E29" s="945"/>
      <c r="F29" s="945"/>
      <c r="G29" s="1047"/>
      <c r="H29" s="945"/>
      <c r="I29" s="945"/>
      <c r="J29" s="945"/>
      <c r="K29" s="945"/>
      <c r="L29" s="1047"/>
      <c r="M29" s="945"/>
      <c r="N29" s="945"/>
      <c r="O29" s="945"/>
      <c r="P29" s="945"/>
      <c r="Q29" s="1047"/>
      <c r="R29" s="945"/>
      <c r="S29" s="945"/>
    </row>
    <row r="30" spans="2:19" ht="45" x14ac:dyDescent="0.25">
      <c r="B30" s="802">
        <v>20</v>
      </c>
      <c r="C30" s="933" t="s">
        <v>1728</v>
      </c>
      <c r="D30" s="945">
        <v>0</v>
      </c>
      <c r="E30" s="945">
        <v>0</v>
      </c>
      <c r="F30" s="945">
        <v>0</v>
      </c>
      <c r="G30" s="945"/>
      <c r="H30" s="945"/>
      <c r="I30" s="945"/>
      <c r="J30" s="945"/>
      <c r="K30" s="945"/>
      <c r="L30" s="945"/>
      <c r="M30" s="945"/>
      <c r="N30" s="945"/>
      <c r="O30" s="945">
        <f>SUM(E30,J30)</f>
        <v>0</v>
      </c>
      <c r="P30" s="945">
        <f>SUM(F30,K30)</f>
        <v>0</v>
      </c>
      <c r="Q30" s="945"/>
      <c r="R30" s="945"/>
      <c r="S30" s="945"/>
    </row>
    <row r="31" spans="2:19" x14ac:dyDescent="0.25">
      <c r="B31" s="802">
        <v>21</v>
      </c>
      <c r="C31" s="936" t="s">
        <v>831</v>
      </c>
      <c r="D31" s="945"/>
      <c r="E31" s="945"/>
      <c r="F31" s="945"/>
      <c r="G31" s="945"/>
      <c r="H31" s="945"/>
      <c r="I31" s="945"/>
      <c r="J31" s="945"/>
      <c r="K31" s="945"/>
      <c r="L31" s="945"/>
      <c r="M31" s="945"/>
      <c r="N31" s="945"/>
      <c r="O31" s="945"/>
      <c r="P31" s="945"/>
      <c r="Q31" s="945"/>
      <c r="R31" s="945"/>
      <c r="S31" s="945"/>
    </row>
    <row r="32" spans="2:19" s="158" customFormat="1" x14ac:dyDescent="0.25">
      <c r="B32" s="802">
        <v>22</v>
      </c>
      <c r="C32" s="939" t="s">
        <v>1724</v>
      </c>
      <c r="D32" s="18"/>
      <c r="E32" s="18"/>
      <c r="F32" s="18"/>
      <c r="G32" s="18"/>
      <c r="H32" s="18"/>
      <c r="I32" s="18"/>
      <c r="J32" s="18"/>
      <c r="K32" s="18"/>
      <c r="L32" s="18"/>
      <c r="M32" s="18"/>
      <c r="N32" s="18"/>
      <c r="O32" s="18"/>
      <c r="P32" s="18"/>
      <c r="Q32" s="18"/>
      <c r="R32" s="18"/>
      <c r="S32" s="18"/>
    </row>
    <row r="33" spans="2:19" x14ac:dyDescent="0.25">
      <c r="B33" s="802">
        <v>23</v>
      </c>
      <c r="C33" s="936" t="s">
        <v>1188</v>
      </c>
      <c r="D33" s="945"/>
      <c r="E33" s="945"/>
      <c r="F33" s="945"/>
      <c r="G33" s="1047"/>
      <c r="H33" s="945"/>
      <c r="I33" s="945"/>
      <c r="J33" s="945"/>
      <c r="K33" s="945"/>
      <c r="L33" s="1047"/>
      <c r="M33" s="945"/>
      <c r="N33" s="945"/>
      <c r="O33" s="945"/>
      <c r="P33" s="945"/>
      <c r="Q33" s="1047"/>
      <c r="R33" s="945"/>
      <c r="S33" s="945"/>
    </row>
    <row r="34" spans="2:19" x14ac:dyDescent="0.25">
      <c r="B34" s="802">
        <v>24</v>
      </c>
      <c r="C34" s="933" t="s">
        <v>844</v>
      </c>
      <c r="D34" s="1048">
        <v>14690</v>
      </c>
      <c r="E34" s="1048">
        <v>14690</v>
      </c>
      <c r="F34" s="1048">
        <v>1078</v>
      </c>
      <c r="G34" s="945"/>
      <c r="H34" s="945"/>
      <c r="I34" s="18"/>
      <c r="J34" s="1047"/>
      <c r="K34" s="1047"/>
      <c r="L34" s="1047"/>
      <c r="M34" s="1047"/>
      <c r="N34" s="1047"/>
      <c r="O34" s="740">
        <f t="shared" ref="O34:P36" si="0">SUM(E34,J34)</f>
        <v>14690</v>
      </c>
      <c r="P34" s="740">
        <f t="shared" si="0"/>
        <v>1078</v>
      </c>
      <c r="Q34" s="18"/>
      <c r="R34" s="18"/>
      <c r="S34" s="18"/>
    </row>
    <row r="35" spans="2:19" x14ac:dyDescent="0.25">
      <c r="B35" s="802">
        <v>25</v>
      </c>
      <c r="C35" s="936" t="s">
        <v>1729</v>
      </c>
      <c r="D35" s="1048">
        <v>14690</v>
      </c>
      <c r="E35" s="1048">
        <v>14690</v>
      </c>
      <c r="F35" s="1048">
        <v>1078</v>
      </c>
      <c r="G35" s="945"/>
      <c r="H35" s="945"/>
      <c r="I35" s="18"/>
      <c r="J35" s="1047"/>
      <c r="K35" s="1047"/>
      <c r="L35" s="1047"/>
      <c r="M35" s="1047"/>
      <c r="N35" s="1047"/>
      <c r="O35" s="740">
        <f t="shared" si="0"/>
        <v>14690</v>
      </c>
      <c r="P35" s="740">
        <f t="shared" si="0"/>
        <v>1078</v>
      </c>
      <c r="Q35" s="18"/>
      <c r="R35" s="18"/>
      <c r="S35" s="18"/>
    </row>
    <row r="36" spans="2:19" x14ac:dyDescent="0.25">
      <c r="B36" s="802">
        <v>26</v>
      </c>
      <c r="C36" s="936" t="s">
        <v>1730</v>
      </c>
      <c r="D36" s="945">
        <v>0</v>
      </c>
      <c r="E36" s="945">
        <v>0</v>
      </c>
      <c r="F36" s="945">
        <v>0</v>
      </c>
      <c r="G36" s="945"/>
      <c r="H36" s="945"/>
      <c r="I36" s="18"/>
      <c r="J36" s="1047"/>
      <c r="K36" s="1047"/>
      <c r="L36" s="1047"/>
      <c r="M36" s="1047"/>
      <c r="N36" s="1047"/>
      <c r="O36" s="18">
        <f t="shared" si="0"/>
        <v>0</v>
      </c>
      <c r="P36" s="18">
        <f t="shared" si="0"/>
        <v>0</v>
      </c>
      <c r="Q36" s="18"/>
      <c r="R36" s="18"/>
      <c r="S36" s="18"/>
    </row>
    <row r="37" spans="2:19" x14ac:dyDescent="0.25">
      <c r="B37" s="802">
        <v>27</v>
      </c>
      <c r="C37" s="936" t="s">
        <v>1731</v>
      </c>
      <c r="D37" s="945"/>
      <c r="E37" s="945"/>
      <c r="F37" s="945"/>
      <c r="G37" s="945"/>
      <c r="H37" s="945"/>
      <c r="I37" s="18"/>
      <c r="J37" s="1047"/>
      <c r="K37" s="1047"/>
      <c r="L37" s="1047"/>
      <c r="M37" s="1047"/>
      <c r="N37" s="1047"/>
      <c r="O37" s="18"/>
      <c r="P37" s="18"/>
      <c r="Q37" s="18"/>
      <c r="R37" s="18"/>
      <c r="S37" s="18"/>
    </row>
    <row r="38" spans="2:19" x14ac:dyDescent="0.25">
      <c r="B38" s="802">
        <v>28</v>
      </c>
      <c r="C38" s="941" t="s">
        <v>1732</v>
      </c>
      <c r="D38" s="945"/>
      <c r="E38" s="945"/>
      <c r="F38" s="945"/>
      <c r="G38" s="945"/>
      <c r="H38" s="945"/>
      <c r="I38" s="18"/>
      <c r="J38" s="18"/>
      <c r="K38" s="18"/>
      <c r="L38" s="18"/>
      <c r="M38" s="18"/>
      <c r="N38" s="18"/>
      <c r="O38" s="18"/>
      <c r="P38" s="18"/>
      <c r="Q38" s="18"/>
      <c r="R38" s="18"/>
      <c r="S38" s="18"/>
    </row>
    <row r="39" spans="2:19" x14ac:dyDescent="0.25">
      <c r="B39" s="802">
        <v>29</v>
      </c>
      <c r="C39" s="939" t="s">
        <v>1733</v>
      </c>
      <c r="D39" s="945"/>
      <c r="E39" s="945"/>
      <c r="F39" s="945"/>
      <c r="G39" s="18"/>
      <c r="H39" s="945"/>
      <c r="I39" s="18"/>
      <c r="J39" s="18"/>
      <c r="K39" s="18"/>
      <c r="L39" s="18"/>
      <c r="M39" s="18"/>
      <c r="N39" s="18"/>
      <c r="O39" s="18"/>
      <c r="P39" s="18"/>
      <c r="Q39" s="18"/>
      <c r="R39" s="18"/>
      <c r="S39" s="18"/>
    </row>
    <row r="40" spans="2:19" x14ac:dyDescent="0.25">
      <c r="B40" s="802">
        <v>30</v>
      </c>
      <c r="C40" s="939" t="s">
        <v>1734</v>
      </c>
      <c r="D40" s="945"/>
      <c r="E40" s="945"/>
      <c r="F40" s="945"/>
      <c r="G40" s="18"/>
      <c r="H40" s="945"/>
      <c r="I40" s="18"/>
      <c r="J40" s="18"/>
      <c r="K40" s="18"/>
      <c r="L40" s="18"/>
      <c r="M40" s="18"/>
      <c r="N40" s="18"/>
      <c r="O40" s="18"/>
      <c r="P40" s="18"/>
      <c r="Q40" s="18"/>
      <c r="R40" s="18"/>
      <c r="S40" s="18"/>
    </row>
    <row r="41" spans="2:19" ht="30" x14ac:dyDescent="0.25">
      <c r="B41" s="802">
        <v>31</v>
      </c>
      <c r="C41" s="820" t="s">
        <v>1735</v>
      </c>
      <c r="D41" s="945">
        <v>0</v>
      </c>
      <c r="E41" s="945">
        <v>0</v>
      </c>
      <c r="F41" s="945">
        <v>0</v>
      </c>
      <c r="G41" s="18"/>
      <c r="H41" s="945"/>
      <c r="I41" s="18"/>
      <c r="J41" s="18"/>
      <c r="K41" s="18"/>
      <c r="L41" s="18"/>
      <c r="M41" s="18"/>
      <c r="N41" s="18"/>
      <c r="O41" s="18">
        <f>SUM(E41,J41)</f>
        <v>0</v>
      </c>
      <c r="P41" s="18">
        <f>SUM(F41,K41)</f>
        <v>0</v>
      </c>
      <c r="Q41" s="18"/>
      <c r="R41" s="18"/>
      <c r="S41" s="18"/>
    </row>
    <row r="42" spans="2:19" s="158" customFormat="1" x14ac:dyDescent="0.25">
      <c r="B42" s="802">
        <v>32</v>
      </c>
      <c r="C42" s="40" t="s">
        <v>1736</v>
      </c>
      <c r="D42" s="740">
        <v>14690</v>
      </c>
      <c r="E42" s="1049">
        <f>E11</f>
        <v>14690</v>
      </c>
      <c r="F42" s="1049">
        <f>F11</f>
        <v>1078</v>
      </c>
      <c r="G42" s="1049"/>
      <c r="H42" s="1049"/>
      <c r="I42" s="1049"/>
      <c r="J42" s="1049"/>
      <c r="K42" s="1049"/>
      <c r="L42" s="1049"/>
      <c r="M42" s="1049"/>
      <c r="N42" s="1049"/>
      <c r="O42" s="1049">
        <f>SUM(E42,J42)</f>
        <v>14690</v>
      </c>
      <c r="P42" s="1049">
        <f>SUM(F42,K42)</f>
        <v>1078</v>
      </c>
      <c r="Q42" s="18"/>
      <c r="R42" s="18"/>
      <c r="S42" s="18"/>
    </row>
    <row r="43" spans="2:19" s="158" customFormat="1" ht="30" x14ac:dyDescent="0.25">
      <c r="B43" s="927"/>
      <c r="C43" s="928" t="s">
        <v>1737</v>
      </c>
      <c r="D43" s="1050"/>
      <c r="E43" s="1051"/>
      <c r="F43" s="1051"/>
      <c r="G43" s="1051"/>
      <c r="H43" s="1051"/>
      <c r="I43" s="1051"/>
      <c r="J43" s="1051"/>
      <c r="K43" s="1051"/>
      <c r="L43" s="1051"/>
      <c r="M43" s="1051"/>
      <c r="N43" s="1051"/>
      <c r="O43" s="1051"/>
      <c r="P43" s="1051"/>
      <c r="Q43" s="1051"/>
      <c r="R43" s="1051"/>
      <c r="S43" s="1052"/>
    </row>
    <row r="44" spans="2:19" ht="45" x14ac:dyDescent="0.25">
      <c r="B44" s="945">
        <v>33</v>
      </c>
      <c r="C44" s="946" t="s">
        <v>1738</v>
      </c>
      <c r="D44" s="1053">
        <v>183003</v>
      </c>
      <c r="E44" s="1047"/>
      <c r="F44" s="1047"/>
      <c r="G44" s="1047"/>
      <c r="H44" s="1047"/>
      <c r="I44" s="1047"/>
      <c r="J44" s="1047"/>
      <c r="K44" s="1047"/>
      <c r="L44" s="1047"/>
      <c r="M44" s="1047"/>
      <c r="N44" s="1047"/>
      <c r="O44" s="1047"/>
      <c r="P44" s="1047"/>
      <c r="Q44" s="1047"/>
      <c r="R44" s="1047"/>
      <c r="S44" s="1047"/>
    </row>
    <row r="45" spans="2:19" x14ac:dyDescent="0.25">
      <c r="B45" s="945">
        <v>34</v>
      </c>
      <c r="C45" s="821" t="s">
        <v>831</v>
      </c>
      <c r="D45" s="1053">
        <v>183003</v>
      </c>
      <c r="E45" s="1047"/>
      <c r="F45" s="1047"/>
      <c r="G45" s="1047"/>
      <c r="H45" s="1047"/>
      <c r="I45" s="1047"/>
      <c r="J45" s="1047"/>
      <c r="K45" s="1047"/>
      <c r="L45" s="1047"/>
      <c r="M45" s="1047"/>
      <c r="N45" s="1047"/>
      <c r="O45" s="1047"/>
      <c r="P45" s="1047"/>
      <c r="Q45" s="1047"/>
      <c r="R45" s="1047"/>
      <c r="S45" s="1047"/>
    </row>
    <row r="46" spans="2:19" x14ac:dyDescent="0.25">
      <c r="B46" s="945">
        <v>35</v>
      </c>
      <c r="C46" s="821" t="s">
        <v>1739</v>
      </c>
      <c r="D46" s="1020"/>
      <c r="E46" s="1047"/>
      <c r="F46" s="1047"/>
      <c r="G46" s="1047"/>
      <c r="H46" s="1047"/>
      <c r="I46" s="1047"/>
      <c r="J46" s="1047"/>
      <c r="K46" s="1047"/>
      <c r="L46" s="1047"/>
      <c r="M46" s="1047"/>
      <c r="N46" s="1047"/>
      <c r="O46" s="1047"/>
      <c r="P46" s="1047"/>
      <c r="Q46" s="1047"/>
      <c r="R46" s="1047"/>
      <c r="S46" s="1047"/>
    </row>
    <row r="47" spans="2:19" x14ac:dyDescent="0.25">
      <c r="B47" s="945">
        <v>36</v>
      </c>
      <c r="C47" s="821" t="s">
        <v>1188</v>
      </c>
      <c r="D47" s="1020"/>
      <c r="E47" s="1047"/>
      <c r="F47" s="1047"/>
      <c r="G47" s="1047"/>
      <c r="H47" s="1047"/>
      <c r="I47" s="1047"/>
      <c r="J47" s="1047"/>
      <c r="K47" s="1047"/>
      <c r="L47" s="1047"/>
      <c r="M47" s="1047"/>
      <c r="N47" s="1047"/>
      <c r="O47" s="1047"/>
      <c r="P47" s="1047"/>
      <c r="Q47" s="1047"/>
      <c r="R47" s="1047"/>
      <c r="S47" s="1047"/>
    </row>
    <row r="48" spans="2:19" ht="45" x14ac:dyDescent="0.25">
      <c r="B48" s="945">
        <v>37</v>
      </c>
      <c r="C48" s="946" t="s">
        <v>1740</v>
      </c>
      <c r="D48" s="1053">
        <v>1507</v>
      </c>
      <c r="E48" s="1047"/>
      <c r="F48" s="1047"/>
      <c r="G48" s="1047"/>
      <c r="H48" s="1047"/>
      <c r="I48" s="1047"/>
      <c r="J48" s="1047"/>
      <c r="K48" s="1047"/>
      <c r="L48" s="1047"/>
      <c r="M48" s="1047"/>
      <c r="N48" s="1047"/>
      <c r="O48" s="1047"/>
      <c r="P48" s="1047"/>
      <c r="Q48" s="1047"/>
      <c r="R48" s="1047"/>
      <c r="S48" s="1047"/>
    </row>
    <row r="49" spans="1:19" x14ac:dyDescent="0.25">
      <c r="B49" s="945">
        <v>38</v>
      </c>
      <c r="C49" s="821" t="s">
        <v>831</v>
      </c>
      <c r="D49" s="1053">
        <v>1507</v>
      </c>
      <c r="E49" s="1047"/>
      <c r="F49" s="1047"/>
      <c r="G49" s="1047"/>
      <c r="H49" s="1047"/>
      <c r="I49" s="1047"/>
      <c r="J49" s="1047"/>
      <c r="K49" s="1047"/>
      <c r="L49" s="1047"/>
      <c r="M49" s="1047"/>
      <c r="N49" s="1047"/>
      <c r="O49" s="1047"/>
      <c r="P49" s="1047"/>
      <c r="Q49" s="1047"/>
      <c r="R49" s="1047"/>
      <c r="S49" s="1047"/>
    </row>
    <row r="50" spans="1:19" x14ac:dyDescent="0.25">
      <c r="B50" s="945">
        <v>39</v>
      </c>
      <c r="C50" s="821" t="s">
        <v>1739</v>
      </c>
      <c r="D50" s="1020"/>
      <c r="E50" s="1047"/>
      <c r="F50" s="1047"/>
      <c r="G50" s="1047"/>
      <c r="H50" s="1047"/>
      <c r="I50" s="1047"/>
      <c r="J50" s="1047"/>
      <c r="K50" s="1047"/>
      <c r="L50" s="1047"/>
      <c r="M50" s="1047"/>
      <c r="N50" s="1047"/>
      <c r="O50" s="1047"/>
      <c r="P50" s="1047"/>
      <c r="Q50" s="1047"/>
      <c r="R50" s="1047"/>
      <c r="S50" s="1047"/>
    </row>
    <row r="51" spans="1:19" x14ac:dyDescent="0.25">
      <c r="B51" s="945">
        <v>40</v>
      </c>
      <c r="C51" s="821" t="s">
        <v>1188</v>
      </c>
      <c r="D51" s="1020"/>
      <c r="E51" s="1047"/>
      <c r="F51" s="1047"/>
      <c r="G51" s="1047"/>
      <c r="H51" s="1047"/>
      <c r="I51" s="1047"/>
      <c r="J51" s="1047"/>
      <c r="K51" s="1047"/>
      <c r="L51" s="1047"/>
      <c r="M51" s="1047"/>
      <c r="N51" s="1047"/>
      <c r="O51" s="1047"/>
      <c r="P51" s="1047"/>
      <c r="Q51" s="1047"/>
      <c r="R51" s="1047"/>
      <c r="S51" s="1047"/>
    </row>
    <row r="52" spans="1:19" x14ac:dyDescent="0.25">
      <c r="B52" s="722">
        <v>41</v>
      </c>
      <c r="C52" s="942" t="s">
        <v>1741</v>
      </c>
      <c r="D52" s="945"/>
      <c r="E52" s="1047"/>
      <c r="F52" s="1047"/>
      <c r="G52" s="1047"/>
      <c r="H52" s="1047"/>
      <c r="I52" s="1047"/>
      <c r="J52" s="1047"/>
      <c r="K52" s="1047"/>
      <c r="L52" s="1047"/>
      <c r="M52" s="1047"/>
      <c r="N52" s="1047"/>
      <c r="O52" s="1047"/>
      <c r="P52" s="1047"/>
      <c r="Q52" s="1047"/>
      <c r="R52" s="1047"/>
      <c r="S52" s="1047"/>
    </row>
    <row r="53" spans="1:19" x14ac:dyDescent="0.25">
      <c r="B53" s="722">
        <v>42</v>
      </c>
      <c r="C53" s="942" t="s">
        <v>1742</v>
      </c>
      <c r="D53" s="945"/>
      <c r="E53" s="1047"/>
      <c r="F53" s="1047"/>
      <c r="G53" s="1047"/>
      <c r="H53" s="1047"/>
      <c r="I53" s="1047"/>
      <c r="J53" s="1047"/>
      <c r="K53" s="1047"/>
      <c r="L53" s="1047"/>
      <c r="M53" s="1047"/>
      <c r="N53" s="1047"/>
      <c r="O53" s="1047"/>
      <c r="P53" s="1047"/>
      <c r="Q53" s="1047"/>
      <c r="R53" s="1047"/>
      <c r="S53" s="1047"/>
    </row>
    <row r="54" spans="1:19" x14ac:dyDescent="0.25">
      <c r="B54" s="722">
        <v>43</v>
      </c>
      <c r="C54" s="942" t="s">
        <v>1743</v>
      </c>
      <c r="D54" s="945"/>
      <c r="E54" s="1047"/>
      <c r="F54" s="1047"/>
      <c r="G54" s="1047"/>
      <c r="H54" s="1047"/>
      <c r="I54" s="1047"/>
      <c r="J54" s="1047"/>
      <c r="K54" s="1047"/>
      <c r="L54" s="1047"/>
      <c r="M54" s="1047"/>
      <c r="N54" s="1047"/>
      <c r="O54" s="1047"/>
      <c r="P54" s="1047"/>
      <c r="Q54" s="1047"/>
      <c r="R54" s="1047"/>
      <c r="S54" s="1047"/>
    </row>
    <row r="55" spans="1:19" x14ac:dyDescent="0.25">
      <c r="B55" s="722">
        <v>44</v>
      </c>
      <c r="C55" s="942" t="s">
        <v>1744</v>
      </c>
      <c r="D55" s="945"/>
      <c r="E55" s="1047"/>
      <c r="F55" s="1047"/>
      <c r="G55" s="1047"/>
      <c r="H55" s="1047"/>
      <c r="I55" s="1047"/>
      <c r="J55" s="1047"/>
      <c r="K55" s="1047"/>
      <c r="L55" s="1047"/>
      <c r="M55" s="1047"/>
      <c r="N55" s="1047"/>
      <c r="O55" s="1047"/>
      <c r="P55" s="1047"/>
      <c r="Q55" s="1047"/>
      <c r="R55" s="1047"/>
      <c r="S55" s="1047"/>
    </row>
    <row r="56" spans="1:19" x14ac:dyDescent="0.25">
      <c r="B56" s="722">
        <v>45</v>
      </c>
      <c r="C56" s="40" t="s">
        <v>1745</v>
      </c>
      <c r="D56" s="1048">
        <f>SUM(D42,D44,D48)</f>
        <v>199200</v>
      </c>
      <c r="E56" s="1047"/>
      <c r="F56" s="1047"/>
      <c r="G56" s="1047"/>
      <c r="H56" s="1047"/>
      <c r="I56" s="1047"/>
      <c r="J56" s="1047"/>
      <c r="K56" s="1047"/>
      <c r="L56" s="1047"/>
      <c r="M56" s="1047"/>
      <c r="N56" s="1047"/>
      <c r="O56" s="1047"/>
      <c r="P56" s="1047"/>
      <c r="Q56" s="1047"/>
      <c r="R56" s="1047"/>
      <c r="S56" s="1047"/>
    </row>
    <row r="57" spans="1:19" s="158" customFormat="1" ht="30" x14ac:dyDescent="0.25">
      <c r="A57" s="158" t="s">
        <v>1746</v>
      </c>
      <c r="B57" s="948"/>
      <c r="C57" s="928" t="s">
        <v>1747</v>
      </c>
      <c r="D57" s="1050"/>
      <c r="E57" s="1050"/>
      <c r="F57" s="1050"/>
      <c r="G57" s="1050"/>
      <c r="H57" s="1050"/>
      <c r="I57" s="1050"/>
      <c r="J57" s="1050"/>
      <c r="K57" s="1050"/>
      <c r="L57" s="1050"/>
      <c r="M57" s="1050"/>
      <c r="N57" s="1050"/>
      <c r="O57" s="1050"/>
      <c r="P57" s="1050"/>
      <c r="Q57" s="1050"/>
      <c r="R57" s="1050"/>
      <c r="S57" s="1054"/>
    </row>
    <row r="58" spans="1:19" x14ac:dyDescent="0.25">
      <c r="B58" s="722">
        <v>46</v>
      </c>
      <c r="C58" s="942" t="s">
        <v>1748</v>
      </c>
      <c r="D58" s="945"/>
      <c r="E58" s="1047"/>
      <c r="F58" s="1047"/>
      <c r="G58" s="1047"/>
      <c r="H58" s="1047"/>
      <c r="I58" s="1047"/>
      <c r="J58" s="1047"/>
      <c r="K58" s="1047"/>
      <c r="L58" s="1047"/>
      <c r="M58" s="1047"/>
      <c r="N58" s="1047"/>
      <c r="O58" s="1047"/>
      <c r="P58" s="1047"/>
      <c r="Q58" s="1047"/>
      <c r="R58" s="1047"/>
      <c r="S58" s="1047"/>
    </row>
    <row r="59" spans="1:19" x14ac:dyDescent="0.25">
      <c r="B59" s="722">
        <v>47</v>
      </c>
      <c r="C59" s="942" t="s">
        <v>1749</v>
      </c>
      <c r="D59" s="945"/>
      <c r="E59" s="1047"/>
      <c r="F59" s="1047"/>
      <c r="G59" s="1047"/>
      <c r="H59" s="1047"/>
      <c r="I59" s="1047"/>
      <c r="J59" s="1047"/>
      <c r="K59" s="1047"/>
      <c r="L59" s="1047"/>
      <c r="M59" s="1047"/>
      <c r="N59" s="1047"/>
      <c r="O59" s="1047"/>
      <c r="P59" s="1047"/>
      <c r="Q59" s="1047"/>
      <c r="R59" s="1047"/>
      <c r="S59" s="1047"/>
    </row>
    <row r="60" spans="1:19" x14ac:dyDescent="0.25">
      <c r="B60" s="722">
        <v>48</v>
      </c>
      <c r="C60" s="942" t="s">
        <v>1750</v>
      </c>
      <c r="D60" s="945"/>
      <c r="E60" s="1047"/>
      <c r="F60" s="1047"/>
      <c r="G60" s="1047"/>
      <c r="H60" s="1047"/>
      <c r="I60" s="1047"/>
      <c r="J60" s="1047"/>
      <c r="K60" s="1047"/>
      <c r="L60" s="1047"/>
      <c r="M60" s="1047"/>
      <c r="N60" s="1047"/>
      <c r="O60" s="1047"/>
      <c r="P60" s="1047"/>
      <c r="Q60" s="1047"/>
      <c r="R60" s="1047"/>
      <c r="S60" s="1047"/>
    </row>
    <row r="61" spans="1:19" ht="38.25" customHeight="1" x14ac:dyDescent="0.25">
      <c r="B61" s="722">
        <v>49</v>
      </c>
      <c r="C61" s="950" t="s">
        <v>1751</v>
      </c>
      <c r="D61" s="945">
        <f>SUM(D58:D60)</f>
        <v>0</v>
      </c>
      <c r="E61" s="1047"/>
      <c r="F61" s="1047"/>
      <c r="G61" s="1047"/>
      <c r="H61" s="1047"/>
      <c r="I61" s="1047"/>
      <c r="J61" s="1047"/>
      <c r="K61" s="1047"/>
      <c r="L61" s="1047"/>
      <c r="M61" s="1047"/>
      <c r="N61" s="1047"/>
      <c r="O61" s="1047"/>
      <c r="P61" s="1047"/>
      <c r="Q61" s="1047"/>
      <c r="R61" s="1047"/>
      <c r="S61" s="1047"/>
    </row>
    <row r="62" spans="1:19" s="158" customFormat="1" x14ac:dyDescent="0.25">
      <c r="B62" s="722">
        <v>50</v>
      </c>
      <c r="C62" s="40" t="s">
        <v>1752</v>
      </c>
      <c r="D62" s="740">
        <f>SUM(D56,D61)</f>
        <v>199200</v>
      </c>
      <c r="E62" s="1047"/>
      <c r="F62" s="1047"/>
      <c r="G62" s="1047"/>
      <c r="H62" s="1047"/>
      <c r="I62" s="1047"/>
      <c r="J62" s="1047"/>
      <c r="K62" s="1047"/>
      <c r="L62" s="1047"/>
      <c r="M62" s="1047"/>
      <c r="N62" s="1047"/>
      <c r="O62" s="1047"/>
      <c r="P62" s="1047"/>
      <c r="Q62" s="1047"/>
      <c r="R62" s="1047"/>
      <c r="S62" s="1047"/>
    </row>
    <row r="63" spans="1:19" x14ac:dyDescent="0.25">
      <c r="B63" s="607"/>
    </row>
    <row r="64" spans="1:19" ht="165" x14ac:dyDescent="0.25">
      <c r="B64" s="607"/>
      <c r="C64" s="607" t="s">
        <v>1753</v>
      </c>
    </row>
    <row r="65" spans="2:2" x14ac:dyDescent="0.25">
      <c r="B65" s="607"/>
    </row>
    <row r="66" spans="2:2" x14ac:dyDescent="0.25">
      <c r="B66" s="607"/>
    </row>
    <row r="67" spans="2:2" x14ac:dyDescent="0.25">
      <c r="B67" s="607"/>
    </row>
    <row r="68" spans="2:2" x14ac:dyDescent="0.25">
      <c r="B68" s="607"/>
    </row>
    <row r="69" spans="2:2" x14ac:dyDescent="0.25">
      <c r="B69" s="607"/>
    </row>
    <row r="70" spans="2:2" x14ac:dyDescent="0.25">
      <c r="B70" s="607"/>
    </row>
    <row r="71" spans="2:2" x14ac:dyDescent="0.25">
      <c r="B71" s="607"/>
    </row>
    <row r="72" spans="2:2" x14ac:dyDescent="0.25">
      <c r="B72" s="607"/>
    </row>
    <row r="73" spans="2:2" x14ac:dyDescent="0.25">
      <c r="B73" s="607"/>
    </row>
    <row r="74" spans="2:2" x14ac:dyDescent="0.25">
      <c r="B74" s="607"/>
    </row>
    <row r="75" spans="2:2" x14ac:dyDescent="0.25">
      <c r="B75" s="607"/>
    </row>
    <row r="76" spans="2:2" x14ac:dyDescent="0.25">
      <c r="B76" s="607"/>
    </row>
    <row r="77" spans="2:2" x14ac:dyDescent="0.25">
      <c r="B77" s="607"/>
    </row>
    <row r="78" spans="2:2" x14ac:dyDescent="0.25">
      <c r="B78" s="607"/>
    </row>
    <row r="79" spans="2:2" x14ac:dyDescent="0.25">
      <c r="B79" s="607"/>
    </row>
    <row r="80" spans="2:2" x14ac:dyDescent="0.25">
      <c r="B80" s="607"/>
    </row>
    <row r="81" spans="2:2" x14ac:dyDescent="0.25">
      <c r="B81" s="607"/>
    </row>
    <row r="82" spans="2:2" x14ac:dyDescent="0.25">
      <c r="B82" s="607"/>
    </row>
    <row r="83" spans="2:2" x14ac:dyDescent="0.25">
      <c r="B83" s="607"/>
    </row>
    <row r="84" spans="2:2" x14ac:dyDescent="0.25">
      <c r="B84" s="607"/>
    </row>
    <row r="85" spans="2:2" x14ac:dyDescent="0.25">
      <c r="B85" s="607"/>
    </row>
    <row r="86" spans="2:2" x14ac:dyDescent="0.25">
      <c r="B86" s="607"/>
    </row>
    <row r="87" spans="2:2" x14ac:dyDescent="0.25">
      <c r="B87" s="607"/>
    </row>
    <row r="88" spans="2:2" x14ac:dyDescent="0.25">
      <c r="B88" s="607"/>
    </row>
    <row r="89" spans="2:2" x14ac:dyDescent="0.25">
      <c r="B89" s="607"/>
    </row>
    <row r="90" spans="2:2" x14ac:dyDescent="0.25">
      <c r="B90" s="607"/>
    </row>
    <row r="91" spans="2:2" x14ac:dyDescent="0.25">
      <c r="B91" s="607"/>
    </row>
    <row r="92" spans="2:2" x14ac:dyDescent="0.25">
      <c r="B92" s="607"/>
    </row>
    <row r="93" spans="2:2" x14ac:dyDescent="0.25">
      <c r="B93" s="607"/>
    </row>
    <row r="94" spans="2:2" x14ac:dyDescent="0.25">
      <c r="B94" s="607"/>
    </row>
    <row r="95" spans="2:2" x14ac:dyDescent="0.25">
      <c r="B95" s="607"/>
    </row>
    <row r="96" spans="2:2" x14ac:dyDescent="0.25">
      <c r="B96" s="607"/>
    </row>
    <row r="97" spans="2:2" x14ac:dyDescent="0.25">
      <c r="B97" s="607"/>
    </row>
    <row r="98" spans="2:2" x14ac:dyDescent="0.25">
      <c r="B98" s="607"/>
    </row>
    <row r="99" spans="2:2" x14ac:dyDescent="0.25">
      <c r="B99" s="607"/>
    </row>
    <row r="100" spans="2:2" x14ac:dyDescent="0.25">
      <c r="B100" s="607"/>
    </row>
    <row r="101" spans="2:2" x14ac:dyDescent="0.25">
      <c r="B101" s="607"/>
    </row>
    <row r="102" spans="2:2" x14ac:dyDescent="0.25">
      <c r="B102" s="607"/>
    </row>
    <row r="103" spans="2:2" x14ac:dyDescent="0.25">
      <c r="B103" s="607"/>
    </row>
    <row r="104" spans="2:2" x14ac:dyDescent="0.25">
      <c r="B104" s="607"/>
    </row>
    <row r="105" spans="2:2" x14ac:dyDescent="0.25">
      <c r="B105" s="607"/>
    </row>
    <row r="106" spans="2:2" x14ac:dyDescent="0.25">
      <c r="B106" s="607"/>
    </row>
    <row r="107" spans="2:2" x14ac:dyDescent="0.25">
      <c r="B107" s="607"/>
    </row>
    <row r="108" spans="2:2" x14ac:dyDescent="0.25">
      <c r="B108" s="607"/>
    </row>
    <row r="109" spans="2:2" x14ac:dyDescent="0.25">
      <c r="B109" s="607"/>
    </row>
    <row r="110" spans="2:2" x14ac:dyDescent="0.25">
      <c r="B110" s="607"/>
    </row>
    <row r="111" spans="2:2" x14ac:dyDescent="0.25">
      <c r="B111" s="607"/>
    </row>
    <row r="112" spans="2:2" x14ac:dyDescent="0.25">
      <c r="B112" s="607"/>
    </row>
    <row r="113" spans="2:2" x14ac:dyDescent="0.25">
      <c r="B113" s="607"/>
    </row>
    <row r="114" spans="2:2" x14ac:dyDescent="0.25">
      <c r="B114" s="607"/>
    </row>
    <row r="115" spans="2:2" x14ac:dyDescent="0.25">
      <c r="B115" s="607"/>
    </row>
    <row r="116" spans="2:2" x14ac:dyDescent="0.25">
      <c r="B116" s="607"/>
    </row>
    <row r="117" spans="2:2" x14ac:dyDescent="0.25">
      <c r="B117" s="607"/>
    </row>
    <row r="118" spans="2:2" x14ac:dyDescent="0.25">
      <c r="B118" s="607"/>
    </row>
    <row r="119" spans="2:2" x14ac:dyDescent="0.25">
      <c r="B119" s="607"/>
    </row>
    <row r="120" spans="2:2" x14ac:dyDescent="0.25">
      <c r="B120" s="607"/>
    </row>
    <row r="121" spans="2:2" x14ac:dyDescent="0.25">
      <c r="B121" s="607"/>
    </row>
    <row r="122" spans="2:2" x14ac:dyDescent="0.25">
      <c r="B122" s="607"/>
    </row>
    <row r="123" spans="2:2" x14ac:dyDescent="0.25">
      <c r="B123" s="607"/>
    </row>
    <row r="124" spans="2:2" x14ac:dyDescent="0.25">
      <c r="B124" s="607"/>
    </row>
    <row r="125" spans="2:2" x14ac:dyDescent="0.25">
      <c r="B125" s="607"/>
    </row>
    <row r="126" spans="2:2" x14ac:dyDescent="0.25">
      <c r="B126" s="607"/>
    </row>
    <row r="127" spans="2:2" x14ac:dyDescent="0.25">
      <c r="B127" s="607"/>
    </row>
    <row r="128" spans="2:2" x14ac:dyDescent="0.25">
      <c r="B128" s="607"/>
    </row>
    <row r="129" spans="2:2" x14ac:dyDescent="0.25">
      <c r="B129" s="607"/>
    </row>
    <row r="130" spans="2:2" x14ac:dyDescent="0.25">
      <c r="B130" s="607"/>
    </row>
    <row r="131" spans="2:2" x14ac:dyDescent="0.25">
      <c r="B131" s="607"/>
    </row>
    <row r="132" spans="2:2" x14ac:dyDescent="0.25">
      <c r="B132" s="607"/>
    </row>
    <row r="133" spans="2:2" x14ac:dyDescent="0.25">
      <c r="B133" s="607"/>
    </row>
    <row r="134" spans="2:2" x14ac:dyDescent="0.25">
      <c r="B134" s="607"/>
    </row>
    <row r="135" spans="2:2" x14ac:dyDescent="0.25">
      <c r="B135" s="607"/>
    </row>
    <row r="136" spans="2:2" x14ac:dyDescent="0.25">
      <c r="B136" s="607"/>
    </row>
    <row r="137" spans="2:2" x14ac:dyDescent="0.25">
      <c r="B137" s="607"/>
    </row>
    <row r="138" spans="2:2" x14ac:dyDescent="0.25">
      <c r="B138" s="607"/>
    </row>
    <row r="139" spans="2:2" x14ac:dyDescent="0.25">
      <c r="B139" s="607"/>
    </row>
    <row r="140" spans="2:2" x14ac:dyDescent="0.25">
      <c r="B140" s="607"/>
    </row>
    <row r="141" spans="2:2" x14ac:dyDescent="0.25">
      <c r="B141" s="607"/>
    </row>
    <row r="142" spans="2:2" x14ac:dyDescent="0.25">
      <c r="B142" s="607"/>
    </row>
    <row r="143" spans="2:2" x14ac:dyDescent="0.25">
      <c r="B143" s="607"/>
    </row>
    <row r="144" spans="2:2" x14ac:dyDescent="0.25">
      <c r="B144" s="607"/>
    </row>
    <row r="145" spans="2:2" x14ac:dyDescent="0.25">
      <c r="B145" s="607"/>
    </row>
    <row r="146" spans="2:2" x14ac:dyDescent="0.25">
      <c r="B146" s="607"/>
    </row>
    <row r="147" spans="2:2" x14ac:dyDescent="0.25">
      <c r="B147" s="607"/>
    </row>
    <row r="148" spans="2:2" x14ac:dyDescent="0.25">
      <c r="B148" s="607"/>
    </row>
    <row r="149" spans="2:2" x14ac:dyDescent="0.25">
      <c r="B149" s="607"/>
    </row>
    <row r="150" spans="2:2" x14ac:dyDescent="0.25">
      <c r="B150" s="607"/>
    </row>
    <row r="151" spans="2:2" x14ac:dyDescent="0.25">
      <c r="B151" s="607"/>
    </row>
    <row r="152" spans="2:2" x14ac:dyDescent="0.25">
      <c r="B152" s="607"/>
    </row>
    <row r="153" spans="2:2" x14ac:dyDescent="0.25">
      <c r="B153" s="607"/>
    </row>
    <row r="154" spans="2:2" x14ac:dyDescent="0.25">
      <c r="B154" s="607"/>
    </row>
    <row r="155" spans="2:2" x14ac:dyDescent="0.25">
      <c r="B155" s="607"/>
    </row>
    <row r="156" spans="2:2" x14ac:dyDescent="0.25">
      <c r="B156" s="607"/>
    </row>
    <row r="157" spans="2:2" x14ac:dyDescent="0.25">
      <c r="B157" s="607"/>
    </row>
    <row r="158" spans="2:2" x14ac:dyDescent="0.25">
      <c r="B158" s="607"/>
    </row>
    <row r="159" spans="2:2" x14ac:dyDescent="0.25">
      <c r="B159" s="607"/>
    </row>
    <row r="160" spans="2:2" x14ac:dyDescent="0.25">
      <c r="B160" s="607"/>
    </row>
    <row r="161" spans="2:2" x14ac:dyDescent="0.25">
      <c r="B161" s="607"/>
    </row>
    <row r="162" spans="2:2" x14ac:dyDescent="0.25">
      <c r="B162" s="607"/>
    </row>
    <row r="163" spans="2:2" x14ac:dyDescent="0.25">
      <c r="B163" s="607"/>
    </row>
    <row r="164" spans="2:2" x14ac:dyDescent="0.25">
      <c r="B164" s="607"/>
    </row>
    <row r="165" spans="2:2" x14ac:dyDescent="0.25">
      <c r="B165" s="607"/>
    </row>
    <row r="166" spans="2:2" x14ac:dyDescent="0.25">
      <c r="B166" s="607"/>
    </row>
    <row r="167" spans="2:2" x14ac:dyDescent="0.25">
      <c r="B167" s="607"/>
    </row>
    <row r="168" spans="2:2" x14ac:dyDescent="0.25">
      <c r="B168" s="607"/>
    </row>
    <row r="169" spans="2:2" x14ac:dyDescent="0.25">
      <c r="B169" s="607"/>
    </row>
    <row r="170" spans="2:2" x14ac:dyDescent="0.25">
      <c r="B170" s="607"/>
    </row>
    <row r="171" spans="2:2" x14ac:dyDescent="0.25">
      <c r="B171" s="607"/>
    </row>
    <row r="172" spans="2:2" x14ac:dyDescent="0.25">
      <c r="B172" s="607"/>
    </row>
    <row r="173" spans="2:2" x14ac:dyDescent="0.25">
      <c r="B173" s="607"/>
    </row>
    <row r="174" spans="2:2" x14ac:dyDescent="0.25">
      <c r="B174" s="607"/>
    </row>
    <row r="175" spans="2:2" x14ac:dyDescent="0.25">
      <c r="B175" s="607"/>
    </row>
    <row r="176" spans="2:2" x14ac:dyDescent="0.25">
      <c r="B176" s="607"/>
    </row>
    <row r="177" spans="2:2" x14ac:dyDescent="0.25">
      <c r="B177" s="607"/>
    </row>
    <row r="178" spans="2:2" x14ac:dyDescent="0.25">
      <c r="B178" s="607"/>
    </row>
    <row r="179" spans="2:2" x14ac:dyDescent="0.25">
      <c r="B179" s="607"/>
    </row>
    <row r="180" spans="2:2" x14ac:dyDescent="0.25">
      <c r="B180" s="607"/>
    </row>
    <row r="181" spans="2:2" x14ac:dyDescent="0.25">
      <c r="B181" s="607"/>
    </row>
    <row r="182" spans="2:2" x14ac:dyDescent="0.25">
      <c r="B182" s="607"/>
    </row>
    <row r="183" spans="2:2" x14ac:dyDescent="0.25">
      <c r="B183" s="607"/>
    </row>
    <row r="184" spans="2:2" x14ac:dyDescent="0.25">
      <c r="B184" s="607"/>
    </row>
    <row r="185" spans="2:2" x14ac:dyDescent="0.25">
      <c r="B185" s="607"/>
    </row>
    <row r="186" spans="2:2" x14ac:dyDescent="0.25">
      <c r="B186" s="607"/>
    </row>
    <row r="187" spans="2:2" x14ac:dyDescent="0.25">
      <c r="B187" s="607"/>
    </row>
    <row r="188" spans="2:2" x14ac:dyDescent="0.25">
      <c r="B188" s="607"/>
    </row>
    <row r="189" spans="2:2" x14ac:dyDescent="0.25">
      <c r="B189" s="607"/>
    </row>
    <row r="190" spans="2:2" x14ac:dyDescent="0.25">
      <c r="B190" s="607"/>
    </row>
    <row r="191" spans="2:2" x14ac:dyDescent="0.25">
      <c r="B191" s="607"/>
    </row>
    <row r="192" spans="2:2" x14ac:dyDescent="0.25">
      <c r="B192" s="607"/>
    </row>
    <row r="193" spans="2:2" x14ac:dyDescent="0.25">
      <c r="B193" s="607"/>
    </row>
    <row r="194" spans="2:2" x14ac:dyDescent="0.25">
      <c r="B194" s="607"/>
    </row>
    <row r="195" spans="2:2" x14ac:dyDescent="0.25">
      <c r="B195" s="607"/>
    </row>
    <row r="196" spans="2:2" x14ac:dyDescent="0.25">
      <c r="B196" s="607"/>
    </row>
    <row r="197" spans="2:2" x14ac:dyDescent="0.25">
      <c r="B197" s="607"/>
    </row>
    <row r="198" spans="2:2" x14ac:dyDescent="0.25">
      <c r="B198" s="607"/>
    </row>
    <row r="199" spans="2:2" x14ac:dyDescent="0.25">
      <c r="B199" s="607"/>
    </row>
    <row r="200" spans="2:2" x14ac:dyDescent="0.25">
      <c r="B200" s="607"/>
    </row>
    <row r="201" spans="2:2" x14ac:dyDescent="0.25">
      <c r="B201" s="607"/>
    </row>
    <row r="202" spans="2:2" x14ac:dyDescent="0.25">
      <c r="B202" s="607"/>
    </row>
    <row r="203" spans="2:2" x14ac:dyDescent="0.25">
      <c r="B203" s="607"/>
    </row>
    <row r="204" spans="2:2" x14ac:dyDescent="0.25">
      <c r="B204" s="607"/>
    </row>
    <row r="205" spans="2:2" x14ac:dyDescent="0.25">
      <c r="B205" s="607"/>
    </row>
    <row r="206" spans="2:2" x14ac:dyDescent="0.25">
      <c r="B206" s="607"/>
    </row>
    <row r="207" spans="2:2" x14ac:dyDescent="0.25">
      <c r="B207" s="607"/>
    </row>
    <row r="208" spans="2:2" x14ac:dyDescent="0.25">
      <c r="B208" s="607"/>
    </row>
    <row r="209" spans="2:2" x14ac:dyDescent="0.25">
      <c r="B209" s="607"/>
    </row>
    <row r="210" spans="2:2" x14ac:dyDescent="0.25">
      <c r="B210" s="607"/>
    </row>
    <row r="211" spans="2:2" x14ac:dyDescent="0.25">
      <c r="B211" s="607"/>
    </row>
    <row r="212" spans="2:2" x14ac:dyDescent="0.25">
      <c r="B212" s="607"/>
    </row>
    <row r="213" spans="2:2" x14ac:dyDescent="0.25">
      <c r="B213" s="607"/>
    </row>
    <row r="214" spans="2:2" x14ac:dyDescent="0.25">
      <c r="B214" s="607"/>
    </row>
    <row r="215" spans="2:2" x14ac:dyDescent="0.25">
      <c r="B215" s="607"/>
    </row>
    <row r="216" spans="2:2" x14ac:dyDescent="0.25">
      <c r="B216" s="607"/>
    </row>
    <row r="217" spans="2:2" x14ac:dyDescent="0.25">
      <c r="B217" s="607"/>
    </row>
    <row r="218" spans="2:2" x14ac:dyDescent="0.25">
      <c r="B218" s="607"/>
    </row>
    <row r="219" spans="2:2" x14ac:dyDescent="0.25">
      <c r="B219" s="607"/>
    </row>
    <row r="220" spans="2:2" x14ac:dyDescent="0.25">
      <c r="B220" s="607"/>
    </row>
    <row r="221" spans="2:2" x14ac:dyDescent="0.25">
      <c r="B221" s="607"/>
    </row>
    <row r="222" spans="2:2" x14ac:dyDescent="0.25">
      <c r="B222" s="607"/>
    </row>
    <row r="223" spans="2:2" x14ac:dyDescent="0.25">
      <c r="B223" s="607"/>
    </row>
    <row r="224" spans="2:2" x14ac:dyDescent="0.25">
      <c r="B224" s="607"/>
    </row>
    <row r="225" spans="2:2" x14ac:dyDescent="0.25">
      <c r="B225" s="607"/>
    </row>
    <row r="226" spans="2:2" x14ac:dyDescent="0.25">
      <c r="B226" s="607"/>
    </row>
    <row r="227" spans="2:2" x14ac:dyDescent="0.25">
      <c r="B227" s="607"/>
    </row>
    <row r="228" spans="2:2" x14ac:dyDescent="0.25">
      <c r="B228" s="607"/>
    </row>
    <row r="229" spans="2:2" x14ac:dyDescent="0.25">
      <c r="B229" s="607"/>
    </row>
    <row r="230" spans="2:2" x14ac:dyDescent="0.25">
      <c r="B230" s="607"/>
    </row>
    <row r="231" spans="2:2" x14ac:dyDescent="0.25">
      <c r="B231" s="607"/>
    </row>
    <row r="232" spans="2:2" x14ac:dyDescent="0.25">
      <c r="B232" s="607"/>
    </row>
    <row r="233" spans="2:2" x14ac:dyDescent="0.25">
      <c r="B233" s="607"/>
    </row>
    <row r="234" spans="2:2" x14ac:dyDescent="0.25">
      <c r="B234" s="607"/>
    </row>
    <row r="235" spans="2:2" x14ac:dyDescent="0.25">
      <c r="B235" s="607"/>
    </row>
    <row r="236" spans="2:2" x14ac:dyDescent="0.25">
      <c r="B236" s="607"/>
    </row>
    <row r="237" spans="2:2" x14ac:dyDescent="0.25">
      <c r="B237" s="607"/>
    </row>
    <row r="238" spans="2:2" x14ac:dyDescent="0.25">
      <c r="B238" s="607"/>
    </row>
    <row r="239" spans="2:2" x14ac:dyDescent="0.25">
      <c r="B239" s="607"/>
    </row>
    <row r="240" spans="2:2" x14ac:dyDescent="0.25">
      <c r="B240" s="607"/>
    </row>
    <row r="241" spans="2:2" x14ac:dyDescent="0.25">
      <c r="B241" s="607"/>
    </row>
    <row r="242" spans="2:2" x14ac:dyDescent="0.25">
      <c r="B242" s="607"/>
    </row>
    <row r="243" spans="2:2" x14ac:dyDescent="0.25">
      <c r="B243" s="607"/>
    </row>
    <row r="244" spans="2:2" x14ac:dyDescent="0.25">
      <c r="B244" s="607"/>
    </row>
    <row r="245" spans="2:2" x14ac:dyDescent="0.25">
      <c r="B245" s="607"/>
    </row>
    <row r="246" spans="2:2" x14ac:dyDescent="0.25">
      <c r="B246" s="607"/>
    </row>
    <row r="247" spans="2:2" x14ac:dyDescent="0.25">
      <c r="B247" s="607"/>
    </row>
    <row r="248" spans="2:2" x14ac:dyDescent="0.25">
      <c r="B248" s="607"/>
    </row>
    <row r="249" spans="2:2" x14ac:dyDescent="0.25">
      <c r="B249" s="607"/>
    </row>
    <row r="250" spans="2:2" x14ac:dyDescent="0.25">
      <c r="B250" s="607"/>
    </row>
    <row r="251" spans="2:2" x14ac:dyDescent="0.25">
      <c r="B251" s="607"/>
    </row>
    <row r="252" spans="2:2" x14ac:dyDescent="0.25">
      <c r="B252" s="607"/>
    </row>
    <row r="253" spans="2:2" x14ac:dyDescent="0.25">
      <c r="B253" s="607"/>
    </row>
    <row r="254" spans="2:2" x14ac:dyDescent="0.25">
      <c r="B254" s="607"/>
    </row>
    <row r="255" spans="2:2" x14ac:dyDescent="0.25">
      <c r="B255" s="607"/>
    </row>
    <row r="256" spans="2:2" x14ac:dyDescent="0.25">
      <c r="B256" s="607"/>
    </row>
    <row r="257" spans="2:2" x14ac:dyDescent="0.25">
      <c r="B257" s="607"/>
    </row>
    <row r="258" spans="2:2" x14ac:dyDescent="0.25">
      <c r="B258" s="607"/>
    </row>
    <row r="259" spans="2:2" x14ac:dyDescent="0.25">
      <c r="B259" s="607"/>
    </row>
    <row r="260" spans="2:2" x14ac:dyDescent="0.25">
      <c r="B260" s="607"/>
    </row>
    <row r="261" spans="2:2" x14ac:dyDescent="0.25">
      <c r="B261" s="607"/>
    </row>
    <row r="262" spans="2:2" x14ac:dyDescent="0.25">
      <c r="B262" s="607"/>
    </row>
    <row r="263" spans="2:2" x14ac:dyDescent="0.25">
      <c r="B263" s="607"/>
    </row>
    <row r="264" spans="2:2" x14ac:dyDescent="0.25">
      <c r="B264" s="607"/>
    </row>
    <row r="265" spans="2:2" x14ac:dyDescent="0.25">
      <c r="B265" s="607"/>
    </row>
    <row r="266" spans="2:2" x14ac:dyDescent="0.25">
      <c r="B266" s="607"/>
    </row>
    <row r="267" spans="2:2" x14ac:dyDescent="0.25">
      <c r="B267" s="607"/>
    </row>
    <row r="268" spans="2:2" x14ac:dyDescent="0.25">
      <c r="B268" s="607"/>
    </row>
    <row r="269" spans="2:2" x14ac:dyDescent="0.25">
      <c r="B269" s="607"/>
    </row>
    <row r="270" spans="2:2" x14ac:dyDescent="0.25">
      <c r="B270" s="607"/>
    </row>
    <row r="271" spans="2:2" x14ac:dyDescent="0.25">
      <c r="B271" s="607"/>
    </row>
    <row r="272" spans="2:2" x14ac:dyDescent="0.25">
      <c r="B272" s="607"/>
    </row>
    <row r="273" spans="2:2" x14ac:dyDescent="0.25">
      <c r="B273" s="607"/>
    </row>
    <row r="274" spans="2:2" x14ac:dyDescent="0.25">
      <c r="B274" s="607"/>
    </row>
    <row r="275" spans="2:2" x14ac:dyDescent="0.25">
      <c r="B275" s="607"/>
    </row>
    <row r="276" spans="2:2" x14ac:dyDescent="0.25">
      <c r="B276" s="607"/>
    </row>
    <row r="277" spans="2:2" x14ac:dyDescent="0.25">
      <c r="B277" s="607"/>
    </row>
    <row r="278" spans="2:2" x14ac:dyDescent="0.25">
      <c r="B278" s="607"/>
    </row>
    <row r="279" spans="2:2" x14ac:dyDescent="0.25">
      <c r="B279" s="607"/>
    </row>
    <row r="280" spans="2:2" x14ac:dyDescent="0.25">
      <c r="B280" s="607"/>
    </row>
    <row r="281" spans="2:2" x14ac:dyDescent="0.25">
      <c r="B281" s="607"/>
    </row>
    <row r="282" spans="2:2" x14ac:dyDescent="0.25">
      <c r="B282" s="607"/>
    </row>
    <row r="283" spans="2:2" x14ac:dyDescent="0.25">
      <c r="B283" s="607"/>
    </row>
    <row r="284" spans="2:2" x14ac:dyDescent="0.25">
      <c r="B284" s="607"/>
    </row>
    <row r="285" spans="2:2" x14ac:dyDescent="0.25">
      <c r="B285" s="607"/>
    </row>
    <row r="286" spans="2:2" x14ac:dyDescent="0.25">
      <c r="B286" s="607"/>
    </row>
    <row r="287" spans="2:2" x14ac:dyDescent="0.25">
      <c r="B287" s="607"/>
    </row>
    <row r="288" spans="2:2" x14ac:dyDescent="0.25">
      <c r="B288" s="607"/>
    </row>
    <row r="289" spans="2:2" x14ac:dyDescent="0.25">
      <c r="B289" s="607"/>
    </row>
    <row r="290" spans="2:2" x14ac:dyDescent="0.25">
      <c r="B290" s="607"/>
    </row>
    <row r="291" spans="2:2" x14ac:dyDescent="0.25">
      <c r="B291" s="607"/>
    </row>
    <row r="292" spans="2:2" x14ac:dyDescent="0.25">
      <c r="B292" s="607"/>
    </row>
    <row r="293" spans="2:2" x14ac:dyDescent="0.25">
      <c r="B293" s="607"/>
    </row>
    <row r="294" spans="2:2" x14ac:dyDescent="0.25">
      <c r="B294" s="607"/>
    </row>
    <row r="295" spans="2:2" x14ac:dyDescent="0.25">
      <c r="B295" s="607"/>
    </row>
    <row r="296" spans="2:2" x14ac:dyDescent="0.25">
      <c r="B296" s="607"/>
    </row>
    <row r="297" spans="2:2" x14ac:dyDescent="0.25">
      <c r="B297" s="607"/>
    </row>
    <row r="298" spans="2:2" x14ac:dyDescent="0.25">
      <c r="B298" s="607"/>
    </row>
    <row r="299" spans="2:2" x14ac:dyDescent="0.25">
      <c r="B299" s="607"/>
    </row>
    <row r="300" spans="2:2" x14ac:dyDescent="0.25">
      <c r="B300" s="607"/>
    </row>
    <row r="301" spans="2:2" x14ac:dyDescent="0.25">
      <c r="B301" s="607"/>
    </row>
    <row r="302" spans="2:2" x14ac:dyDescent="0.25">
      <c r="B302" s="607"/>
    </row>
    <row r="303" spans="2:2" x14ac:dyDescent="0.25">
      <c r="B303" s="607"/>
    </row>
    <row r="304" spans="2:2" x14ac:dyDescent="0.25">
      <c r="B304" s="607"/>
    </row>
    <row r="305" spans="2:2" x14ac:dyDescent="0.25">
      <c r="B305" s="607"/>
    </row>
    <row r="306" spans="2:2" x14ac:dyDescent="0.25">
      <c r="B306" s="607"/>
    </row>
    <row r="307" spans="2:2" x14ac:dyDescent="0.25">
      <c r="B307" s="607"/>
    </row>
    <row r="308" spans="2:2" x14ac:dyDescent="0.25">
      <c r="B308" s="607"/>
    </row>
    <row r="309" spans="2:2" x14ac:dyDescent="0.25">
      <c r="B309" s="607"/>
    </row>
  </sheetData>
  <mergeCells count="12">
    <mergeCell ref="K8:N8"/>
    <mergeCell ref="P8:S8"/>
    <mergeCell ref="B5:C9"/>
    <mergeCell ref="D5:S5"/>
    <mergeCell ref="D6:D9"/>
    <mergeCell ref="E6:I6"/>
    <mergeCell ref="J6:N6"/>
    <mergeCell ref="O6:S6"/>
    <mergeCell ref="E7:I7"/>
    <mergeCell ref="J7:N7"/>
    <mergeCell ref="O7:S7"/>
    <mergeCell ref="F8:I8"/>
  </mergeCells>
  <pageMargins left="0.70866141732283472" right="0.70866141732283472" top="0.74803149606299213" bottom="0.74803149606299213" header="0.31496062992125984" footer="0.31496062992125984"/>
  <pageSetup fitToHeight="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E73E7-BCF8-47EA-B10E-2A351FB240F8}">
  <dimension ref="A1:AI26"/>
  <sheetViews>
    <sheetView zoomScale="80" zoomScaleNormal="80" workbookViewId="0"/>
  </sheetViews>
  <sheetFormatPr defaultColWidth="8.85546875" defaultRowHeight="15" x14ac:dyDescent="0.25"/>
  <cols>
    <col min="1" max="1" width="8.85546875" style="951"/>
    <col min="2" max="2" width="10.5703125" style="952" customWidth="1"/>
    <col min="3" max="3" width="64.42578125" style="951" customWidth="1"/>
    <col min="4" max="4" width="8.85546875" style="951"/>
    <col min="5" max="5" width="11.42578125" style="951" customWidth="1"/>
    <col min="6" max="8" width="12.5703125" style="951" customWidth="1"/>
    <col min="9" max="9" width="8.85546875" style="951"/>
    <col min="10" max="10" width="9.5703125" style="951" customWidth="1"/>
    <col min="11" max="11" width="12.5703125" style="951" bestFit="1" customWidth="1"/>
    <col min="12" max="13" width="12.5703125" style="951" customWidth="1"/>
    <col min="14" max="14" width="8.85546875" style="951"/>
    <col min="15" max="15" width="11" style="951" customWidth="1"/>
    <col min="16" max="16" width="12.5703125" style="951" bestFit="1" customWidth="1"/>
    <col min="17" max="18" width="12.5703125" style="951" customWidth="1"/>
    <col min="19" max="19" width="13.85546875" style="951" bestFit="1" customWidth="1"/>
    <col min="20" max="20" width="8.85546875" style="951"/>
    <col min="21" max="21" width="11.42578125" style="951" customWidth="1"/>
    <col min="22" max="22" width="12" style="951" bestFit="1" customWidth="1"/>
    <col min="23" max="23" width="13.5703125" style="951" customWidth="1"/>
    <col min="24" max="24" width="12" style="951" customWidth="1"/>
    <col min="25" max="25" width="8.85546875" style="951"/>
    <col min="26" max="26" width="9.5703125" style="951" customWidth="1"/>
    <col min="27" max="27" width="13.140625" style="951" customWidth="1"/>
    <col min="28" max="28" width="14.42578125" style="951" customWidth="1"/>
    <col min="29" max="29" width="12" style="951" customWidth="1"/>
    <col min="30" max="30" width="8.85546875" style="951"/>
    <col min="31" max="31" width="11" style="951" customWidth="1"/>
    <col min="32" max="32" width="12.5703125" style="951" bestFit="1" customWidth="1"/>
    <col min="33" max="33" width="13" style="951" bestFit="1" customWidth="1"/>
    <col min="34" max="34" width="12" style="951" customWidth="1"/>
    <col min="35" max="35" width="15.5703125" style="951" bestFit="1" customWidth="1"/>
    <col min="36" max="36" width="11.42578125" style="951" customWidth="1"/>
    <col min="37" max="16384" width="8.85546875" style="951"/>
  </cols>
  <sheetData>
    <row r="1" spans="1:35" x14ac:dyDescent="0.2">
      <c r="A1" s="822"/>
      <c r="B1" s="822" t="s">
        <v>143</v>
      </c>
      <c r="C1" s="822" t="s">
        <v>6</v>
      </c>
    </row>
    <row r="2" spans="1:35" x14ac:dyDescent="0.25">
      <c r="B2" s="804" t="s">
        <v>77</v>
      </c>
    </row>
    <row r="3" spans="1:35" ht="15.75" thickBot="1" x14ac:dyDescent="0.3">
      <c r="AF3" s="953"/>
      <c r="AG3" s="953"/>
      <c r="AH3" s="953"/>
      <c r="AI3" s="953"/>
    </row>
    <row r="4" spans="1:35" s="952" customFormat="1" ht="15.75" thickBot="1" x14ac:dyDescent="0.3">
      <c r="B4" s="1432"/>
      <c r="C4" s="1433"/>
      <c r="D4" s="5" t="s">
        <v>146</v>
      </c>
      <c r="E4" s="803" t="s">
        <v>147</v>
      </c>
      <c r="F4" s="803" t="s">
        <v>148</v>
      </c>
      <c r="G4" s="803" t="s">
        <v>247</v>
      </c>
      <c r="H4" s="803" t="s">
        <v>248</v>
      </c>
      <c r="I4" s="803" t="s">
        <v>249</v>
      </c>
      <c r="J4" s="803" t="s">
        <v>250</v>
      </c>
      <c r="K4" s="803" t="s">
        <v>330</v>
      </c>
      <c r="L4" s="803" t="s">
        <v>576</v>
      </c>
      <c r="M4" s="803" t="s">
        <v>577</v>
      </c>
      <c r="N4" s="803" t="s">
        <v>578</v>
      </c>
      <c r="O4" s="803" t="s">
        <v>579</v>
      </c>
      <c r="P4" s="803" t="s">
        <v>580</v>
      </c>
      <c r="Q4" s="803" t="s">
        <v>815</v>
      </c>
      <c r="R4" s="803" t="s">
        <v>816</v>
      </c>
      <c r="S4" s="803" t="s">
        <v>1545</v>
      </c>
      <c r="T4" s="803" t="s">
        <v>1005</v>
      </c>
      <c r="U4" s="803" t="s">
        <v>1754</v>
      </c>
      <c r="V4" s="803" t="s">
        <v>1755</v>
      </c>
      <c r="W4" s="803" t="s">
        <v>1756</v>
      </c>
      <c r="X4" s="803" t="s">
        <v>1757</v>
      </c>
      <c r="Y4" s="803" t="s">
        <v>1758</v>
      </c>
      <c r="Z4" s="803" t="s">
        <v>1759</v>
      </c>
      <c r="AA4" s="803" t="s">
        <v>1169</v>
      </c>
      <c r="AB4" s="803" t="s">
        <v>1171</v>
      </c>
      <c r="AC4" s="803" t="s">
        <v>1760</v>
      </c>
      <c r="AD4" s="803" t="s">
        <v>1761</v>
      </c>
      <c r="AE4" s="803" t="s">
        <v>1762</v>
      </c>
      <c r="AF4" s="803" t="s">
        <v>1763</v>
      </c>
      <c r="AG4" s="803" t="s">
        <v>1764</v>
      </c>
      <c r="AH4" s="803" t="s">
        <v>1765</v>
      </c>
      <c r="AI4" s="803" t="s">
        <v>1766</v>
      </c>
    </row>
    <row r="5" spans="1:35" ht="29.1" customHeight="1" x14ac:dyDescent="0.25">
      <c r="B5" s="954"/>
      <c r="C5" s="955"/>
      <c r="D5" s="1434" t="s">
        <v>1767</v>
      </c>
      <c r="E5" s="1435"/>
      <c r="F5" s="1435"/>
      <c r="G5" s="1435"/>
      <c r="H5" s="1435"/>
      <c r="I5" s="1435"/>
      <c r="J5" s="1435"/>
      <c r="K5" s="1435"/>
      <c r="L5" s="1435"/>
      <c r="M5" s="1435"/>
      <c r="N5" s="1435"/>
      <c r="O5" s="1435"/>
      <c r="P5" s="1435"/>
      <c r="Q5" s="1435"/>
      <c r="R5" s="1435"/>
      <c r="S5" s="1435"/>
      <c r="T5" s="1434" t="s">
        <v>1768</v>
      </c>
      <c r="U5" s="1435"/>
      <c r="V5" s="1435"/>
      <c r="W5" s="1435"/>
      <c r="X5" s="1435"/>
      <c r="Y5" s="1435"/>
      <c r="Z5" s="1435"/>
      <c r="AA5" s="1435"/>
      <c r="AB5" s="1435"/>
      <c r="AC5" s="1435"/>
      <c r="AD5" s="1435"/>
      <c r="AE5" s="1435"/>
      <c r="AF5" s="1435"/>
      <c r="AG5" s="1435"/>
      <c r="AH5" s="1435"/>
      <c r="AI5" s="1436"/>
    </row>
    <row r="6" spans="1:35" ht="14.25" customHeight="1" x14ac:dyDescent="0.25">
      <c r="B6" s="956"/>
      <c r="C6" s="1015"/>
      <c r="D6" s="1437" t="s">
        <v>1711</v>
      </c>
      <c r="E6" s="1438"/>
      <c r="F6" s="1438"/>
      <c r="G6" s="1438"/>
      <c r="H6" s="1439"/>
      <c r="I6" s="1134" t="s">
        <v>1712</v>
      </c>
      <c r="J6" s="1135"/>
      <c r="K6" s="1135"/>
      <c r="L6" s="1135"/>
      <c r="M6" s="1136"/>
      <c r="N6" s="1134" t="s">
        <v>1713</v>
      </c>
      <c r="O6" s="1135"/>
      <c r="P6" s="1135"/>
      <c r="Q6" s="1135"/>
      <c r="R6" s="1135"/>
      <c r="S6" s="958"/>
      <c r="T6" s="1134" t="s">
        <v>1711</v>
      </c>
      <c r="U6" s="1135"/>
      <c r="V6" s="1135"/>
      <c r="W6" s="1135"/>
      <c r="X6" s="1136"/>
      <c r="Y6" s="1134" t="s">
        <v>1712</v>
      </c>
      <c r="Z6" s="1135"/>
      <c r="AA6" s="1135"/>
      <c r="AB6" s="1135"/>
      <c r="AC6" s="1136"/>
      <c r="AD6" s="1134" t="s">
        <v>1713</v>
      </c>
      <c r="AE6" s="1135"/>
      <c r="AF6" s="1135"/>
      <c r="AG6" s="1135"/>
      <c r="AH6" s="1135"/>
      <c r="AI6" s="1136"/>
    </row>
    <row r="7" spans="1:35" ht="33.75" customHeight="1" x14ac:dyDescent="0.25">
      <c r="B7" s="956"/>
      <c r="C7" s="1015"/>
      <c r="D7" s="1429" t="s">
        <v>1769</v>
      </c>
      <c r="E7" s="1430"/>
      <c r="F7" s="1430"/>
      <c r="G7" s="1430"/>
      <c r="H7" s="1431"/>
      <c r="I7" s="1423" t="s">
        <v>1769</v>
      </c>
      <c r="J7" s="1424"/>
      <c r="K7" s="1424"/>
      <c r="L7" s="1424"/>
      <c r="M7" s="1425"/>
      <c r="N7" s="1423" t="s">
        <v>1769</v>
      </c>
      <c r="O7" s="1424"/>
      <c r="P7" s="1424"/>
      <c r="Q7" s="1424"/>
      <c r="R7" s="1425"/>
      <c r="S7" s="1426" t="s">
        <v>1770</v>
      </c>
      <c r="T7" s="1423" t="s">
        <v>1771</v>
      </c>
      <c r="U7" s="1424"/>
      <c r="V7" s="1424"/>
      <c r="W7" s="1424"/>
      <c r="X7" s="1425"/>
      <c r="Y7" s="1423" t="s">
        <v>1771</v>
      </c>
      <c r="Z7" s="1424"/>
      <c r="AA7" s="1424"/>
      <c r="AB7" s="1424"/>
      <c r="AC7" s="1425"/>
      <c r="AD7" s="1423" t="s">
        <v>1771</v>
      </c>
      <c r="AE7" s="1424"/>
      <c r="AF7" s="1424"/>
      <c r="AG7" s="1424"/>
      <c r="AH7" s="1425"/>
      <c r="AI7" s="1426" t="s">
        <v>1772</v>
      </c>
    </row>
    <row r="8" spans="1:35" ht="15" customHeight="1" x14ac:dyDescent="0.25">
      <c r="B8" s="956"/>
      <c r="C8" s="957"/>
      <c r="D8" s="959"/>
      <c r="E8" s="1423" t="s">
        <v>1773</v>
      </c>
      <c r="F8" s="1424"/>
      <c r="G8" s="1424"/>
      <c r="H8" s="1425"/>
      <c r="I8" s="959"/>
      <c r="J8" s="1423" t="s">
        <v>1773</v>
      </c>
      <c r="K8" s="1424"/>
      <c r="L8" s="1424"/>
      <c r="M8" s="1425"/>
      <c r="N8" s="959"/>
      <c r="O8" s="1423" t="s">
        <v>1773</v>
      </c>
      <c r="P8" s="1424"/>
      <c r="Q8" s="1424"/>
      <c r="R8" s="1425"/>
      <c r="S8" s="1427"/>
      <c r="T8" s="959"/>
      <c r="U8" s="1423" t="s">
        <v>1773</v>
      </c>
      <c r="V8" s="1424"/>
      <c r="W8" s="1424"/>
      <c r="X8" s="1425"/>
      <c r="Y8" s="959"/>
      <c r="Z8" s="1423" t="s">
        <v>1773</v>
      </c>
      <c r="AA8" s="1424"/>
      <c r="AB8" s="1424"/>
      <c r="AC8" s="1425"/>
      <c r="AD8" s="959"/>
      <c r="AE8" s="1423" t="s">
        <v>1773</v>
      </c>
      <c r="AF8" s="1424"/>
      <c r="AG8" s="1424"/>
      <c r="AH8" s="1425"/>
      <c r="AI8" s="1427"/>
    </row>
    <row r="9" spans="1:35" ht="60" x14ac:dyDescent="0.25">
      <c r="B9" s="956"/>
      <c r="C9" s="960" t="s">
        <v>1774</v>
      </c>
      <c r="D9" s="961"/>
      <c r="E9" s="961"/>
      <c r="F9" s="962" t="s">
        <v>1716</v>
      </c>
      <c r="G9" s="934" t="s">
        <v>1717</v>
      </c>
      <c r="H9" s="934" t="s">
        <v>1718</v>
      </c>
      <c r="I9" s="961"/>
      <c r="J9" s="961"/>
      <c r="K9" s="962" t="s">
        <v>1716</v>
      </c>
      <c r="L9" s="934" t="s">
        <v>1719</v>
      </c>
      <c r="M9" s="934" t="s">
        <v>1718</v>
      </c>
      <c r="N9" s="961"/>
      <c r="O9" s="961"/>
      <c r="P9" s="962" t="s">
        <v>1716</v>
      </c>
      <c r="Q9" s="934" t="s">
        <v>1720</v>
      </c>
      <c r="R9" s="934" t="s">
        <v>1718</v>
      </c>
      <c r="S9" s="1428"/>
      <c r="T9" s="961"/>
      <c r="U9" s="961"/>
      <c r="V9" s="962" t="s">
        <v>1716</v>
      </c>
      <c r="W9" s="934" t="s">
        <v>1717</v>
      </c>
      <c r="X9" s="934" t="s">
        <v>1718</v>
      </c>
      <c r="Y9" s="961"/>
      <c r="Z9" s="961"/>
      <c r="AA9" s="962" t="s">
        <v>1716</v>
      </c>
      <c r="AB9" s="934" t="s">
        <v>1719</v>
      </c>
      <c r="AC9" s="934" t="s">
        <v>1718</v>
      </c>
      <c r="AD9" s="961"/>
      <c r="AE9" s="961"/>
      <c r="AF9" s="962" t="s">
        <v>1716</v>
      </c>
      <c r="AG9" s="934" t="s">
        <v>1720</v>
      </c>
      <c r="AH9" s="934" t="s">
        <v>1718</v>
      </c>
      <c r="AI9" s="1428"/>
    </row>
    <row r="10" spans="1:35" x14ac:dyDescent="0.25">
      <c r="B10" s="722">
        <v>1</v>
      </c>
      <c r="C10" s="963" t="s">
        <v>1775</v>
      </c>
      <c r="D10" s="1016">
        <f>'7.Mitigating actions-GAR assets'!E11*100/'7.Mitigating actions-GAR assets'!D56</f>
        <v>7.3744979919678713</v>
      </c>
      <c r="E10" s="1016">
        <f>'7.Mitigating actions-GAR assets'!F11*100/'7.Mitigating actions-GAR assets'!D56</f>
        <v>0.54116465863453811</v>
      </c>
      <c r="F10" s="1009"/>
      <c r="G10" s="1016"/>
      <c r="H10" s="1016"/>
      <c r="I10" s="1016"/>
      <c r="J10" s="1016"/>
      <c r="K10" s="1009"/>
      <c r="L10" s="1016"/>
      <c r="M10" s="1016"/>
      <c r="N10" s="1016">
        <f>D10+I10</f>
        <v>7.3744979919678713</v>
      </c>
      <c r="O10" s="1016">
        <f>E10+J10</f>
        <v>0.54116465863453811</v>
      </c>
      <c r="P10" s="1009"/>
      <c r="Q10" s="1016"/>
      <c r="R10" s="1016"/>
      <c r="S10" s="1016">
        <f>N10</f>
        <v>7.3744979919678713</v>
      </c>
      <c r="T10" s="1016">
        <v>5.1289999999999996</v>
      </c>
      <c r="U10" s="1016">
        <v>0.222</v>
      </c>
      <c r="V10" s="1009"/>
      <c r="W10" s="1016"/>
      <c r="X10" s="1016"/>
      <c r="Y10" s="1016"/>
      <c r="Z10" s="1016"/>
      <c r="AA10" s="1009"/>
      <c r="AB10" s="1016"/>
      <c r="AC10" s="1016"/>
      <c r="AD10" s="1016">
        <v>5.1289999999999996</v>
      </c>
      <c r="AE10" s="1016">
        <v>0.222</v>
      </c>
      <c r="AF10" s="1009"/>
      <c r="AG10" s="1016"/>
      <c r="AH10" s="1016"/>
      <c r="AI10" s="1016">
        <v>5.1289999999999996</v>
      </c>
    </row>
    <row r="11" spans="1:35" ht="45" x14ac:dyDescent="0.25">
      <c r="B11" s="722">
        <v>2</v>
      </c>
      <c r="C11" s="964" t="s">
        <v>1722</v>
      </c>
      <c r="D11" s="1009">
        <f>'7.Mitigating actions-GAR assets'!E11*100/'7.Mitigating actions-GAR assets'!D56</f>
        <v>7.3744979919678713</v>
      </c>
      <c r="E11" s="1009">
        <f>'7.Mitigating actions-GAR assets'!F11*100/'7.Mitigating actions-GAR assets'!D56</f>
        <v>0.54116465863453811</v>
      </c>
      <c r="F11" s="1009"/>
      <c r="G11" s="1009"/>
      <c r="H11" s="1009"/>
      <c r="I11" s="1009"/>
      <c r="J11" s="1009"/>
      <c r="K11" s="1009"/>
      <c r="L11" s="1009"/>
      <c r="M11" s="1009"/>
      <c r="N11" s="1009">
        <f>D11+I11</f>
        <v>7.3744979919678713</v>
      </c>
      <c r="O11" s="1009">
        <f>E11+J11</f>
        <v>0.54116465863453811</v>
      </c>
      <c r="P11" s="1009"/>
      <c r="Q11" s="1009"/>
      <c r="R11" s="1009"/>
      <c r="S11" s="1009">
        <f>N11</f>
        <v>7.3744979919678713</v>
      </c>
      <c r="T11" s="1009">
        <v>5.1289999999999996</v>
      </c>
      <c r="U11" s="1009">
        <v>0.222</v>
      </c>
      <c r="V11" s="1009"/>
      <c r="W11" s="1009"/>
      <c r="X11" s="1009"/>
      <c r="Y11" s="1009"/>
      <c r="Z11" s="1009"/>
      <c r="AA11" s="1009"/>
      <c r="AB11" s="1009"/>
      <c r="AC11" s="1009"/>
      <c r="AD11" s="1009">
        <v>5.1289999999999996</v>
      </c>
      <c r="AE11" s="1009">
        <v>0.222</v>
      </c>
      <c r="AF11" s="1009"/>
      <c r="AG11" s="1009"/>
      <c r="AH11" s="1009"/>
      <c r="AI11" s="1009">
        <v>5.1289999999999996</v>
      </c>
    </row>
    <row r="12" spans="1:35" x14ac:dyDescent="0.25">
      <c r="B12" s="722">
        <v>3</v>
      </c>
      <c r="C12" s="965" t="s">
        <v>1776</v>
      </c>
      <c r="D12" s="1009"/>
      <c r="E12" s="1009"/>
      <c r="F12" s="1009"/>
      <c r="G12" s="1009"/>
      <c r="H12" s="1009"/>
      <c r="I12" s="1009"/>
      <c r="J12" s="1009"/>
      <c r="K12" s="1009"/>
      <c r="L12" s="1009"/>
      <c r="M12" s="1009"/>
      <c r="N12" s="1009"/>
      <c r="O12" s="1009"/>
      <c r="P12" s="1009"/>
      <c r="Q12" s="1009"/>
      <c r="R12" s="1009"/>
      <c r="S12" s="1009"/>
      <c r="T12" s="1009"/>
      <c r="U12" s="1009"/>
      <c r="V12" s="1009"/>
      <c r="W12" s="1009"/>
      <c r="X12" s="1009"/>
      <c r="Y12" s="1009"/>
      <c r="Z12" s="1009"/>
      <c r="AA12" s="1009"/>
      <c r="AB12" s="1009"/>
      <c r="AC12" s="1009"/>
      <c r="AD12" s="1009"/>
      <c r="AE12" s="1009"/>
      <c r="AF12" s="1009"/>
      <c r="AG12" s="1009"/>
      <c r="AH12" s="1009"/>
      <c r="AI12" s="1009"/>
    </row>
    <row r="13" spans="1:35" x14ac:dyDescent="0.25">
      <c r="B13" s="722">
        <v>4</v>
      </c>
      <c r="C13" s="966" t="s">
        <v>836</v>
      </c>
      <c r="D13" s="1009"/>
      <c r="E13" s="1009"/>
      <c r="F13" s="1009"/>
      <c r="G13" s="1009"/>
      <c r="H13" s="1009"/>
      <c r="I13" s="1009"/>
      <c r="J13" s="1009"/>
      <c r="K13" s="1009"/>
      <c r="L13" s="1009"/>
      <c r="M13" s="1009"/>
      <c r="N13" s="1009"/>
      <c r="O13" s="1009"/>
      <c r="P13" s="1009"/>
      <c r="Q13" s="1009"/>
      <c r="R13" s="1009"/>
      <c r="S13" s="1009"/>
      <c r="T13" s="1009"/>
      <c r="U13" s="1009"/>
      <c r="V13" s="1009"/>
      <c r="W13" s="1009"/>
      <c r="X13" s="1009"/>
      <c r="Y13" s="1009"/>
      <c r="Z13" s="1009"/>
      <c r="AA13" s="1009"/>
      <c r="AB13" s="1009"/>
      <c r="AC13" s="1009"/>
      <c r="AD13" s="1009"/>
      <c r="AE13" s="1009"/>
      <c r="AF13" s="1009"/>
      <c r="AG13" s="1009"/>
      <c r="AH13" s="1009"/>
      <c r="AI13" s="1009"/>
    </row>
    <row r="14" spans="1:35" x14ac:dyDescent="0.25">
      <c r="B14" s="722">
        <v>5</v>
      </c>
      <c r="C14" s="966" t="s">
        <v>838</v>
      </c>
      <c r="D14" s="1009"/>
      <c r="E14" s="1009"/>
      <c r="F14" s="1009"/>
      <c r="G14" s="1009"/>
      <c r="H14" s="1009"/>
      <c r="I14" s="1009"/>
      <c r="J14" s="1009"/>
      <c r="K14" s="1009"/>
      <c r="L14" s="1009"/>
      <c r="M14" s="1009"/>
      <c r="N14" s="1009"/>
      <c r="O14" s="1009"/>
      <c r="P14" s="1009"/>
      <c r="Q14" s="1009"/>
      <c r="R14" s="1009"/>
      <c r="S14" s="1009"/>
      <c r="T14" s="1009"/>
      <c r="U14" s="1009"/>
      <c r="V14" s="1009"/>
      <c r="W14" s="1009"/>
      <c r="X14" s="1009"/>
      <c r="Y14" s="1009"/>
      <c r="Z14" s="1009"/>
      <c r="AA14" s="1009"/>
      <c r="AB14" s="1009"/>
      <c r="AC14" s="1009"/>
      <c r="AD14" s="1009"/>
      <c r="AE14" s="1009"/>
      <c r="AF14" s="1009"/>
      <c r="AG14" s="1009"/>
      <c r="AH14" s="1009"/>
      <c r="AI14" s="1009"/>
    </row>
    <row r="15" spans="1:35" x14ac:dyDescent="0.25">
      <c r="B15" s="722">
        <v>6</v>
      </c>
      <c r="C15" s="967" t="s">
        <v>1725</v>
      </c>
      <c r="D15" s="1009"/>
      <c r="E15" s="1009"/>
      <c r="F15" s="1009"/>
      <c r="G15" s="1009"/>
      <c r="H15" s="1009"/>
      <c r="I15" s="1009"/>
      <c r="J15" s="1009"/>
      <c r="K15" s="1009"/>
      <c r="L15" s="1009"/>
      <c r="M15" s="1009"/>
      <c r="N15" s="1009"/>
      <c r="O15" s="1009"/>
      <c r="P15" s="1009"/>
      <c r="Q15" s="1009"/>
      <c r="R15" s="1009"/>
      <c r="S15" s="1009"/>
      <c r="T15" s="1009"/>
      <c r="U15" s="1009"/>
      <c r="V15" s="1009"/>
      <c r="W15" s="1009"/>
      <c r="X15" s="1009"/>
      <c r="Y15" s="1009"/>
      <c r="Z15" s="1009"/>
      <c r="AA15" s="1009"/>
      <c r="AB15" s="1009"/>
      <c r="AC15" s="1009"/>
      <c r="AD15" s="1009"/>
      <c r="AE15" s="1009"/>
      <c r="AF15" s="1009"/>
      <c r="AG15" s="1009"/>
      <c r="AH15" s="1009"/>
      <c r="AI15" s="1009"/>
    </row>
    <row r="16" spans="1:35" x14ac:dyDescent="0.25">
      <c r="B16" s="722">
        <v>7</v>
      </c>
      <c r="C16" s="967" t="s">
        <v>1726</v>
      </c>
      <c r="D16" s="1009"/>
      <c r="E16" s="1009"/>
      <c r="F16" s="1009"/>
      <c r="G16" s="1009"/>
      <c r="H16" s="1009"/>
      <c r="I16" s="1009"/>
      <c r="J16" s="1009"/>
      <c r="K16" s="1009"/>
      <c r="L16" s="1009"/>
      <c r="M16" s="1009"/>
      <c r="N16" s="1009"/>
      <c r="O16" s="1009"/>
      <c r="P16" s="1009"/>
      <c r="Q16" s="1009"/>
      <c r="R16" s="1009"/>
      <c r="S16" s="1009"/>
      <c r="T16" s="1009"/>
      <c r="U16" s="1009"/>
      <c r="V16" s="1009"/>
      <c r="W16" s="1009"/>
      <c r="X16" s="1009"/>
      <c r="Y16" s="1009"/>
      <c r="Z16" s="1009"/>
      <c r="AA16" s="1009"/>
      <c r="AB16" s="1009"/>
      <c r="AC16" s="1009"/>
      <c r="AD16" s="1009"/>
      <c r="AE16" s="1009"/>
      <c r="AF16" s="1009"/>
      <c r="AG16" s="1009"/>
      <c r="AH16" s="1009"/>
      <c r="AI16" s="1009"/>
    </row>
    <row r="17" spans="2:35" x14ac:dyDescent="0.25">
      <c r="B17" s="722">
        <v>8</v>
      </c>
      <c r="C17" s="967" t="s">
        <v>1727</v>
      </c>
      <c r="D17" s="1009"/>
      <c r="E17" s="1009"/>
      <c r="F17" s="1009"/>
      <c r="G17" s="1009"/>
      <c r="H17" s="1009"/>
      <c r="I17" s="1009"/>
      <c r="J17" s="1009"/>
      <c r="K17" s="1009"/>
      <c r="L17" s="1009"/>
      <c r="M17" s="1009"/>
      <c r="N17" s="1009"/>
      <c r="O17" s="1009"/>
      <c r="P17" s="1009"/>
      <c r="Q17" s="1009"/>
      <c r="R17" s="1009"/>
      <c r="S17" s="1009"/>
      <c r="T17" s="1009"/>
      <c r="U17" s="1009"/>
      <c r="V17" s="1009"/>
      <c r="W17" s="1017"/>
      <c r="X17" s="1009"/>
      <c r="Y17" s="1009"/>
      <c r="Z17" s="1009"/>
      <c r="AA17" s="1009"/>
      <c r="AB17" s="1009"/>
      <c r="AC17" s="1009"/>
      <c r="AD17" s="1009"/>
      <c r="AE17" s="1009"/>
      <c r="AF17" s="1009"/>
      <c r="AG17" s="1009"/>
      <c r="AH17" s="1009"/>
      <c r="AI17" s="1009"/>
    </row>
    <row r="18" spans="2:35" ht="45" x14ac:dyDescent="0.25">
      <c r="B18" s="722">
        <v>9</v>
      </c>
      <c r="C18" s="965" t="s">
        <v>1728</v>
      </c>
      <c r="D18" s="1009"/>
      <c r="E18" s="1009"/>
      <c r="F18" s="1009"/>
      <c r="G18" s="1009"/>
      <c r="H18" s="1009"/>
      <c r="I18" s="1009"/>
      <c r="J18" s="1009"/>
      <c r="K18" s="1009"/>
      <c r="L18" s="1009"/>
      <c r="M18" s="1009"/>
      <c r="N18" s="1009"/>
      <c r="O18" s="1009"/>
      <c r="P18" s="1009"/>
      <c r="Q18" s="1009"/>
      <c r="R18" s="1009"/>
      <c r="S18" s="1009"/>
      <c r="T18" s="1009"/>
      <c r="U18" s="1009"/>
      <c r="V18" s="1009"/>
      <c r="W18" s="1009"/>
      <c r="X18" s="1009"/>
      <c r="Y18" s="1009"/>
      <c r="Z18" s="1009"/>
      <c r="AA18" s="1009"/>
      <c r="AB18" s="1009"/>
      <c r="AC18" s="1009"/>
      <c r="AD18" s="1009"/>
      <c r="AE18" s="1009"/>
      <c r="AF18" s="1009"/>
      <c r="AG18" s="1009"/>
      <c r="AH18" s="1009"/>
      <c r="AI18" s="1009"/>
    </row>
    <row r="19" spans="2:35" x14ac:dyDescent="0.25">
      <c r="B19" s="722">
        <v>10</v>
      </c>
      <c r="C19" s="965" t="s">
        <v>844</v>
      </c>
      <c r="D19" s="1018">
        <f>'7.Mitigating actions-GAR assets'!E11*100/'7.Mitigating actions-GAR assets'!D56</f>
        <v>7.3744979919678713</v>
      </c>
      <c r="E19" s="1018">
        <f>'7.Mitigating actions-GAR assets'!F11*100/'7.Mitigating actions-GAR assets'!D56</f>
        <v>0.54116465863453811</v>
      </c>
      <c r="F19" s="1018"/>
      <c r="G19" s="1018"/>
      <c r="H19" s="1018"/>
      <c r="I19" s="1019"/>
      <c r="J19" s="1019"/>
      <c r="K19" s="1019"/>
      <c r="L19" s="1019"/>
      <c r="M19" s="1019"/>
      <c r="N19" s="1018">
        <f t="shared" ref="N19:O21" si="0">D19</f>
        <v>7.3744979919678713</v>
      </c>
      <c r="O19" s="1018">
        <f t="shared" si="0"/>
        <v>0.54116465863453811</v>
      </c>
      <c r="P19" s="1018"/>
      <c r="Q19" s="1018"/>
      <c r="R19" s="1018"/>
      <c r="S19" s="1018">
        <f>N19</f>
        <v>7.3744979919678713</v>
      </c>
      <c r="T19" s="1018">
        <v>5.1289999999999996</v>
      </c>
      <c r="U19" s="1018">
        <v>0.222</v>
      </c>
      <c r="V19" s="1018"/>
      <c r="W19" s="1018"/>
      <c r="X19" s="1018"/>
      <c r="Y19" s="1019"/>
      <c r="Z19" s="1019"/>
      <c r="AA19" s="1019"/>
      <c r="AB19" s="1019"/>
      <c r="AC19" s="1019"/>
      <c r="AD19" s="1018">
        <v>5.1289999999999996</v>
      </c>
      <c r="AE19" s="1018">
        <v>0.222</v>
      </c>
      <c r="AF19" s="1018"/>
      <c r="AG19" s="1018"/>
      <c r="AH19" s="1018"/>
      <c r="AI19" s="1009">
        <v>5.1289999999999996</v>
      </c>
    </row>
    <row r="20" spans="2:35" x14ac:dyDescent="0.25">
      <c r="B20" s="722">
        <v>11</v>
      </c>
      <c r="C20" s="967" t="s">
        <v>1729</v>
      </c>
      <c r="D20" s="1009">
        <f>'7.Mitigating actions-GAR assets'!E35*100/'7.Mitigating actions-GAR assets'!D56</f>
        <v>7.3744979919678713</v>
      </c>
      <c r="E20" s="1009">
        <f>'7.Mitigating actions-GAR assets'!F35*100/'7.Mitigating actions-GAR assets'!D56</f>
        <v>0.54116465863453811</v>
      </c>
      <c r="F20" s="1009"/>
      <c r="G20" s="1009"/>
      <c r="H20" s="1009"/>
      <c r="I20" s="1019"/>
      <c r="J20" s="1019"/>
      <c r="K20" s="1019"/>
      <c r="L20" s="1019"/>
      <c r="M20" s="1019"/>
      <c r="N20" s="1009">
        <f t="shared" si="0"/>
        <v>7.3744979919678713</v>
      </c>
      <c r="O20" s="1009">
        <f t="shared" si="0"/>
        <v>0.54116465863453811</v>
      </c>
      <c r="P20" s="1009"/>
      <c r="Q20" s="1009"/>
      <c r="R20" s="1009"/>
      <c r="S20" s="1009">
        <f>N20</f>
        <v>7.3744979919678713</v>
      </c>
      <c r="T20" s="1009">
        <v>5.1289999999999996</v>
      </c>
      <c r="U20" s="1009">
        <v>0.222</v>
      </c>
      <c r="V20" s="1009"/>
      <c r="W20" s="1009"/>
      <c r="X20" s="1009"/>
      <c r="Y20" s="1019"/>
      <c r="Z20" s="1019"/>
      <c r="AA20" s="1019"/>
      <c r="AB20" s="1019"/>
      <c r="AC20" s="1019"/>
      <c r="AD20" s="1009">
        <v>5.1289999999999996</v>
      </c>
      <c r="AE20" s="1009">
        <v>0.222</v>
      </c>
      <c r="AF20" s="1009"/>
      <c r="AG20" s="1009"/>
      <c r="AH20" s="1009"/>
      <c r="AI20" s="1009">
        <v>5.1289999999999996</v>
      </c>
    </row>
    <row r="21" spans="2:35" x14ac:dyDescent="0.25">
      <c r="B21" s="722">
        <v>12</v>
      </c>
      <c r="C21" s="967" t="s">
        <v>1730</v>
      </c>
      <c r="D21" s="1009">
        <f>'7.Mitigating actions-GAR assets'!E36*100/'7.Mitigating actions-GAR assets'!D56</f>
        <v>0</v>
      </c>
      <c r="E21" s="1009">
        <f>'7.Mitigating actions-GAR assets'!F36*100/'7.Mitigating actions-GAR assets'!D56</f>
        <v>0</v>
      </c>
      <c r="F21" s="1009"/>
      <c r="G21" s="1009"/>
      <c r="H21" s="1009"/>
      <c r="I21" s="1019"/>
      <c r="J21" s="1019"/>
      <c r="K21" s="1019"/>
      <c r="L21" s="1019"/>
      <c r="M21" s="1019"/>
      <c r="N21" s="1009">
        <f t="shared" si="0"/>
        <v>0</v>
      </c>
      <c r="O21" s="1009">
        <f t="shared" si="0"/>
        <v>0</v>
      </c>
      <c r="P21" s="1009"/>
      <c r="Q21" s="1009"/>
      <c r="R21" s="1009"/>
      <c r="S21" s="1009">
        <f>N21</f>
        <v>0</v>
      </c>
      <c r="T21" s="1009">
        <v>0</v>
      </c>
      <c r="U21" s="1009">
        <v>0</v>
      </c>
      <c r="V21" s="1009"/>
      <c r="W21" s="1009"/>
      <c r="X21" s="1009"/>
      <c r="Y21" s="1019"/>
      <c r="Z21" s="1019"/>
      <c r="AA21" s="1019"/>
      <c r="AB21" s="1019"/>
      <c r="AC21" s="1019"/>
      <c r="AD21" s="1009">
        <v>0</v>
      </c>
      <c r="AE21" s="1009">
        <v>0</v>
      </c>
      <c r="AF21" s="1009"/>
      <c r="AG21" s="1009"/>
      <c r="AH21" s="1009"/>
      <c r="AI21" s="1009">
        <v>0</v>
      </c>
    </row>
    <row r="22" spans="2:35" x14ac:dyDescent="0.25">
      <c r="B22" s="722">
        <v>13</v>
      </c>
      <c r="C22" s="967" t="s">
        <v>1731</v>
      </c>
      <c r="D22" s="1009"/>
      <c r="E22" s="1009"/>
      <c r="F22" s="1009"/>
      <c r="G22" s="1009"/>
      <c r="H22" s="1009"/>
      <c r="I22" s="1019"/>
      <c r="J22" s="1019"/>
      <c r="K22" s="1019"/>
      <c r="L22" s="1019"/>
      <c r="M22" s="1019"/>
      <c r="N22" s="1009"/>
      <c r="O22" s="1009"/>
      <c r="P22" s="1009"/>
      <c r="Q22" s="1009"/>
      <c r="R22" s="1009"/>
      <c r="S22" s="1009"/>
      <c r="T22" s="1009"/>
      <c r="U22" s="1009"/>
      <c r="V22" s="1009"/>
      <c r="W22" s="1009"/>
      <c r="X22" s="1009"/>
      <c r="Y22" s="1019"/>
      <c r="Z22" s="1019"/>
      <c r="AA22" s="1019"/>
      <c r="AB22" s="1019"/>
      <c r="AC22" s="1019"/>
      <c r="AD22" s="1009"/>
      <c r="AE22" s="1009"/>
      <c r="AF22" s="1009"/>
      <c r="AG22" s="1009"/>
      <c r="AH22" s="1009"/>
      <c r="AI22" s="1009"/>
    </row>
    <row r="23" spans="2:35" x14ac:dyDescent="0.25">
      <c r="B23" s="722">
        <v>14</v>
      </c>
      <c r="C23" s="966" t="s">
        <v>1732</v>
      </c>
      <c r="D23" s="1009"/>
      <c r="E23" s="1009"/>
      <c r="F23" s="1009"/>
      <c r="G23" s="1009"/>
      <c r="H23" s="1009"/>
      <c r="I23" s="1019"/>
      <c r="J23" s="1019"/>
      <c r="K23" s="1019"/>
      <c r="L23" s="1019"/>
      <c r="M23" s="1019"/>
      <c r="N23" s="1009"/>
      <c r="O23" s="1009"/>
      <c r="P23" s="1009"/>
      <c r="Q23" s="1009"/>
      <c r="R23" s="1009"/>
      <c r="S23" s="1009"/>
      <c r="T23" s="1009"/>
      <c r="U23" s="1009"/>
      <c r="V23" s="1009"/>
      <c r="W23" s="1009"/>
      <c r="X23" s="1009"/>
      <c r="Y23" s="1019"/>
      <c r="Z23" s="1019"/>
      <c r="AA23" s="1019"/>
      <c r="AB23" s="1019"/>
      <c r="AC23" s="1019"/>
      <c r="AD23" s="1009"/>
      <c r="AE23" s="1009"/>
      <c r="AF23" s="1009"/>
      <c r="AG23" s="1009"/>
      <c r="AH23" s="1009"/>
      <c r="AI23" s="1009"/>
    </row>
    <row r="24" spans="2:35" x14ac:dyDescent="0.25">
      <c r="B24" s="722">
        <v>15</v>
      </c>
      <c r="C24" s="936" t="s">
        <v>1733</v>
      </c>
      <c r="D24" s="1009"/>
      <c r="E24" s="1009"/>
      <c r="F24" s="1009"/>
      <c r="G24" s="1009"/>
      <c r="H24" s="1009"/>
      <c r="I24" s="1019"/>
      <c r="J24" s="1019"/>
      <c r="K24" s="1019"/>
      <c r="L24" s="1019"/>
      <c r="M24" s="1019"/>
      <c r="N24" s="1009"/>
      <c r="O24" s="1009"/>
      <c r="P24" s="1009"/>
      <c r="Q24" s="1009"/>
      <c r="R24" s="1009"/>
      <c r="S24" s="1009"/>
      <c r="T24" s="1009"/>
      <c r="U24" s="1009"/>
      <c r="V24" s="1009"/>
      <c r="W24" s="1009"/>
      <c r="X24" s="1009"/>
      <c r="Y24" s="1019"/>
      <c r="Z24" s="1019"/>
      <c r="AA24" s="1019"/>
      <c r="AB24" s="1019"/>
      <c r="AC24" s="1019"/>
      <c r="AD24" s="1009"/>
      <c r="AE24" s="1009"/>
      <c r="AF24" s="1009"/>
      <c r="AG24" s="1009"/>
      <c r="AH24" s="1009"/>
      <c r="AI24" s="1009"/>
    </row>
    <row r="25" spans="2:35" x14ac:dyDescent="0.25">
      <c r="B25" s="722">
        <v>16</v>
      </c>
      <c r="C25" s="936" t="s">
        <v>1734</v>
      </c>
      <c r="D25" s="1009"/>
      <c r="E25" s="1009"/>
      <c r="F25" s="1009"/>
      <c r="G25" s="1009"/>
      <c r="H25" s="1009"/>
      <c r="I25" s="1018"/>
      <c r="J25" s="1018"/>
      <c r="K25" s="1018"/>
      <c r="L25" s="1018"/>
      <c r="M25" s="1018"/>
      <c r="N25" s="1018"/>
      <c r="O25" s="1018"/>
      <c r="P25" s="1018"/>
      <c r="Q25" s="1018"/>
      <c r="R25" s="1018"/>
      <c r="S25" s="1018"/>
      <c r="T25" s="1018"/>
      <c r="U25" s="1018"/>
      <c r="V25" s="1018"/>
      <c r="W25" s="1018"/>
      <c r="X25" s="1018"/>
      <c r="Y25" s="1018"/>
      <c r="Z25" s="1018"/>
      <c r="AA25" s="1018"/>
      <c r="AB25" s="1018"/>
      <c r="AC25" s="1018"/>
      <c r="AD25" s="1018"/>
      <c r="AE25" s="1018"/>
      <c r="AF25" s="1018"/>
      <c r="AG25" s="1018"/>
      <c r="AH25" s="1018"/>
      <c r="AI25" s="1009"/>
    </row>
    <row r="26" spans="2:35" ht="30" x14ac:dyDescent="0.25">
      <c r="B26" s="722">
        <v>17</v>
      </c>
      <c r="C26" s="969" t="s">
        <v>1735</v>
      </c>
      <c r="D26" s="1009">
        <v>0</v>
      </c>
      <c r="E26" s="1009">
        <v>0</v>
      </c>
      <c r="F26" s="1009"/>
      <c r="G26" s="1009"/>
      <c r="H26" s="1009"/>
      <c r="I26" s="1019"/>
      <c r="J26" s="1019"/>
      <c r="K26" s="1019"/>
      <c r="L26" s="1019"/>
      <c r="M26" s="1019"/>
      <c r="N26" s="1009">
        <f>D26</f>
        <v>0</v>
      </c>
      <c r="O26" s="1009">
        <f>E26</f>
        <v>0</v>
      </c>
      <c r="P26" s="1009"/>
      <c r="Q26" s="1009"/>
      <c r="R26" s="1009"/>
      <c r="S26" s="1009">
        <f>N26</f>
        <v>0</v>
      </c>
      <c r="T26" s="1009">
        <v>0</v>
      </c>
      <c r="U26" s="1009"/>
      <c r="V26" s="1009"/>
      <c r="W26" s="1009"/>
      <c r="X26" s="1009"/>
      <c r="Y26" s="1019"/>
      <c r="Z26" s="1019"/>
      <c r="AA26" s="1019"/>
      <c r="AB26" s="1019"/>
      <c r="AC26" s="1019"/>
      <c r="AD26" s="1009"/>
      <c r="AE26" s="1009"/>
      <c r="AF26" s="1009"/>
      <c r="AG26" s="1009"/>
      <c r="AH26" s="1009"/>
      <c r="AI26" s="1009"/>
    </row>
  </sheetData>
  <mergeCells count="23">
    <mergeCell ref="B4:C4"/>
    <mergeCell ref="D5:S5"/>
    <mergeCell ref="T5:AI5"/>
    <mergeCell ref="D6:H6"/>
    <mergeCell ref="I6:M6"/>
    <mergeCell ref="N6:R6"/>
    <mergeCell ref="T6:X6"/>
    <mergeCell ref="Y6:AC6"/>
    <mergeCell ref="AD6:AI6"/>
    <mergeCell ref="AD7:AH7"/>
    <mergeCell ref="AI7:AI9"/>
    <mergeCell ref="E8:H8"/>
    <mergeCell ref="J8:M8"/>
    <mergeCell ref="O8:R8"/>
    <mergeCell ref="U8:X8"/>
    <mergeCell ref="Z8:AC8"/>
    <mergeCell ref="AE8:AH8"/>
    <mergeCell ref="D7:H7"/>
    <mergeCell ref="I7:M7"/>
    <mergeCell ref="N7:R7"/>
    <mergeCell ref="S7:S9"/>
    <mergeCell ref="T7:X7"/>
    <mergeCell ref="Y7:AC7"/>
  </mergeCells>
  <pageMargins left="0.70866141732283472" right="0.70866141732283472" top="0.74803149606299213" bottom="0.74803149606299213"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B25D7-E678-4C1E-BD6A-7288CAFF99C6}">
  <dimension ref="A1:AI290"/>
  <sheetViews>
    <sheetView workbookViewId="0"/>
  </sheetViews>
  <sheetFormatPr defaultRowHeight="15" x14ac:dyDescent="0.25"/>
  <cols>
    <col min="1" max="1" width="9.140625" style="607"/>
    <col min="2" max="2" width="10.28515625" style="807" customWidth="1"/>
    <col min="3" max="3" width="60.5703125" style="607" customWidth="1"/>
    <col min="4" max="4" width="14.140625" style="607" customWidth="1"/>
    <col min="5" max="5" width="14.5703125" style="607" customWidth="1"/>
    <col min="6" max="6" width="11.28515625" style="607" customWidth="1"/>
    <col min="7" max="7" width="14.7109375" style="607" customWidth="1"/>
    <col min="8" max="8" width="13" style="607" customWidth="1"/>
    <col min="9" max="9" width="13.140625" style="607" customWidth="1"/>
    <col min="10" max="10" width="8.85546875" style="607" bestFit="1" customWidth="1"/>
    <col min="11" max="11" width="9.7109375" style="607" customWidth="1"/>
    <col min="12" max="12" width="12.85546875" style="607" customWidth="1"/>
    <col min="13" max="13" width="13" style="607" customWidth="1"/>
    <col min="14" max="14" width="14.85546875" style="607" customWidth="1"/>
    <col min="15" max="15" width="13.7109375" style="607" customWidth="1"/>
    <col min="16" max="16" width="11" style="607" customWidth="1"/>
    <col min="17" max="17" width="13.28515625" style="607" customWidth="1"/>
    <col min="18" max="18" width="13" style="607" customWidth="1"/>
    <col min="19" max="19" width="31.5703125" style="607" bestFit="1" customWidth="1"/>
    <col min="20" max="16384" width="9.140625" style="607"/>
  </cols>
  <sheetData>
    <row r="1" spans="2:19" x14ac:dyDescent="0.2">
      <c r="B1" s="822" t="s">
        <v>143</v>
      </c>
      <c r="C1" s="822" t="s">
        <v>6</v>
      </c>
    </row>
    <row r="2" spans="2:19" x14ac:dyDescent="0.25">
      <c r="B2" s="804" t="s">
        <v>1777</v>
      </c>
    </row>
    <row r="4" spans="2:19" x14ac:dyDescent="0.25">
      <c r="B4" s="804" t="s">
        <v>1778</v>
      </c>
    </row>
    <row r="6" spans="2:19" s="807" customFormat="1" x14ac:dyDescent="0.25">
      <c r="C6" s="923"/>
      <c r="D6" s="801" t="s">
        <v>146</v>
      </c>
      <c r="E6" s="801" t="s">
        <v>147</v>
      </c>
      <c r="F6" s="801" t="s">
        <v>148</v>
      </c>
      <c r="G6" s="801" t="s">
        <v>247</v>
      </c>
      <c r="H6" s="801" t="s">
        <v>248</v>
      </c>
      <c r="I6" s="801" t="s">
        <v>249</v>
      </c>
      <c r="J6" s="801" t="s">
        <v>250</v>
      </c>
      <c r="K6" s="801" t="s">
        <v>330</v>
      </c>
      <c r="L6" s="801" t="s">
        <v>576</v>
      </c>
      <c r="M6" s="801" t="s">
        <v>577</v>
      </c>
      <c r="N6" s="801" t="s">
        <v>578</v>
      </c>
      <c r="O6" s="801" t="s">
        <v>579</v>
      </c>
      <c r="P6" s="801" t="s">
        <v>580</v>
      </c>
      <c r="Q6" s="801" t="s">
        <v>815</v>
      </c>
      <c r="R6" s="801" t="s">
        <v>816</v>
      </c>
      <c r="S6" s="801" t="s">
        <v>1004</v>
      </c>
    </row>
    <row r="7" spans="2:19" x14ac:dyDescent="0.25">
      <c r="B7" s="1284" t="s">
        <v>1779</v>
      </c>
      <c r="C7" s="1419"/>
      <c r="D7" s="1420" t="s">
        <v>1780</v>
      </c>
      <c r="E7" s="1422"/>
      <c r="F7" s="1422"/>
      <c r="G7" s="1422"/>
      <c r="H7" s="1422"/>
      <c r="I7" s="1422"/>
      <c r="J7" s="1422"/>
      <c r="K7" s="1422"/>
      <c r="L7" s="1422"/>
      <c r="M7" s="1422"/>
      <c r="N7" s="1422"/>
      <c r="O7" s="1422"/>
      <c r="P7" s="1422"/>
      <c r="Q7" s="1422"/>
      <c r="R7" s="1422"/>
      <c r="S7" s="1421"/>
    </row>
    <row r="8" spans="2:19" x14ac:dyDescent="0.25">
      <c r="B8" s="1420"/>
      <c r="C8" s="1421"/>
      <c r="D8" s="1275" t="s">
        <v>1781</v>
      </c>
      <c r="E8" s="1137" t="s">
        <v>1782</v>
      </c>
      <c r="F8" s="1138"/>
      <c r="G8" s="1138"/>
      <c r="H8" s="1138"/>
      <c r="I8" s="1139"/>
      <c r="J8" s="1137" t="s">
        <v>1783</v>
      </c>
      <c r="K8" s="1138"/>
      <c r="L8" s="1138"/>
      <c r="M8" s="1138"/>
      <c r="N8" s="1139"/>
      <c r="O8" s="1137" t="s">
        <v>1784</v>
      </c>
      <c r="P8" s="1138"/>
      <c r="Q8" s="1138"/>
      <c r="R8" s="1138"/>
      <c r="S8" s="1139"/>
    </row>
    <row r="9" spans="2:19" x14ac:dyDescent="0.25">
      <c r="B9" s="1420"/>
      <c r="C9" s="1421"/>
      <c r="D9" s="1275"/>
      <c r="E9" s="1284" t="s">
        <v>1785</v>
      </c>
      <c r="F9" s="1418"/>
      <c r="G9" s="1418"/>
      <c r="H9" s="1418"/>
      <c r="I9" s="1419"/>
      <c r="J9" s="1284" t="s">
        <v>1785</v>
      </c>
      <c r="K9" s="1418"/>
      <c r="L9" s="1418"/>
      <c r="M9" s="1418"/>
      <c r="N9" s="1419"/>
      <c r="O9" s="1284" t="s">
        <v>1785</v>
      </c>
      <c r="P9" s="1418"/>
      <c r="Q9" s="1418"/>
      <c r="R9" s="1418"/>
      <c r="S9" s="1419"/>
    </row>
    <row r="10" spans="2:19" x14ac:dyDescent="0.25">
      <c r="B10" s="1420"/>
      <c r="C10" s="1421"/>
      <c r="D10" s="1275"/>
      <c r="E10" s="924"/>
      <c r="F10" s="1284" t="s">
        <v>1786</v>
      </c>
      <c r="G10" s="1418"/>
      <c r="H10" s="1418"/>
      <c r="I10" s="1419"/>
      <c r="J10" s="924"/>
      <c r="K10" s="1284" t="s">
        <v>1786</v>
      </c>
      <c r="L10" s="1418"/>
      <c r="M10" s="1418"/>
      <c r="N10" s="1419"/>
      <c r="O10" s="924"/>
      <c r="P10" s="1284" t="s">
        <v>1786</v>
      </c>
      <c r="Q10" s="1418"/>
      <c r="R10" s="1418"/>
      <c r="S10" s="1419"/>
    </row>
    <row r="11" spans="2:19" ht="45" x14ac:dyDescent="0.25">
      <c r="B11" s="1420"/>
      <c r="C11" s="1421"/>
      <c r="D11" s="1275"/>
      <c r="E11" s="925"/>
      <c r="F11" s="925"/>
      <c r="G11" s="926" t="s">
        <v>1787</v>
      </c>
      <c r="H11" s="926" t="s">
        <v>1788</v>
      </c>
      <c r="I11" s="926" t="s">
        <v>1789</v>
      </c>
      <c r="J11" s="925"/>
      <c r="K11" s="925"/>
      <c r="L11" s="926" t="s">
        <v>1787</v>
      </c>
      <c r="M11" s="926" t="s">
        <v>1790</v>
      </c>
      <c r="N11" s="926" t="s">
        <v>1789</v>
      </c>
      <c r="O11" s="925"/>
      <c r="P11" s="925"/>
      <c r="Q11" s="926" t="s">
        <v>1787</v>
      </c>
      <c r="R11" s="926" t="s">
        <v>1791</v>
      </c>
      <c r="S11" s="926" t="s">
        <v>1789</v>
      </c>
    </row>
    <row r="12" spans="2:19" s="158" customFormat="1" x14ac:dyDescent="0.25">
      <c r="B12" s="802">
        <v>1</v>
      </c>
      <c r="C12" s="946" t="s">
        <v>1792</v>
      </c>
      <c r="D12" s="970">
        <f>'7.Mitigating actions-GAR assets'!D42</f>
        <v>14690</v>
      </c>
      <c r="E12" s="739">
        <f>'7.Mitigating actions-GAR assets'!E42</f>
        <v>14690</v>
      </c>
      <c r="F12" s="27">
        <f>'7.Mitigating actions-GAR assets'!F42</f>
        <v>1078</v>
      </c>
      <c r="G12" s="27"/>
      <c r="H12" s="27"/>
      <c r="I12" s="27"/>
      <c r="J12" s="27"/>
      <c r="K12" s="27"/>
      <c r="L12" s="27"/>
      <c r="M12" s="27"/>
      <c r="N12" s="27"/>
      <c r="O12" s="739">
        <f>E12+J12</f>
        <v>14690</v>
      </c>
      <c r="P12" s="27">
        <f>F12+K12</f>
        <v>1078</v>
      </c>
      <c r="Q12" s="27"/>
      <c r="R12" s="27"/>
      <c r="S12" s="27"/>
    </row>
    <row r="13" spans="2:19" s="158" customFormat="1" ht="45" x14ac:dyDescent="0.25">
      <c r="B13" s="927"/>
      <c r="C13" s="928" t="s">
        <v>1793</v>
      </c>
      <c r="D13" s="929"/>
      <c r="E13" s="943"/>
      <c r="F13" s="943"/>
      <c r="G13" s="943"/>
      <c r="H13" s="943"/>
      <c r="I13" s="943"/>
      <c r="J13" s="943"/>
      <c r="K13" s="943"/>
      <c r="L13" s="943"/>
      <c r="M13" s="943"/>
      <c r="N13" s="943"/>
      <c r="O13" s="943"/>
      <c r="P13" s="943"/>
      <c r="Q13" s="943"/>
      <c r="R13" s="943"/>
      <c r="S13" s="944"/>
    </row>
    <row r="14" spans="2:19" ht="30" x14ac:dyDescent="0.25">
      <c r="B14" s="945">
        <v>2</v>
      </c>
      <c r="C14" s="946" t="s">
        <v>1794</v>
      </c>
      <c r="D14" s="971">
        <v>183003</v>
      </c>
      <c r="E14" s="971">
        <v>83475</v>
      </c>
      <c r="F14" s="971">
        <v>13057</v>
      </c>
      <c r="G14" s="947"/>
      <c r="H14" s="947"/>
      <c r="I14" s="947"/>
      <c r="J14" s="947"/>
      <c r="K14" s="947"/>
      <c r="L14" s="947"/>
      <c r="M14" s="947"/>
      <c r="N14" s="947"/>
      <c r="O14" s="971">
        <f t="shared" ref="O14:P17" si="0">E14+J14</f>
        <v>83475</v>
      </c>
      <c r="P14" s="971">
        <f t="shared" si="0"/>
        <v>13057</v>
      </c>
      <c r="Q14" s="947"/>
      <c r="R14" s="947"/>
      <c r="S14" s="942"/>
    </row>
    <row r="15" spans="2:19" x14ac:dyDescent="0.25">
      <c r="B15" s="945">
        <v>3</v>
      </c>
      <c r="C15" s="821" t="s">
        <v>1795</v>
      </c>
      <c r="D15" s="971">
        <v>183003</v>
      </c>
      <c r="E15" s="971">
        <v>83475</v>
      </c>
      <c r="F15" s="971">
        <v>13057</v>
      </c>
      <c r="G15" s="947"/>
      <c r="H15" s="947"/>
      <c r="I15" s="947"/>
      <c r="J15" s="947"/>
      <c r="K15" s="947"/>
      <c r="L15" s="947"/>
      <c r="M15" s="947"/>
      <c r="N15" s="947"/>
      <c r="O15" s="971">
        <f t="shared" si="0"/>
        <v>83475</v>
      </c>
      <c r="P15" s="971">
        <f t="shared" si="0"/>
        <v>13057</v>
      </c>
      <c r="Q15" s="947"/>
      <c r="R15" s="947"/>
      <c r="S15" s="942"/>
    </row>
    <row r="16" spans="2:19" ht="30" x14ac:dyDescent="0.25">
      <c r="B16" s="945">
        <v>4</v>
      </c>
      <c r="C16" s="939" t="s">
        <v>1796</v>
      </c>
      <c r="D16" s="971">
        <v>183001</v>
      </c>
      <c r="E16" s="971">
        <v>83472</v>
      </c>
      <c r="F16" s="971">
        <v>13055</v>
      </c>
      <c r="G16" s="947"/>
      <c r="H16" s="947"/>
      <c r="I16" s="947"/>
      <c r="J16" s="1003"/>
      <c r="K16" s="1003"/>
      <c r="L16" s="1003"/>
      <c r="M16" s="1003"/>
      <c r="N16" s="1003"/>
      <c r="O16" s="971">
        <f t="shared" si="0"/>
        <v>83472</v>
      </c>
      <c r="P16" s="971">
        <f t="shared" si="0"/>
        <v>13055</v>
      </c>
      <c r="Q16" s="947"/>
      <c r="R16" s="947"/>
      <c r="S16" s="942"/>
    </row>
    <row r="17" spans="1:19" x14ac:dyDescent="0.25">
      <c r="B17" s="945">
        <v>5</v>
      </c>
      <c r="C17" s="939" t="s">
        <v>1797</v>
      </c>
      <c r="D17" s="947">
        <v>2</v>
      </c>
      <c r="E17" s="947">
        <v>2</v>
      </c>
      <c r="F17" s="947">
        <v>2</v>
      </c>
      <c r="G17" s="947"/>
      <c r="H17" s="947"/>
      <c r="I17" s="947"/>
      <c r="J17" s="1003"/>
      <c r="K17" s="1003"/>
      <c r="L17" s="1003"/>
      <c r="M17" s="1003"/>
      <c r="N17" s="1003"/>
      <c r="O17" s="947">
        <f t="shared" si="0"/>
        <v>2</v>
      </c>
      <c r="P17" s="947">
        <f t="shared" si="0"/>
        <v>2</v>
      </c>
      <c r="Q17" s="947"/>
      <c r="R17" s="947"/>
      <c r="S17" s="942"/>
    </row>
    <row r="18" spans="1:19" x14ac:dyDescent="0.25">
      <c r="B18" s="945">
        <v>6</v>
      </c>
      <c r="C18" s="821" t="s">
        <v>1798</v>
      </c>
      <c r="D18" s="947"/>
      <c r="E18" s="947"/>
      <c r="F18" s="947"/>
      <c r="G18" s="947"/>
      <c r="H18" s="947"/>
      <c r="I18" s="947"/>
      <c r="J18" s="947"/>
      <c r="K18" s="947"/>
      <c r="L18" s="947"/>
      <c r="M18" s="947"/>
      <c r="N18" s="947"/>
      <c r="O18" s="947"/>
      <c r="P18" s="947"/>
      <c r="Q18" s="947"/>
      <c r="R18" s="947"/>
      <c r="S18" s="942"/>
    </row>
    <row r="19" spans="1:19" x14ac:dyDescent="0.25">
      <c r="B19" s="945">
        <v>7</v>
      </c>
      <c r="C19" s="821" t="s">
        <v>1799</v>
      </c>
      <c r="D19" s="947"/>
      <c r="E19" s="947"/>
      <c r="F19" s="947"/>
      <c r="G19" s="947"/>
      <c r="H19" s="947"/>
      <c r="I19" s="947"/>
      <c r="J19" s="947"/>
      <c r="K19" s="947"/>
      <c r="L19" s="947"/>
      <c r="M19" s="947"/>
      <c r="N19" s="947"/>
      <c r="O19" s="947"/>
      <c r="P19" s="947"/>
      <c r="Q19" s="947"/>
      <c r="R19" s="947"/>
      <c r="S19" s="942"/>
    </row>
    <row r="20" spans="1:19" ht="30" x14ac:dyDescent="0.25">
      <c r="B20" s="945">
        <v>8</v>
      </c>
      <c r="C20" s="946" t="s">
        <v>1800</v>
      </c>
      <c r="D20" s="971">
        <v>1507</v>
      </c>
      <c r="E20" s="971">
        <v>1507</v>
      </c>
      <c r="F20" s="947">
        <v>0</v>
      </c>
      <c r="G20" s="947"/>
      <c r="H20" s="947"/>
      <c r="I20" s="947"/>
      <c r="J20" s="947"/>
      <c r="K20" s="947"/>
      <c r="L20" s="947"/>
      <c r="M20" s="947"/>
      <c r="N20" s="947"/>
      <c r="O20" s="971">
        <f>E20+J20</f>
        <v>1507</v>
      </c>
      <c r="P20" s="947">
        <f>F20+K20</f>
        <v>0</v>
      </c>
      <c r="Q20" s="947"/>
      <c r="R20" s="947"/>
      <c r="S20" s="942"/>
    </row>
    <row r="21" spans="1:19" x14ac:dyDescent="0.25">
      <c r="B21" s="945">
        <v>9</v>
      </c>
      <c r="C21" s="821" t="s">
        <v>1795</v>
      </c>
      <c r="D21" s="971">
        <v>1507</v>
      </c>
      <c r="E21" s="971">
        <v>1507</v>
      </c>
      <c r="F21" s="947">
        <v>0</v>
      </c>
      <c r="G21" s="947"/>
      <c r="H21" s="947"/>
      <c r="I21" s="947"/>
      <c r="J21" s="947"/>
      <c r="K21" s="947"/>
      <c r="L21" s="947"/>
      <c r="M21" s="947"/>
      <c r="N21" s="947"/>
      <c r="O21" s="971">
        <f>E21+J21</f>
        <v>1507</v>
      </c>
      <c r="P21" s="947">
        <f>F21+K21</f>
        <v>0</v>
      </c>
      <c r="Q21" s="947"/>
      <c r="R21" s="947"/>
      <c r="S21" s="942"/>
    </row>
    <row r="22" spans="1:19" x14ac:dyDescent="0.25">
      <c r="B22" s="945">
        <v>10</v>
      </c>
      <c r="C22" s="821" t="s">
        <v>1798</v>
      </c>
      <c r="D22" s="947"/>
      <c r="E22" s="947"/>
      <c r="F22" s="947"/>
      <c r="G22" s="947"/>
      <c r="H22" s="947"/>
      <c r="I22" s="947"/>
      <c r="J22" s="947"/>
      <c r="K22" s="947"/>
      <c r="L22" s="947"/>
      <c r="M22" s="947"/>
      <c r="N22" s="947"/>
      <c r="O22" s="947"/>
      <c r="P22" s="947"/>
      <c r="Q22" s="947"/>
      <c r="R22" s="947"/>
      <c r="S22" s="942"/>
    </row>
    <row r="23" spans="1:19" x14ac:dyDescent="0.25">
      <c r="B23" s="945">
        <v>11</v>
      </c>
      <c r="C23" s="821" t="s">
        <v>1799</v>
      </c>
      <c r="D23" s="947"/>
      <c r="E23" s="947"/>
      <c r="F23" s="947"/>
      <c r="G23" s="947"/>
      <c r="H23" s="947"/>
      <c r="I23" s="947"/>
      <c r="J23" s="947"/>
      <c r="K23" s="947"/>
      <c r="L23" s="947"/>
      <c r="M23" s="947"/>
      <c r="N23" s="947"/>
      <c r="O23" s="947"/>
      <c r="P23" s="947"/>
      <c r="Q23" s="947"/>
      <c r="R23" s="947"/>
      <c r="S23" s="942"/>
    </row>
    <row r="24" spans="1:19" x14ac:dyDescent="0.25">
      <c r="B24" s="945">
        <v>12</v>
      </c>
      <c r="C24" s="40" t="s">
        <v>1801</v>
      </c>
      <c r="D24" s="1004">
        <v>184510</v>
      </c>
      <c r="E24" s="971">
        <v>84982</v>
      </c>
      <c r="F24" s="971">
        <v>13057</v>
      </c>
      <c r="G24" s="947"/>
      <c r="H24" s="947"/>
      <c r="I24" s="947"/>
      <c r="J24" s="947"/>
      <c r="K24" s="947"/>
      <c r="L24" s="947"/>
      <c r="M24" s="947"/>
      <c r="N24" s="947"/>
      <c r="O24" s="971">
        <f>E24+J24</f>
        <v>84982</v>
      </c>
      <c r="P24" s="971">
        <f>F24+K24</f>
        <v>13057</v>
      </c>
      <c r="Q24" s="947"/>
      <c r="R24" s="947"/>
      <c r="S24" s="942"/>
    </row>
    <row r="25" spans="1:19" s="158" customFormat="1" ht="30" x14ac:dyDescent="0.25">
      <c r="B25" s="927"/>
      <c r="C25" s="928" t="s">
        <v>1802</v>
      </c>
      <c r="D25" s="929"/>
      <c r="E25" s="1005"/>
      <c r="F25" s="1005"/>
      <c r="G25" s="1005"/>
      <c r="H25" s="1005"/>
      <c r="I25" s="1005"/>
      <c r="J25" s="1005"/>
      <c r="K25" s="1005"/>
      <c r="L25" s="1005"/>
      <c r="M25" s="1005"/>
      <c r="N25" s="1005"/>
      <c r="O25" s="1005"/>
      <c r="P25" s="1005"/>
      <c r="Q25" s="1005"/>
      <c r="R25" s="1005"/>
      <c r="S25" s="1006"/>
    </row>
    <row r="26" spans="1:19" s="951" customFormat="1" x14ac:dyDescent="0.25">
      <c r="B26" s="722">
        <v>13</v>
      </c>
      <c r="C26" s="964" t="s">
        <v>1803</v>
      </c>
      <c r="D26" s="964"/>
      <c r="E26" s="968"/>
      <c r="F26" s="968"/>
      <c r="G26" s="968"/>
      <c r="H26" s="968"/>
      <c r="I26" s="968"/>
      <c r="J26" s="968"/>
      <c r="K26" s="968"/>
      <c r="L26" s="968"/>
      <c r="M26" s="968"/>
      <c r="N26" s="968"/>
      <c r="O26" s="968"/>
      <c r="P26" s="968"/>
      <c r="Q26" s="968"/>
      <c r="R26" s="968"/>
      <c r="S26" s="968"/>
    </row>
    <row r="27" spans="1:19" s="951" customFormat="1" x14ac:dyDescent="0.25">
      <c r="B27" s="722">
        <v>14</v>
      </c>
      <c r="C27" s="964" t="s">
        <v>1804</v>
      </c>
      <c r="D27" s="964"/>
      <c r="E27" s="968"/>
      <c r="F27" s="968"/>
      <c r="G27" s="968"/>
      <c r="H27" s="968"/>
      <c r="I27" s="968"/>
      <c r="J27" s="968"/>
      <c r="K27" s="968"/>
      <c r="L27" s="968"/>
      <c r="M27" s="968"/>
      <c r="N27" s="968"/>
      <c r="O27" s="968"/>
      <c r="P27" s="968"/>
      <c r="Q27" s="968"/>
      <c r="R27" s="968"/>
      <c r="S27" s="968"/>
    </row>
    <row r="28" spans="1:19" s="951" customFormat="1" x14ac:dyDescent="0.25">
      <c r="B28" s="722">
        <v>15</v>
      </c>
      <c r="C28" s="964" t="s">
        <v>1805</v>
      </c>
      <c r="D28" s="964"/>
      <c r="E28" s="968"/>
      <c r="F28" s="968"/>
      <c r="G28" s="968"/>
      <c r="H28" s="968"/>
      <c r="I28" s="968"/>
      <c r="J28" s="968"/>
      <c r="K28" s="968"/>
      <c r="L28" s="968"/>
      <c r="M28" s="968"/>
      <c r="N28" s="968"/>
      <c r="O28" s="968"/>
      <c r="P28" s="968"/>
      <c r="Q28" s="968"/>
      <c r="R28" s="968"/>
      <c r="S28" s="968"/>
    </row>
    <row r="29" spans="1:19" s="951" customFormat="1" x14ac:dyDescent="0.25">
      <c r="B29" s="722">
        <v>16</v>
      </c>
      <c r="C29" s="964" t="s">
        <v>1806</v>
      </c>
      <c r="D29" s="964"/>
      <c r="E29" s="968"/>
      <c r="F29" s="968"/>
      <c r="G29" s="968"/>
      <c r="H29" s="968"/>
      <c r="I29" s="968"/>
      <c r="J29" s="968"/>
      <c r="K29" s="968"/>
      <c r="L29" s="968"/>
      <c r="M29" s="968"/>
      <c r="N29" s="968"/>
      <c r="O29" s="968"/>
      <c r="P29" s="968"/>
      <c r="Q29" s="968"/>
      <c r="R29" s="968"/>
      <c r="S29" s="968"/>
    </row>
    <row r="30" spans="1:19" x14ac:dyDescent="0.25">
      <c r="B30" s="945">
        <v>17</v>
      </c>
      <c r="C30" s="40" t="s">
        <v>1807</v>
      </c>
      <c r="D30" s="972">
        <v>199200</v>
      </c>
      <c r="E30" s="937"/>
      <c r="F30" s="937"/>
      <c r="G30" s="937"/>
      <c r="H30" s="937"/>
      <c r="I30" s="937"/>
      <c r="J30" s="937"/>
      <c r="K30" s="937"/>
      <c r="L30" s="937"/>
      <c r="M30" s="937"/>
      <c r="N30" s="937"/>
      <c r="O30" s="937"/>
      <c r="P30" s="937"/>
      <c r="Q30" s="937"/>
      <c r="R30" s="937"/>
      <c r="S30" s="937"/>
    </row>
    <row r="31" spans="1:19" s="158" customFormat="1" ht="30" x14ac:dyDescent="0.25">
      <c r="A31" s="158" t="s">
        <v>1746</v>
      </c>
      <c r="B31" s="927"/>
      <c r="C31" s="928" t="s">
        <v>1808</v>
      </c>
      <c r="D31" s="929"/>
      <c r="E31" s="930"/>
      <c r="F31" s="930"/>
      <c r="G31" s="930"/>
      <c r="H31" s="930"/>
      <c r="I31" s="930"/>
      <c r="J31" s="930"/>
      <c r="K31" s="930"/>
      <c r="L31" s="930"/>
      <c r="M31" s="930"/>
      <c r="N31" s="930"/>
      <c r="O31" s="930"/>
      <c r="P31" s="930"/>
      <c r="Q31" s="930"/>
      <c r="R31" s="930"/>
      <c r="S31" s="931"/>
    </row>
    <row r="32" spans="1:19" ht="30" x14ac:dyDescent="0.25">
      <c r="B32" s="945">
        <v>18</v>
      </c>
      <c r="C32" s="950" t="s">
        <v>1809</v>
      </c>
      <c r="D32" s="949"/>
      <c r="E32" s="937"/>
      <c r="F32" s="937"/>
      <c r="G32" s="937"/>
      <c r="H32" s="937"/>
      <c r="I32" s="937"/>
      <c r="J32" s="937"/>
      <c r="K32" s="937"/>
      <c r="L32" s="937"/>
      <c r="M32" s="937"/>
      <c r="N32" s="937"/>
      <c r="O32" s="937"/>
      <c r="P32" s="937"/>
      <c r="Q32" s="937"/>
      <c r="R32" s="937"/>
      <c r="S32" s="937"/>
    </row>
    <row r="33" spans="2:35" s="158" customFormat="1" x14ac:dyDescent="0.25">
      <c r="B33" s="945">
        <v>19</v>
      </c>
      <c r="C33" s="40" t="s">
        <v>1810</v>
      </c>
      <c r="D33" s="970">
        <v>199200</v>
      </c>
      <c r="E33" s="937"/>
      <c r="F33" s="937"/>
      <c r="G33" s="937"/>
      <c r="H33" s="937"/>
      <c r="I33" s="937"/>
      <c r="J33" s="937"/>
      <c r="K33" s="937"/>
      <c r="L33" s="937"/>
      <c r="M33" s="937"/>
      <c r="N33" s="937"/>
      <c r="O33" s="937"/>
      <c r="P33" s="937"/>
      <c r="Q33" s="937"/>
      <c r="R33" s="937"/>
      <c r="S33" s="937"/>
    </row>
    <row r="34" spans="2:35" x14ac:dyDescent="0.25">
      <c r="C34" s="160"/>
      <c r="D34" s="1007"/>
      <c r="E34" s="1008"/>
      <c r="F34" s="1008"/>
      <c r="G34" s="1008"/>
      <c r="H34" s="1008"/>
      <c r="I34" s="1008"/>
      <c r="J34" s="1008"/>
      <c r="K34" s="1008"/>
      <c r="L34" s="1008"/>
      <c r="M34" s="1008"/>
      <c r="N34" s="1008"/>
      <c r="O34" s="1008"/>
      <c r="P34" s="1008"/>
      <c r="Q34" s="1008"/>
      <c r="R34" s="1008"/>
      <c r="S34" s="1008"/>
    </row>
    <row r="35" spans="2:35" x14ac:dyDescent="0.25">
      <c r="B35" s="804" t="s">
        <v>1811</v>
      </c>
    </row>
    <row r="36" spans="2:35" ht="15.75" thickBot="1" x14ac:dyDescent="0.3">
      <c r="B36" s="804"/>
    </row>
    <row r="37" spans="2:35" s="952" customFormat="1" ht="15.75" thickBot="1" x14ac:dyDescent="0.3">
      <c r="B37" s="1432"/>
      <c r="C37" s="1433"/>
      <c r="D37" s="5" t="s">
        <v>146</v>
      </c>
      <c r="E37" s="803" t="s">
        <v>147</v>
      </c>
      <c r="F37" s="803" t="s">
        <v>148</v>
      </c>
      <c r="G37" s="803" t="s">
        <v>247</v>
      </c>
      <c r="H37" s="803" t="s">
        <v>248</v>
      </c>
      <c r="I37" s="803" t="s">
        <v>249</v>
      </c>
      <c r="J37" s="803" t="s">
        <v>250</v>
      </c>
      <c r="K37" s="803" t="s">
        <v>330</v>
      </c>
      <c r="L37" s="803" t="s">
        <v>576</v>
      </c>
      <c r="M37" s="803" t="s">
        <v>577</v>
      </c>
      <c r="N37" s="803" t="s">
        <v>578</v>
      </c>
      <c r="O37" s="803" t="s">
        <v>579</v>
      </c>
      <c r="P37" s="803" t="s">
        <v>580</v>
      </c>
      <c r="Q37" s="803" t="s">
        <v>815</v>
      </c>
      <c r="R37" s="803" t="s">
        <v>816</v>
      </c>
      <c r="S37" s="803" t="s">
        <v>1004</v>
      </c>
      <c r="T37" s="803" t="s">
        <v>1005</v>
      </c>
      <c r="U37" s="803" t="s">
        <v>1754</v>
      </c>
      <c r="V37" s="803" t="s">
        <v>1755</v>
      </c>
      <c r="W37" s="803" t="s">
        <v>1756</v>
      </c>
      <c r="X37" s="803" t="s">
        <v>1757</v>
      </c>
      <c r="Y37" s="803" t="s">
        <v>1758</v>
      </c>
      <c r="Z37" s="803" t="s">
        <v>1759</v>
      </c>
      <c r="AA37" s="803" t="s">
        <v>1169</v>
      </c>
      <c r="AB37" s="803" t="s">
        <v>1171</v>
      </c>
      <c r="AC37" s="803" t="s">
        <v>1760</v>
      </c>
      <c r="AD37" s="803" t="s">
        <v>1761</v>
      </c>
      <c r="AE37" s="803" t="s">
        <v>1762</v>
      </c>
      <c r="AF37" s="803" t="s">
        <v>1763</v>
      </c>
      <c r="AG37" s="803" t="s">
        <v>1764</v>
      </c>
      <c r="AH37" s="803" t="s">
        <v>1765</v>
      </c>
      <c r="AI37" s="803" t="s">
        <v>1766</v>
      </c>
    </row>
    <row r="38" spans="2:35" s="951" customFormat="1" x14ac:dyDescent="0.25">
      <c r="B38" s="954"/>
      <c r="C38" s="955"/>
      <c r="D38" s="1434" t="s">
        <v>1812</v>
      </c>
      <c r="E38" s="1435"/>
      <c r="F38" s="1435"/>
      <c r="G38" s="1435"/>
      <c r="H38" s="1435"/>
      <c r="I38" s="1435"/>
      <c r="J38" s="1435"/>
      <c r="K38" s="1435"/>
      <c r="L38" s="1435"/>
      <c r="M38" s="1435"/>
      <c r="N38" s="1435"/>
      <c r="O38" s="1435"/>
      <c r="P38" s="1435"/>
      <c r="Q38" s="1435"/>
      <c r="R38" s="1435"/>
      <c r="S38" s="1435"/>
      <c r="T38" s="1434" t="s">
        <v>1813</v>
      </c>
      <c r="U38" s="1435"/>
      <c r="V38" s="1435"/>
      <c r="W38" s="1435"/>
      <c r="X38" s="1435"/>
      <c r="Y38" s="1435"/>
      <c r="Z38" s="1435"/>
      <c r="AA38" s="1435"/>
      <c r="AB38" s="1435"/>
      <c r="AC38" s="1435"/>
      <c r="AD38" s="1435"/>
      <c r="AE38" s="1435"/>
      <c r="AF38" s="1435"/>
      <c r="AG38" s="1435"/>
      <c r="AH38" s="1435"/>
      <c r="AI38" s="1436"/>
    </row>
    <row r="39" spans="2:35" s="951" customFormat="1" x14ac:dyDescent="0.25">
      <c r="B39" s="956"/>
      <c r="C39" s="957"/>
      <c r="D39" s="1134" t="s">
        <v>1782</v>
      </c>
      <c r="E39" s="1135"/>
      <c r="F39" s="1135"/>
      <c r="G39" s="1135"/>
      <c r="H39" s="1136"/>
      <c r="I39" s="1134" t="s">
        <v>1783</v>
      </c>
      <c r="J39" s="1135"/>
      <c r="K39" s="1135"/>
      <c r="L39" s="1135"/>
      <c r="M39" s="1136"/>
      <c r="N39" s="1134" t="s">
        <v>1784</v>
      </c>
      <c r="O39" s="1135"/>
      <c r="P39" s="1135"/>
      <c r="Q39" s="1135"/>
      <c r="R39" s="1135"/>
      <c r="S39" s="958"/>
      <c r="T39" s="1134" t="s">
        <v>1782</v>
      </c>
      <c r="U39" s="1135"/>
      <c r="V39" s="1135"/>
      <c r="W39" s="1135"/>
      <c r="X39" s="1136"/>
      <c r="Y39" s="1134" t="s">
        <v>1783</v>
      </c>
      <c r="Z39" s="1135"/>
      <c r="AA39" s="1135"/>
      <c r="AB39" s="1135"/>
      <c r="AC39" s="1136"/>
      <c r="AD39" s="1134" t="s">
        <v>1784</v>
      </c>
      <c r="AE39" s="1135"/>
      <c r="AF39" s="1135"/>
      <c r="AG39" s="1135"/>
      <c r="AH39" s="1135"/>
      <c r="AI39" s="1136"/>
    </row>
    <row r="40" spans="2:35" s="951" customFormat="1" x14ac:dyDescent="0.25">
      <c r="B40" s="956"/>
      <c r="C40" s="957"/>
      <c r="D40" s="1423" t="s">
        <v>1814</v>
      </c>
      <c r="E40" s="1424"/>
      <c r="F40" s="1424"/>
      <c r="G40" s="1424"/>
      <c r="H40" s="1425"/>
      <c r="I40" s="1423" t="s">
        <v>1814</v>
      </c>
      <c r="J40" s="1424"/>
      <c r="K40" s="1424"/>
      <c r="L40" s="1424"/>
      <c r="M40" s="1425"/>
      <c r="N40" s="1423" t="s">
        <v>1814</v>
      </c>
      <c r="O40" s="1424"/>
      <c r="P40" s="1424"/>
      <c r="Q40" s="1424"/>
      <c r="R40" s="1425"/>
      <c r="S40" s="1426" t="s">
        <v>1815</v>
      </c>
      <c r="T40" s="1423" t="s">
        <v>1816</v>
      </c>
      <c r="U40" s="1424"/>
      <c r="V40" s="1424"/>
      <c r="W40" s="1424"/>
      <c r="X40" s="1425"/>
      <c r="Y40" s="1423" t="s">
        <v>1816</v>
      </c>
      <c r="Z40" s="1424"/>
      <c r="AA40" s="1424"/>
      <c r="AB40" s="1424"/>
      <c r="AC40" s="1425"/>
      <c r="AD40" s="1423" t="s">
        <v>1816</v>
      </c>
      <c r="AE40" s="1424"/>
      <c r="AF40" s="1424"/>
      <c r="AG40" s="1424"/>
      <c r="AH40" s="1425"/>
      <c r="AI40" s="1426" t="s">
        <v>1817</v>
      </c>
    </row>
    <row r="41" spans="2:35" s="951" customFormat="1" x14ac:dyDescent="0.25">
      <c r="B41" s="956"/>
      <c r="C41" s="957"/>
      <c r="D41" s="959"/>
      <c r="E41" s="1423" t="s">
        <v>1818</v>
      </c>
      <c r="F41" s="1424"/>
      <c r="G41" s="1424"/>
      <c r="H41" s="1425"/>
      <c r="I41" s="959"/>
      <c r="J41" s="1423" t="s">
        <v>1818</v>
      </c>
      <c r="K41" s="1424"/>
      <c r="L41" s="1424"/>
      <c r="M41" s="1425"/>
      <c r="N41" s="959"/>
      <c r="O41" s="1423" t="s">
        <v>1818</v>
      </c>
      <c r="P41" s="1424"/>
      <c r="Q41" s="1424"/>
      <c r="R41" s="1425"/>
      <c r="S41" s="1427"/>
      <c r="T41" s="959"/>
      <c r="U41" s="1423" t="s">
        <v>1818</v>
      </c>
      <c r="V41" s="1424"/>
      <c r="W41" s="1424"/>
      <c r="X41" s="1425"/>
      <c r="Y41" s="959"/>
      <c r="Z41" s="1423" t="s">
        <v>1818</v>
      </c>
      <c r="AA41" s="1424"/>
      <c r="AB41" s="1424"/>
      <c r="AC41" s="1425"/>
      <c r="AD41" s="959"/>
      <c r="AE41" s="1423" t="s">
        <v>1818</v>
      </c>
      <c r="AF41" s="1424"/>
      <c r="AG41" s="1424"/>
      <c r="AH41" s="1425"/>
      <c r="AI41" s="1427"/>
    </row>
    <row r="42" spans="2:35" s="951" customFormat="1" ht="60" x14ac:dyDescent="0.25">
      <c r="B42" s="956"/>
      <c r="C42" s="960" t="s">
        <v>1819</v>
      </c>
      <c r="D42" s="961"/>
      <c r="E42" s="961"/>
      <c r="F42" s="962" t="s">
        <v>1787</v>
      </c>
      <c r="G42" s="934" t="s">
        <v>1788</v>
      </c>
      <c r="H42" s="934" t="s">
        <v>1789</v>
      </c>
      <c r="I42" s="961"/>
      <c r="J42" s="961"/>
      <c r="K42" s="962" t="s">
        <v>1787</v>
      </c>
      <c r="L42" s="934" t="s">
        <v>1790</v>
      </c>
      <c r="M42" s="934" t="s">
        <v>1789</v>
      </c>
      <c r="N42" s="961"/>
      <c r="O42" s="961"/>
      <c r="P42" s="962" t="s">
        <v>1787</v>
      </c>
      <c r="Q42" s="934" t="s">
        <v>1791</v>
      </c>
      <c r="R42" s="934" t="s">
        <v>1789</v>
      </c>
      <c r="S42" s="1428"/>
      <c r="T42" s="961"/>
      <c r="U42" s="961"/>
      <c r="V42" s="962" t="s">
        <v>1787</v>
      </c>
      <c r="W42" s="934" t="s">
        <v>1788</v>
      </c>
      <c r="X42" s="934" t="s">
        <v>1789</v>
      </c>
      <c r="Y42" s="961"/>
      <c r="Z42" s="961"/>
      <c r="AA42" s="962" t="s">
        <v>1787</v>
      </c>
      <c r="AB42" s="934" t="s">
        <v>1790</v>
      </c>
      <c r="AC42" s="934" t="s">
        <v>1789</v>
      </c>
      <c r="AD42" s="961"/>
      <c r="AE42" s="961"/>
      <c r="AF42" s="962" t="s">
        <v>1787</v>
      </c>
      <c r="AG42" s="934" t="s">
        <v>1791</v>
      </c>
      <c r="AH42" s="934" t="s">
        <v>1789</v>
      </c>
      <c r="AI42" s="1428"/>
    </row>
    <row r="43" spans="2:35" s="951" customFormat="1" x14ac:dyDescent="0.25">
      <c r="B43" s="722">
        <v>1</v>
      </c>
      <c r="C43" s="963" t="s">
        <v>1820</v>
      </c>
      <c r="D43" s="1009">
        <f>E24*100/D30</f>
        <v>42.661646586345384</v>
      </c>
      <c r="E43" s="1009">
        <f>F24*100/D30</f>
        <v>6.554718875502008</v>
      </c>
      <c r="F43" s="962"/>
      <c r="G43" s="962"/>
      <c r="H43" s="962"/>
      <c r="I43" s="962"/>
      <c r="J43" s="962"/>
      <c r="K43" s="962"/>
      <c r="L43" s="962"/>
      <c r="M43" s="962"/>
      <c r="N43" s="1009">
        <f t="shared" ref="N43:O48" si="1">D43+I43</f>
        <v>42.661646586345384</v>
      </c>
      <c r="O43" s="1009">
        <f t="shared" si="1"/>
        <v>6.554718875502008</v>
      </c>
      <c r="P43" s="962"/>
      <c r="Q43" s="962"/>
      <c r="R43" s="962"/>
      <c r="S43" s="1009">
        <f>E24*100/D30</f>
        <v>42.661646586345384</v>
      </c>
      <c r="T43" s="962">
        <v>48.441000000000003</v>
      </c>
      <c r="U43" s="962">
        <v>8.56</v>
      </c>
      <c r="V43" s="962"/>
      <c r="W43" s="962"/>
      <c r="X43" s="962"/>
      <c r="Y43" s="962"/>
      <c r="Z43" s="962"/>
      <c r="AA43" s="962"/>
      <c r="AB43" s="962"/>
      <c r="AC43" s="962"/>
      <c r="AD43" s="962">
        <v>48.441000000000003</v>
      </c>
      <c r="AE43" s="962">
        <v>8.56</v>
      </c>
      <c r="AF43" s="962"/>
      <c r="AG43" s="962"/>
      <c r="AH43" s="962"/>
      <c r="AI43" s="962">
        <v>48.441000000000003</v>
      </c>
    </row>
    <row r="44" spans="2:35" s="951" customFormat="1" x14ac:dyDescent="0.25">
      <c r="B44" s="722">
        <v>2</v>
      </c>
      <c r="C44" s="941" t="s">
        <v>1775</v>
      </c>
      <c r="D44" s="1009">
        <f>E12*100/D30</f>
        <v>7.3744979919678713</v>
      </c>
      <c r="E44" s="1009">
        <f>F12*100/D30</f>
        <v>0.54116465863453811</v>
      </c>
      <c r="F44" s="962"/>
      <c r="G44" s="962"/>
      <c r="H44" s="962"/>
      <c r="I44" s="962"/>
      <c r="J44" s="962"/>
      <c r="K44" s="962"/>
      <c r="L44" s="962"/>
      <c r="M44" s="962"/>
      <c r="N44" s="1009">
        <f t="shared" si="1"/>
        <v>7.3744979919678713</v>
      </c>
      <c r="O44" s="1009">
        <f t="shared" si="1"/>
        <v>0.54116465863453811</v>
      </c>
      <c r="P44" s="962"/>
      <c r="Q44" s="962"/>
      <c r="R44" s="962"/>
      <c r="S44" s="1009">
        <f>E12*100/D30</f>
        <v>7.3744979919678713</v>
      </c>
      <c r="T44" s="962">
        <v>5.1289999999999996</v>
      </c>
      <c r="U44" s="962">
        <v>0.222</v>
      </c>
      <c r="V44" s="962"/>
      <c r="W44" s="962"/>
      <c r="X44" s="962"/>
      <c r="Y44" s="962"/>
      <c r="Z44" s="962"/>
      <c r="AA44" s="962"/>
      <c r="AB44" s="962"/>
      <c r="AC44" s="962"/>
      <c r="AD44" s="962">
        <v>5.1289999999999996</v>
      </c>
      <c r="AE44" s="962">
        <v>0.222</v>
      </c>
      <c r="AF44" s="962"/>
      <c r="AG44" s="962"/>
      <c r="AH44" s="962"/>
      <c r="AI44" s="962">
        <v>5.1289999999999996</v>
      </c>
    </row>
    <row r="45" spans="2:35" s="951" customFormat="1" ht="30" x14ac:dyDescent="0.25">
      <c r="B45" s="722">
        <v>3</v>
      </c>
      <c r="C45" s="820" t="s">
        <v>1821</v>
      </c>
      <c r="D45" s="1009">
        <f>E14*100/D24</f>
        <v>45.241450327895507</v>
      </c>
      <c r="E45" s="1009">
        <f>F14*100/D24</f>
        <v>7.0765812151102923</v>
      </c>
      <c r="F45" s="962"/>
      <c r="G45" s="962"/>
      <c r="H45" s="962"/>
      <c r="I45" s="962"/>
      <c r="J45" s="962"/>
      <c r="K45" s="962"/>
      <c r="L45" s="962"/>
      <c r="M45" s="962"/>
      <c r="N45" s="1009">
        <f t="shared" si="1"/>
        <v>45.241450327895507</v>
      </c>
      <c r="O45" s="1009">
        <f t="shared" si="1"/>
        <v>7.0765812151102923</v>
      </c>
      <c r="P45" s="962"/>
      <c r="Q45" s="962"/>
      <c r="R45" s="962"/>
      <c r="S45" s="1009">
        <f>E14*100/D24</f>
        <v>45.241450327895507</v>
      </c>
      <c r="T45" s="962">
        <v>47.000999999999998</v>
      </c>
      <c r="U45" s="962">
        <v>8.56</v>
      </c>
      <c r="V45" s="962"/>
      <c r="W45" s="962"/>
      <c r="X45" s="962"/>
      <c r="Y45" s="962"/>
      <c r="Z45" s="962"/>
      <c r="AA45" s="962"/>
      <c r="AB45" s="962"/>
      <c r="AC45" s="962"/>
      <c r="AD45" s="962">
        <v>47.000999999999998</v>
      </c>
      <c r="AE45" s="962">
        <v>8.56</v>
      </c>
      <c r="AF45" s="962"/>
      <c r="AG45" s="962"/>
      <c r="AH45" s="962"/>
      <c r="AI45" s="962">
        <v>47.000999999999998</v>
      </c>
    </row>
    <row r="46" spans="2:35" s="951" customFormat="1" ht="30" x14ac:dyDescent="0.25">
      <c r="B46" s="722">
        <v>4</v>
      </c>
      <c r="C46" s="940" t="s">
        <v>1796</v>
      </c>
      <c r="D46" s="1009">
        <f>E16*100/D24</f>
        <v>45.239824399761531</v>
      </c>
      <c r="E46" s="1009">
        <f>F16*100/D24</f>
        <v>7.0754972630209743</v>
      </c>
      <c r="F46" s="962"/>
      <c r="G46" s="962"/>
      <c r="H46" s="962"/>
      <c r="I46" s="968"/>
      <c r="J46" s="968"/>
      <c r="K46" s="968"/>
      <c r="L46" s="968"/>
      <c r="M46" s="968"/>
      <c r="N46" s="1009">
        <f t="shared" si="1"/>
        <v>45.239824399761531</v>
      </c>
      <c r="O46" s="1009">
        <f t="shared" si="1"/>
        <v>7.0754972630209743</v>
      </c>
      <c r="P46" s="962"/>
      <c r="Q46" s="962"/>
      <c r="R46" s="962"/>
      <c r="S46" s="1009">
        <f>E16*100/D24</f>
        <v>45.239824399761531</v>
      </c>
      <c r="T46" s="962">
        <v>47.000999999999998</v>
      </c>
      <c r="U46" s="962">
        <v>2.6720000000000002</v>
      </c>
      <c r="V46" s="962"/>
      <c r="W46" s="962"/>
      <c r="X46" s="962"/>
      <c r="Y46" s="968"/>
      <c r="Z46" s="968"/>
      <c r="AA46" s="968"/>
      <c r="AB46" s="968"/>
      <c r="AC46" s="968"/>
      <c r="AD46" s="962">
        <v>47.000999999999998</v>
      </c>
      <c r="AE46" s="962">
        <v>2.6720000000000002</v>
      </c>
      <c r="AF46" s="962"/>
      <c r="AG46" s="962"/>
      <c r="AH46" s="962"/>
      <c r="AI46" s="962">
        <v>47.000999999999998</v>
      </c>
    </row>
    <row r="47" spans="2:35" s="951" customFormat="1" x14ac:dyDescent="0.25">
      <c r="B47" s="722">
        <v>5</v>
      </c>
      <c r="C47" s="940" t="s">
        <v>1797</v>
      </c>
      <c r="D47" s="1009">
        <f>E17*100/D24</f>
        <v>1.0839520893176522E-3</v>
      </c>
      <c r="E47" s="1009">
        <f>F17*100/D24</f>
        <v>1.0839520893176522E-3</v>
      </c>
      <c r="F47" s="962"/>
      <c r="G47" s="962"/>
      <c r="H47" s="962"/>
      <c r="I47" s="968"/>
      <c r="J47" s="968"/>
      <c r="K47" s="968"/>
      <c r="L47" s="968"/>
      <c r="M47" s="968"/>
      <c r="N47" s="1009">
        <f t="shared" si="1"/>
        <v>1.0839520893176522E-3</v>
      </c>
      <c r="O47" s="1009">
        <f t="shared" si="1"/>
        <v>1.0839520893176522E-3</v>
      </c>
      <c r="P47" s="962"/>
      <c r="Q47" s="962"/>
      <c r="R47" s="962"/>
      <c r="S47" s="1009">
        <f>E17*100/D24</f>
        <v>1.0839520893176522E-3</v>
      </c>
      <c r="T47" s="962">
        <v>0</v>
      </c>
      <c r="U47" s="962">
        <v>0</v>
      </c>
      <c r="V47" s="962"/>
      <c r="W47" s="962"/>
      <c r="X47" s="962"/>
      <c r="Y47" s="968"/>
      <c r="Z47" s="968"/>
      <c r="AA47" s="968"/>
      <c r="AB47" s="968"/>
      <c r="AC47" s="968"/>
      <c r="AD47" s="962">
        <v>0</v>
      </c>
      <c r="AE47" s="962">
        <v>0</v>
      </c>
      <c r="AF47" s="962"/>
      <c r="AG47" s="962"/>
      <c r="AH47" s="962"/>
      <c r="AI47" s="962">
        <v>0</v>
      </c>
    </row>
    <row r="48" spans="2:35" s="951" customFormat="1" ht="30" x14ac:dyDescent="0.25">
      <c r="B48" s="722">
        <v>5</v>
      </c>
      <c r="C48" s="820" t="s">
        <v>1822</v>
      </c>
      <c r="D48" s="1009">
        <f>E20*100/D24</f>
        <v>0.81675789930085085</v>
      </c>
      <c r="E48" s="1009">
        <f>F20*100/D24</f>
        <v>0</v>
      </c>
      <c r="F48" s="962"/>
      <c r="G48" s="962"/>
      <c r="H48" s="962"/>
      <c r="I48" s="962"/>
      <c r="J48" s="962"/>
      <c r="K48" s="962"/>
      <c r="L48" s="962"/>
      <c r="M48" s="962"/>
      <c r="N48" s="1009">
        <f t="shared" si="1"/>
        <v>0.81675789930085085</v>
      </c>
      <c r="O48" s="1009">
        <f t="shared" si="1"/>
        <v>0</v>
      </c>
      <c r="P48" s="962"/>
      <c r="Q48" s="962"/>
      <c r="R48" s="962"/>
      <c r="S48" s="1009">
        <f>E20*100/D24</f>
        <v>0.81675789930085085</v>
      </c>
      <c r="T48" s="962">
        <v>1.44</v>
      </c>
      <c r="U48" s="962">
        <v>0</v>
      </c>
      <c r="V48" s="962"/>
      <c r="W48" s="962"/>
      <c r="X48" s="962"/>
      <c r="Y48" s="962"/>
      <c r="Z48" s="962"/>
      <c r="AA48" s="962"/>
      <c r="AB48" s="962"/>
      <c r="AC48" s="962"/>
      <c r="AD48" s="962">
        <v>1.44</v>
      </c>
      <c r="AE48" s="962">
        <v>0</v>
      </c>
      <c r="AF48" s="962"/>
      <c r="AG48" s="962"/>
      <c r="AH48" s="962"/>
      <c r="AI48" s="962">
        <v>1.44</v>
      </c>
    </row>
    <row r="49" spans="2:6" x14ac:dyDescent="0.25">
      <c r="B49" s="607"/>
    </row>
    <row r="50" spans="2:6" x14ac:dyDescent="0.25">
      <c r="B50" s="607"/>
    </row>
    <row r="51" spans="2:6" x14ac:dyDescent="0.25">
      <c r="B51" s="804" t="s">
        <v>1823</v>
      </c>
    </row>
    <row r="52" spans="2:6" x14ac:dyDescent="0.25">
      <c r="B52" s="607"/>
    </row>
    <row r="53" spans="2:6" s="805" customFormat="1" x14ac:dyDescent="0.25">
      <c r="B53" s="922"/>
      <c r="C53" s="1000" t="s">
        <v>1700</v>
      </c>
      <c r="D53" s="1002"/>
      <c r="E53" s="1001"/>
      <c r="F53" s="1281" t="s">
        <v>1824</v>
      </c>
    </row>
    <row r="54" spans="2:6" s="805" customFormat="1" ht="60" x14ac:dyDescent="0.25">
      <c r="B54" s="922"/>
      <c r="C54" s="1010" t="s">
        <v>1825</v>
      </c>
      <c r="D54" s="1010" t="s">
        <v>1826</v>
      </c>
      <c r="E54" s="1010" t="s">
        <v>1827</v>
      </c>
      <c r="F54" s="1283"/>
    </row>
    <row r="55" spans="2:6" s="805" customFormat="1" x14ac:dyDescent="0.25">
      <c r="B55" s="922" t="s">
        <v>1828</v>
      </c>
      <c r="C55" s="1011">
        <f>E24</f>
        <v>84982</v>
      </c>
      <c r="D55" s="1011">
        <f>G24</f>
        <v>0</v>
      </c>
      <c r="E55" s="1011">
        <f>O24</f>
        <v>84982</v>
      </c>
      <c r="F55" s="1012">
        <f>E55*100/D30</f>
        <v>42.661646586345384</v>
      </c>
    </row>
    <row r="56" spans="2:6" s="805" customFormat="1" x14ac:dyDescent="0.25">
      <c r="B56" s="922" t="s">
        <v>1829</v>
      </c>
      <c r="C56" s="1011">
        <v>1907</v>
      </c>
      <c r="D56" s="1011">
        <v>0</v>
      </c>
      <c r="E56" s="1011">
        <v>1907</v>
      </c>
      <c r="F56" s="1012">
        <v>8.56</v>
      </c>
    </row>
    <row r="57" spans="2:6" x14ac:dyDescent="0.25">
      <c r="B57" s="607"/>
    </row>
    <row r="58" spans="2:6" x14ac:dyDescent="0.25">
      <c r="B58" s="607"/>
    </row>
    <row r="59" spans="2:6" x14ac:dyDescent="0.25">
      <c r="B59" s="607"/>
    </row>
    <row r="60" spans="2:6" x14ac:dyDescent="0.25">
      <c r="B60" s="607"/>
    </row>
    <row r="61" spans="2:6" x14ac:dyDescent="0.25">
      <c r="B61" s="607"/>
    </row>
    <row r="62" spans="2:6" x14ac:dyDescent="0.25">
      <c r="B62" s="607"/>
    </row>
    <row r="63" spans="2:6" x14ac:dyDescent="0.25">
      <c r="B63" s="607"/>
    </row>
    <row r="64" spans="2:6" x14ac:dyDescent="0.25">
      <c r="B64" s="607"/>
    </row>
    <row r="65" spans="2:2" x14ac:dyDescent="0.25">
      <c r="B65" s="607"/>
    </row>
    <row r="66" spans="2:2" x14ac:dyDescent="0.25">
      <c r="B66" s="607"/>
    </row>
    <row r="67" spans="2:2" x14ac:dyDescent="0.25">
      <c r="B67" s="607"/>
    </row>
    <row r="68" spans="2:2" x14ac:dyDescent="0.25">
      <c r="B68" s="607"/>
    </row>
    <row r="69" spans="2:2" x14ac:dyDescent="0.25">
      <c r="B69" s="607"/>
    </row>
    <row r="70" spans="2:2" x14ac:dyDescent="0.25">
      <c r="B70" s="607"/>
    </row>
    <row r="71" spans="2:2" x14ac:dyDescent="0.25">
      <c r="B71" s="607"/>
    </row>
    <row r="72" spans="2:2" x14ac:dyDescent="0.25">
      <c r="B72" s="607"/>
    </row>
    <row r="73" spans="2:2" x14ac:dyDescent="0.25">
      <c r="B73" s="607"/>
    </row>
    <row r="74" spans="2:2" x14ac:dyDescent="0.25">
      <c r="B74" s="607"/>
    </row>
    <row r="75" spans="2:2" x14ac:dyDescent="0.25">
      <c r="B75" s="607"/>
    </row>
    <row r="76" spans="2:2" x14ac:dyDescent="0.25">
      <c r="B76" s="607"/>
    </row>
    <row r="77" spans="2:2" x14ac:dyDescent="0.25">
      <c r="B77" s="607"/>
    </row>
    <row r="78" spans="2:2" x14ac:dyDescent="0.25">
      <c r="B78" s="607"/>
    </row>
    <row r="79" spans="2:2" x14ac:dyDescent="0.25">
      <c r="B79" s="607"/>
    </row>
    <row r="80" spans="2:2" x14ac:dyDescent="0.25">
      <c r="B80" s="607"/>
    </row>
    <row r="81" spans="2:2" x14ac:dyDescent="0.25">
      <c r="B81" s="607"/>
    </row>
    <row r="82" spans="2:2" x14ac:dyDescent="0.25">
      <c r="B82" s="607"/>
    </row>
    <row r="83" spans="2:2" x14ac:dyDescent="0.25">
      <c r="B83" s="607"/>
    </row>
    <row r="84" spans="2:2" x14ac:dyDescent="0.25">
      <c r="B84" s="607"/>
    </row>
    <row r="85" spans="2:2" x14ac:dyDescent="0.25">
      <c r="B85" s="607"/>
    </row>
    <row r="86" spans="2:2" x14ac:dyDescent="0.25">
      <c r="B86" s="607"/>
    </row>
    <row r="87" spans="2:2" x14ac:dyDescent="0.25">
      <c r="B87" s="607"/>
    </row>
    <row r="88" spans="2:2" x14ac:dyDescent="0.25">
      <c r="B88" s="607"/>
    </row>
    <row r="89" spans="2:2" x14ac:dyDescent="0.25">
      <c r="B89" s="607"/>
    </row>
    <row r="90" spans="2:2" x14ac:dyDescent="0.25">
      <c r="B90" s="607"/>
    </row>
    <row r="91" spans="2:2" x14ac:dyDescent="0.25">
      <c r="B91" s="607"/>
    </row>
    <row r="92" spans="2:2" x14ac:dyDescent="0.25">
      <c r="B92" s="607"/>
    </row>
    <row r="93" spans="2:2" x14ac:dyDescent="0.25">
      <c r="B93" s="607"/>
    </row>
    <row r="94" spans="2:2" x14ac:dyDescent="0.25">
      <c r="B94" s="607"/>
    </row>
    <row r="95" spans="2:2" x14ac:dyDescent="0.25">
      <c r="B95" s="607"/>
    </row>
    <row r="96" spans="2:2" x14ac:dyDescent="0.25">
      <c r="B96" s="607"/>
    </row>
    <row r="97" spans="2:2" x14ac:dyDescent="0.25">
      <c r="B97" s="607"/>
    </row>
    <row r="98" spans="2:2" x14ac:dyDescent="0.25">
      <c r="B98" s="607"/>
    </row>
    <row r="99" spans="2:2" x14ac:dyDescent="0.25">
      <c r="B99" s="607"/>
    </row>
    <row r="100" spans="2:2" x14ac:dyDescent="0.25">
      <c r="B100" s="607"/>
    </row>
    <row r="101" spans="2:2" x14ac:dyDescent="0.25">
      <c r="B101" s="607"/>
    </row>
    <row r="102" spans="2:2" x14ac:dyDescent="0.25">
      <c r="B102" s="607"/>
    </row>
    <row r="103" spans="2:2" x14ac:dyDescent="0.25">
      <c r="B103" s="607"/>
    </row>
    <row r="104" spans="2:2" x14ac:dyDescent="0.25">
      <c r="B104" s="607"/>
    </row>
    <row r="105" spans="2:2" x14ac:dyDescent="0.25">
      <c r="B105" s="607"/>
    </row>
    <row r="106" spans="2:2" x14ac:dyDescent="0.25">
      <c r="B106" s="607"/>
    </row>
    <row r="107" spans="2:2" x14ac:dyDescent="0.25">
      <c r="B107" s="607"/>
    </row>
    <row r="108" spans="2:2" x14ac:dyDescent="0.25">
      <c r="B108" s="607"/>
    </row>
    <row r="109" spans="2:2" x14ac:dyDescent="0.25">
      <c r="B109" s="607"/>
    </row>
    <row r="110" spans="2:2" x14ac:dyDescent="0.25">
      <c r="B110" s="607"/>
    </row>
    <row r="111" spans="2:2" x14ac:dyDescent="0.25">
      <c r="B111" s="607"/>
    </row>
    <row r="112" spans="2:2" x14ac:dyDescent="0.25">
      <c r="B112" s="607"/>
    </row>
    <row r="113" spans="2:2" x14ac:dyDescent="0.25">
      <c r="B113" s="607"/>
    </row>
    <row r="114" spans="2:2" x14ac:dyDescent="0.25">
      <c r="B114" s="607"/>
    </row>
    <row r="115" spans="2:2" x14ac:dyDescent="0.25">
      <c r="B115" s="607"/>
    </row>
    <row r="116" spans="2:2" x14ac:dyDescent="0.25">
      <c r="B116" s="607"/>
    </row>
    <row r="117" spans="2:2" x14ac:dyDescent="0.25">
      <c r="B117" s="607"/>
    </row>
    <row r="118" spans="2:2" x14ac:dyDescent="0.25">
      <c r="B118" s="607"/>
    </row>
    <row r="119" spans="2:2" x14ac:dyDescent="0.25">
      <c r="B119" s="607"/>
    </row>
    <row r="120" spans="2:2" x14ac:dyDescent="0.25">
      <c r="B120" s="607"/>
    </row>
    <row r="121" spans="2:2" x14ac:dyDescent="0.25">
      <c r="B121" s="607"/>
    </row>
    <row r="122" spans="2:2" x14ac:dyDescent="0.25">
      <c r="B122" s="607"/>
    </row>
    <row r="123" spans="2:2" x14ac:dyDescent="0.25">
      <c r="B123" s="607"/>
    </row>
    <row r="124" spans="2:2" x14ac:dyDescent="0.25">
      <c r="B124" s="607"/>
    </row>
    <row r="125" spans="2:2" x14ac:dyDescent="0.25">
      <c r="B125" s="607"/>
    </row>
    <row r="126" spans="2:2" x14ac:dyDescent="0.25">
      <c r="B126" s="607"/>
    </row>
    <row r="127" spans="2:2" x14ac:dyDescent="0.25">
      <c r="B127" s="607"/>
    </row>
    <row r="128" spans="2:2" x14ac:dyDescent="0.25">
      <c r="B128" s="607"/>
    </row>
    <row r="129" spans="2:2" x14ac:dyDescent="0.25">
      <c r="B129" s="607"/>
    </row>
    <row r="130" spans="2:2" x14ac:dyDescent="0.25">
      <c r="B130" s="607"/>
    </row>
    <row r="131" spans="2:2" x14ac:dyDescent="0.25">
      <c r="B131" s="607"/>
    </row>
    <row r="132" spans="2:2" x14ac:dyDescent="0.25">
      <c r="B132" s="607"/>
    </row>
    <row r="133" spans="2:2" x14ac:dyDescent="0.25">
      <c r="B133" s="607"/>
    </row>
    <row r="134" spans="2:2" x14ac:dyDescent="0.25">
      <c r="B134" s="607"/>
    </row>
    <row r="135" spans="2:2" x14ac:dyDescent="0.25">
      <c r="B135" s="607"/>
    </row>
    <row r="136" spans="2:2" x14ac:dyDescent="0.25">
      <c r="B136" s="607"/>
    </row>
    <row r="137" spans="2:2" x14ac:dyDescent="0.25">
      <c r="B137" s="607"/>
    </row>
    <row r="138" spans="2:2" x14ac:dyDescent="0.25">
      <c r="B138" s="607"/>
    </row>
    <row r="139" spans="2:2" x14ac:dyDescent="0.25">
      <c r="B139" s="607"/>
    </row>
    <row r="140" spans="2:2" x14ac:dyDescent="0.25">
      <c r="B140" s="607"/>
    </row>
    <row r="141" spans="2:2" x14ac:dyDescent="0.25">
      <c r="B141" s="607"/>
    </row>
    <row r="142" spans="2:2" x14ac:dyDescent="0.25">
      <c r="B142" s="607"/>
    </row>
    <row r="143" spans="2:2" x14ac:dyDescent="0.25">
      <c r="B143" s="607"/>
    </row>
    <row r="144" spans="2:2" x14ac:dyDescent="0.25">
      <c r="B144" s="607"/>
    </row>
    <row r="145" spans="2:2" x14ac:dyDescent="0.25">
      <c r="B145" s="607"/>
    </row>
    <row r="146" spans="2:2" x14ac:dyDescent="0.25">
      <c r="B146" s="607"/>
    </row>
    <row r="147" spans="2:2" x14ac:dyDescent="0.25">
      <c r="B147" s="607"/>
    </row>
    <row r="148" spans="2:2" x14ac:dyDescent="0.25">
      <c r="B148" s="607"/>
    </row>
    <row r="149" spans="2:2" x14ac:dyDescent="0.25">
      <c r="B149" s="607"/>
    </row>
    <row r="150" spans="2:2" x14ac:dyDescent="0.25">
      <c r="B150" s="607"/>
    </row>
    <row r="151" spans="2:2" x14ac:dyDescent="0.25">
      <c r="B151" s="607"/>
    </row>
    <row r="152" spans="2:2" x14ac:dyDescent="0.25">
      <c r="B152" s="607"/>
    </row>
    <row r="153" spans="2:2" x14ac:dyDescent="0.25">
      <c r="B153" s="607"/>
    </row>
    <row r="154" spans="2:2" x14ac:dyDescent="0.25">
      <c r="B154" s="607"/>
    </row>
    <row r="155" spans="2:2" x14ac:dyDescent="0.25">
      <c r="B155" s="607"/>
    </row>
    <row r="156" spans="2:2" x14ac:dyDescent="0.25">
      <c r="B156" s="607"/>
    </row>
    <row r="157" spans="2:2" x14ac:dyDescent="0.25">
      <c r="B157" s="607"/>
    </row>
    <row r="158" spans="2:2" x14ac:dyDescent="0.25">
      <c r="B158" s="607"/>
    </row>
    <row r="159" spans="2:2" x14ac:dyDescent="0.25">
      <c r="B159" s="607"/>
    </row>
    <row r="160" spans="2:2" x14ac:dyDescent="0.25">
      <c r="B160" s="607"/>
    </row>
    <row r="161" spans="2:2" x14ac:dyDescent="0.25">
      <c r="B161" s="607"/>
    </row>
    <row r="162" spans="2:2" x14ac:dyDescent="0.25">
      <c r="B162" s="607"/>
    </row>
    <row r="163" spans="2:2" x14ac:dyDescent="0.25">
      <c r="B163" s="607"/>
    </row>
    <row r="164" spans="2:2" x14ac:dyDescent="0.25">
      <c r="B164" s="607"/>
    </row>
    <row r="165" spans="2:2" x14ac:dyDescent="0.25">
      <c r="B165" s="607"/>
    </row>
    <row r="166" spans="2:2" x14ac:dyDescent="0.25">
      <c r="B166" s="607"/>
    </row>
    <row r="167" spans="2:2" x14ac:dyDescent="0.25">
      <c r="B167" s="607"/>
    </row>
    <row r="168" spans="2:2" x14ac:dyDescent="0.25">
      <c r="B168" s="607"/>
    </row>
    <row r="169" spans="2:2" x14ac:dyDescent="0.25">
      <c r="B169" s="607"/>
    </row>
    <row r="170" spans="2:2" x14ac:dyDescent="0.25">
      <c r="B170" s="607"/>
    </row>
    <row r="171" spans="2:2" x14ac:dyDescent="0.25">
      <c r="B171" s="607"/>
    </row>
    <row r="172" spans="2:2" x14ac:dyDescent="0.25">
      <c r="B172" s="607"/>
    </row>
    <row r="173" spans="2:2" x14ac:dyDescent="0.25">
      <c r="B173" s="607"/>
    </row>
    <row r="174" spans="2:2" x14ac:dyDescent="0.25">
      <c r="B174" s="607"/>
    </row>
    <row r="175" spans="2:2" x14ac:dyDescent="0.25">
      <c r="B175" s="607"/>
    </row>
    <row r="176" spans="2:2" x14ac:dyDescent="0.25">
      <c r="B176" s="607"/>
    </row>
    <row r="177" spans="2:2" x14ac:dyDescent="0.25">
      <c r="B177" s="607"/>
    </row>
    <row r="178" spans="2:2" x14ac:dyDescent="0.25">
      <c r="B178" s="607"/>
    </row>
    <row r="179" spans="2:2" x14ac:dyDescent="0.25">
      <c r="B179" s="607"/>
    </row>
    <row r="180" spans="2:2" x14ac:dyDescent="0.25">
      <c r="B180" s="607"/>
    </row>
    <row r="181" spans="2:2" x14ac:dyDescent="0.25">
      <c r="B181" s="607"/>
    </row>
    <row r="182" spans="2:2" x14ac:dyDescent="0.25">
      <c r="B182" s="607"/>
    </row>
    <row r="183" spans="2:2" x14ac:dyDescent="0.25">
      <c r="B183" s="607"/>
    </row>
    <row r="184" spans="2:2" x14ac:dyDescent="0.25">
      <c r="B184" s="607"/>
    </row>
    <row r="185" spans="2:2" x14ac:dyDescent="0.25">
      <c r="B185" s="607"/>
    </row>
    <row r="186" spans="2:2" x14ac:dyDescent="0.25">
      <c r="B186" s="607"/>
    </row>
    <row r="187" spans="2:2" x14ac:dyDescent="0.25">
      <c r="B187" s="607"/>
    </row>
    <row r="188" spans="2:2" x14ac:dyDescent="0.25">
      <c r="B188" s="607"/>
    </row>
    <row r="189" spans="2:2" x14ac:dyDescent="0.25">
      <c r="B189" s="607"/>
    </row>
    <row r="190" spans="2:2" x14ac:dyDescent="0.25">
      <c r="B190" s="607"/>
    </row>
    <row r="191" spans="2:2" x14ac:dyDescent="0.25">
      <c r="B191" s="607"/>
    </row>
    <row r="192" spans="2:2" x14ac:dyDescent="0.25">
      <c r="B192" s="607"/>
    </row>
    <row r="193" spans="2:2" x14ac:dyDescent="0.25">
      <c r="B193" s="607"/>
    </row>
    <row r="194" spans="2:2" x14ac:dyDescent="0.25">
      <c r="B194" s="607"/>
    </row>
    <row r="195" spans="2:2" x14ac:dyDescent="0.25">
      <c r="B195" s="607"/>
    </row>
    <row r="196" spans="2:2" x14ac:dyDescent="0.25">
      <c r="B196" s="607"/>
    </row>
    <row r="197" spans="2:2" x14ac:dyDescent="0.25">
      <c r="B197" s="607"/>
    </row>
    <row r="198" spans="2:2" x14ac:dyDescent="0.25">
      <c r="B198" s="607"/>
    </row>
    <row r="199" spans="2:2" x14ac:dyDescent="0.25">
      <c r="B199" s="607"/>
    </row>
    <row r="200" spans="2:2" x14ac:dyDescent="0.25">
      <c r="B200" s="607"/>
    </row>
    <row r="201" spans="2:2" x14ac:dyDescent="0.25">
      <c r="B201" s="607"/>
    </row>
    <row r="202" spans="2:2" x14ac:dyDescent="0.25">
      <c r="B202" s="607"/>
    </row>
    <row r="203" spans="2:2" x14ac:dyDescent="0.25">
      <c r="B203" s="607"/>
    </row>
    <row r="204" spans="2:2" x14ac:dyDescent="0.25">
      <c r="B204" s="607"/>
    </row>
    <row r="205" spans="2:2" x14ac:dyDescent="0.25">
      <c r="B205" s="607"/>
    </row>
    <row r="206" spans="2:2" x14ac:dyDescent="0.25">
      <c r="B206" s="607"/>
    </row>
    <row r="207" spans="2:2" x14ac:dyDescent="0.25">
      <c r="B207" s="607"/>
    </row>
    <row r="208" spans="2:2" x14ac:dyDescent="0.25">
      <c r="B208" s="607"/>
    </row>
    <row r="209" spans="2:2" x14ac:dyDescent="0.25">
      <c r="B209" s="607"/>
    </row>
    <row r="210" spans="2:2" x14ac:dyDescent="0.25">
      <c r="B210" s="607"/>
    </row>
    <row r="211" spans="2:2" x14ac:dyDescent="0.25">
      <c r="B211" s="607"/>
    </row>
    <row r="212" spans="2:2" x14ac:dyDescent="0.25">
      <c r="B212" s="607"/>
    </row>
    <row r="213" spans="2:2" x14ac:dyDescent="0.25">
      <c r="B213" s="607"/>
    </row>
    <row r="214" spans="2:2" x14ac:dyDescent="0.25">
      <c r="B214" s="607"/>
    </row>
    <row r="215" spans="2:2" x14ac:dyDescent="0.25">
      <c r="B215" s="607"/>
    </row>
    <row r="216" spans="2:2" x14ac:dyDescent="0.25">
      <c r="B216" s="607"/>
    </row>
    <row r="217" spans="2:2" x14ac:dyDescent="0.25">
      <c r="B217" s="607"/>
    </row>
    <row r="218" spans="2:2" x14ac:dyDescent="0.25">
      <c r="B218" s="607"/>
    </row>
    <row r="219" spans="2:2" x14ac:dyDescent="0.25">
      <c r="B219" s="607"/>
    </row>
    <row r="220" spans="2:2" x14ac:dyDescent="0.25">
      <c r="B220" s="607"/>
    </row>
    <row r="221" spans="2:2" x14ac:dyDescent="0.25">
      <c r="B221" s="607"/>
    </row>
    <row r="222" spans="2:2" x14ac:dyDescent="0.25">
      <c r="B222" s="607"/>
    </row>
    <row r="223" spans="2:2" x14ac:dyDescent="0.25">
      <c r="B223" s="607"/>
    </row>
    <row r="224" spans="2:2" x14ac:dyDescent="0.25">
      <c r="B224" s="607"/>
    </row>
    <row r="225" spans="2:2" x14ac:dyDescent="0.25">
      <c r="B225" s="607"/>
    </row>
    <row r="226" spans="2:2" x14ac:dyDescent="0.25">
      <c r="B226" s="607"/>
    </row>
    <row r="227" spans="2:2" x14ac:dyDescent="0.25">
      <c r="B227" s="607"/>
    </row>
    <row r="228" spans="2:2" x14ac:dyDescent="0.25">
      <c r="B228" s="607"/>
    </row>
    <row r="229" spans="2:2" x14ac:dyDescent="0.25">
      <c r="B229" s="607"/>
    </row>
    <row r="230" spans="2:2" x14ac:dyDescent="0.25">
      <c r="B230" s="607"/>
    </row>
    <row r="231" spans="2:2" x14ac:dyDescent="0.25">
      <c r="B231" s="607"/>
    </row>
    <row r="232" spans="2:2" x14ac:dyDescent="0.25">
      <c r="B232" s="607"/>
    </row>
    <row r="233" spans="2:2" x14ac:dyDescent="0.25">
      <c r="B233" s="607"/>
    </row>
    <row r="234" spans="2:2" x14ac:dyDescent="0.25">
      <c r="B234" s="607"/>
    </row>
    <row r="235" spans="2:2" x14ac:dyDescent="0.25">
      <c r="B235" s="607"/>
    </row>
    <row r="236" spans="2:2" x14ac:dyDescent="0.25">
      <c r="B236" s="607"/>
    </row>
    <row r="237" spans="2:2" x14ac:dyDescent="0.25">
      <c r="B237" s="607"/>
    </row>
    <row r="238" spans="2:2" x14ac:dyDescent="0.25">
      <c r="B238" s="607"/>
    </row>
    <row r="239" spans="2:2" x14ac:dyDescent="0.25">
      <c r="B239" s="607"/>
    </row>
    <row r="240" spans="2:2" x14ac:dyDescent="0.25">
      <c r="B240" s="607"/>
    </row>
    <row r="241" spans="2:2" x14ac:dyDescent="0.25">
      <c r="B241" s="607"/>
    </row>
    <row r="242" spans="2:2" x14ac:dyDescent="0.25">
      <c r="B242" s="607"/>
    </row>
    <row r="243" spans="2:2" x14ac:dyDescent="0.25">
      <c r="B243" s="607"/>
    </row>
    <row r="244" spans="2:2" x14ac:dyDescent="0.25">
      <c r="B244" s="607"/>
    </row>
    <row r="245" spans="2:2" x14ac:dyDescent="0.25">
      <c r="B245" s="607"/>
    </row>
    <row r="246" spans="2:2" x14ac:dyDescent="0.25">
      <c r="B246" s="607"/>
    </row>
    <row r="247" spans="2:2" x14ac:dyDescent="0.25">
      <c r="B247" s="607"/>
    </row>
    <row r="248" spans="2:2" x14ac:dyDescent="0.25">
      <c r="B248" s="607"/>
    </row>
    <row r="249" spans="2:2" x14ac:dyDescent="0.25">
      <c r="B249" s="607"/>
    </row>
    <row r="250" spans="2:2" x14ac:dyDescent="0.25">
      <c r="B250" s="607"/>
    </row>
    <row r="251" spans="2:2" x14ac:dyDescent="0.25">
      <c r="B251" s="607"/>
    </row>
    <row r="252" spans="2:2" x14ac:dyDescent="0.25">
      <c r="B252" s="607"/>
    </row>
    <row r="253" spans="2:2" x14ac:dyDescent="0.25">
      <c r="B253" s="607"/>
    </row>
    <row r="254" spans="2:2" x14ac:dyDescent="0.25">
      <c r="B254" s="607"/>
    </row>
    <row r="255" spans="2:2" x14ac:dyDescent="0.25">
      <c r="B255" s="607"/>
    </row>
    <row r="256" spans="2:2" x14ac:dyDescent="0.25">
      <c r="B256" s="607"/>
    </row>
    <row r="257" spans="2:2" x14ac:dyDescent="0.25">
      <c r="B257" s="607"/>
    </row>
    <row r="258" spans="2:2" x14ac:dyDescent="0.25">
      <c r="B258" s="607"/>
    </row>
    <row r="259" spans="2:2" x14ac:dyDescent="0.25">
      <c r="B259" s="607"/>
    </row>
    <row r="260" spans="2:2" x14ac:dyDescent="0.25">
      <c r="B260" s="607"/>
    </row>
    <row r="261" spans="2:2" x14ac:dyDescent="0.25">
      <c r="B261" s="607"/>
    </row>
    <row r="262" spans="2:2" x14ac:dyDescent="0.25">
      <c r="B262" s="607"/>
    </row>
    <row r="263" spans="2:2" x14ac:dyDescent="0.25">
      <c r="B263" s="607"/>
    </row>
    <row r="264" spans="2:2" x14ac:dyDescent="0.25">
      <c r="B264" s="607"/>
    </row>
    <row r="265" spans="2:2" x14ac:dyDescent="0.25">
      <c r="B265" s="607"/>
    </row>
    <row r="266" spans="2:2" x14ac:dyDescent="0.25">
      <c r="B266" s="607"/>
    </row>
    <row r="267" spans="2:2" x14ac:dyDescent="0.25">
      <c r="B267" s="607"/>
    </row>
    <row r="268" spans="2:2" x14ac:dyDescent="0.25">
      <c r="B268" s="607"/>
    </row>
    <row r="269" spans="2:2" x14ac:dyDescent="0.25">
      <c r="B269" s="607"/>
    </row>
    <row r="270" spans="2:2" x14ac:dyDescent="0.25">
      <c r="B270" s="607"/>
    </row>
    <row r="271" spans="2:2" x14ac:dyDescent="0.25">
      <c r="B271" s="607"/>
    </row>
    <row r="272" spans="2:2" x14ac:dyDescent="0.25">
      <c r="B272" s="607"/>
    </row>
    <row r="273" spans="2:2" x14ac:dyDescent="0.25">
      <c r="B273" s="607"/>
    </row>
    <row r="274" spans="2:2" x14ac:dyDescent="0.25">
      <c r="B274" s="607"/>
    </row>
    <row r="275" spans="2:2" x14ac:dyDescent="0.25">
      <c r="B275" s="607"/>
    </row>
    <row r="276" spans="2:2" x14ac:dyDescent="0.25">
      <c r="B276" s="607"/>
    </row>
    <row r="277" spans="2:2" x14ac:dyDescent="0.25">
      <c r="B277" s="607"/>
    </row>
    <row r="278" spans="2:2" x14ac:dyDescent="0.25">
      <c r="B278" s="607"/>
    </row>
    <row r="279" spans="2:2" x14ac:dyDescent="0.25">
      <c r="B279" s="607"/>
    </row>
    <row r="280" spans="2:2" x14ac:dyDescent="0.25">
      <c r="B280" s="607"/>
    </row>
    <row r="281" spans="2:2" x14ac:dyDescent="0.25">
      <c r="B281" s="607"/>
    </row>
    <row r="282" spans="2:2" x14ac:dyDescent="0.25">
      <c r="B282" s="607"/>
    </row>
    <row r="283" spans="2:2" x14ac:dyDescent="0.25">
      <c r="B283" s="607"/>
    </row>
    <row r="284" spans="2:2" x14ac:dyDescent="0.25">
      <c r="B284" s="607"/>
    </row>
    <row r="285" spans="2:2" x14ac:dyDescent="0.25">
      <c r="B285" s="607"/>
    </row>
    <row r="286" spans="2:2" x14ac:dyDescent="0.25">
      <c r="B286" s="607"/>
    </row>
    <row r="287" spans="2:2" x14ac:dyDescent="0.25">
      <c r="B287" s="607"/>
    </row>
    <row r="288" spans="2:2" x14ac:dyDescent="0.25">
      <c r="B288" s="607"/>
    </row>
    <row r="289" spans="2:2" x14ac:dyDescent="0.25">
      <c r="B289" s="607"/>
    </row>
    <row r="290" spans="2:2" x14ac:dyDescent="0.25">
      <c r="B290" s="607"/>
    </row>
  </sheetData>
  <mergeCells count="36">
    <mergeCell ref="J41:M41"/>
    <mergeCell ref="O41:R41"/>
    <mergeCell ref="U41:X41"/>
    <mergeCell ref="Z41:AC41"/>
    <mergeCell ref="AE41:AH41"/>
    <mergeCell ref="F53:F54"/>
    <mergeCell ref="AD39:AI39"/>
    <mergeCell ref="D40:H40"/>
    <mergeCell ref="I40:M40"/>
    <mergeCell ref="N40:R40"/>
    <mergeCell ref="S40:S42"/>
    <mergeCell ref="T40:X40"/>
    <mergeCell ref="Y40:AC40"/>
    <mergeCell ref="AD40:AH40"/>
    <mergeCell ref="AI40:AI42"/>
    <mergeCell ref="E41:H41"/>
    <mergeCell ref="D39:H39"/>
    <mergeCell ref="I39:M39"/>
    <mergeCell ref="N39:R39"/>
    <mergeCell ref="T39:X39"/>
    <mergeCell ref="Y39:AC39"/>
    <mergeCell ref="K10:N10"/>
    <mergeCell ref="P10:S10"/>
    <mergeCell ref="B37:C37"/>
    <mergeCell ref="D38:S38"/>
    <mergeCell ref="T38:AI38"/>
    <mergeCell ref="B7:C11"/>
    <mergeCell ref="D7:S7"/>
    <mergeCell ref="D8:D11"/>
    <mergeCell ref="E8:I8"/>
    <mergeCell ref="J8:N8"/>
    <mergeCell ref="O8:S8"/>
    <mergeCell ref="E9:I9"/>
    <mergeCell ref="J9:N9"/>
    <mergeCell ref="O9:S9"/>
    <mergeCell ref="F10:I10"/>
  </mergeCells>
  <pageMargins left="0.7" right="0.7" top="0.75" bottom="0.75" header="0.3" footer="0.3"/>
  <pageSetup orientation="portrait" r:id="rId1"/>
  <headerFooter>
    <oddHeader>&amp;L&amp;"Calibri"&amp;12&amp;K000000EBA Regular Use&amp;1#</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65488-7504-4E31-B77D-6D639845F2B8}">
  <sheetPr>
    <pageSetUpPr fitToPage="1"/>
  </sheetPr>
  <dimension ref="A1:H20"/>
  <sheetViews>
    <sheetView zoomScale="90" zoomScaleNormal="90" workbookViewId="0"/>
  </sheetViews>
  <sheetFormatPr defaultColWidth="8.85546875" defaultRowHeight="15" x14ac:dyDescent="0.25"/>
  <cols>
    <col min="1" max="1" width="8.85546875" style="890"/>
    <col min="2" max="2" width="10.28515625" style="890" bestFit="1" customWidth="1"/>
    <col min="3" max="3" width="60.5703125" style="890" customWidth="1"/>
    <col min="4" max="4" width="62.140625" style="890" bestFit="1" customWidth="1"/>
    <col min="5" max="5" width="38.85546875" style="890" bestFit="1" customWidth="1"/>
    <col min="6" max="6" width="35" style="890" customWidth="1"/>
    <col min="7" max="7" width="36.5703125" style="890" customWidth="1"/>
    <col min="8" max="8" width="41.5703125" style="890" customWidth="1"/>
    <col min="9" max="16384" width="8.85546875" style="890"/>
  </cols>
  <sheetData>
    <row r="1" spans="1:8" x14ac:dyDescent="0.25">
      <c r="A1" s="822"/>
      <c r="B1" s="822" t="s">
        <v>143</v>
      </c>
      <c r="C1" s="822" t="s">
        <v>6</v>
      </c>
    </row>
    <row r="2" spans="1:8" x14ac:dyDescent="0.25">
      <c r="C2" s="891" t="s">
        <v>79</v>
      </c>
    </row>
    <row r="4" spans="1:8" x14ac:dyDescent="0.25">
      <c r="C4" s="892" t="s">
        <v>146</v>
      </c>
      <c r="D4" s="892" t="s">
        <v>147</v>
      </c>
      <c r="E4" s="892" t="s">
        <v>148</v>
      </c>
      <c r="F4" s="892" t="s">
        <v>247</v>
      </c>
      <c r="G4" s="892" t="s">
        <v>248</v>
      </c>
      <c r="H4" s="892" t="s">
        <v>249</v>
      </c>
    </row>
    <row r="5" spans="1:8" x14ac:dyDescent="0.25">
      <c r="C5" s="1440" t="s">
        <v>1830</v>
      </c>
      <c r="D5" s="1440" t="s">
        <v>1831</v>
      </c>
      <c r="E5" s="1440" t="s">
        <v>1546</v>
      </c>
      <c r="F5" s="1099" t="s">
        <v>1832</v>
      </c>
      <c r="G5" s="1099" t="s">
        <v>1833</v>
      </c>
      <c r="H5" s="1426" t="s">
        <v>1834</v>
      </c>
    </row>
    <row r="6" spans="1:8" x14ac:dyDescent="0.25">
      <c r="C6" s="1441"/>
      <c r="D6" s="1441"/>
      <c r="E6" s="1441"/>
      <c r="F6" s="1101"/>
      <c r="G6" s="1101"/>
      <c r="H6" s="1428"/>
    </row>
    <row r="7" spans="1:8" ht="14.45" customHeight="1" x14ac:dyDescent="0.25">
      <c r="B7" s="775">
        <v>1</v>
      </c>
      <c r="C7" s="1426" t="s">
        <v>1835</v>
      </c>
      <c r="D7" s="775" t="s">
        <v>1836</v>
      </c>
      <c r="E7" s="893" t="s">
        <v>482</v>
      </c>
      <c r="F7" s="97"/>
      <c r="G7" s="97"/>
      <c r="H7" s="775"/>
    </row>
    <row r="8" spans="1:8" x14ac:dyDescent="0.25">
      <c r="B8" s="775">
        <v>2</v>
      </c>
      <c r="C8" s="1427"/>
      <c r="D8" s="775" t="s">
        <v>1837</v>
      </c>
      <c r="E8" s="777">
        <v>3383</v>
      </c>
      <c r="F8" s="97"/>
      <c r="G8" s="97"/>
      <c r="H8" s="775"/>
    </row>
    <row r="9" spans="1:8" x14ac:dyDescent="0.25">
      <c r="B9" s="775">
        <v>3</v>
      </c>
      <c r="C9" s="1427"/>
      <c r="D9" s="269" t="s">
        <v>1635</v>
      </c>
      <c r="E9" s="777">
        <v>3383</v>
      </c>
      <c r="F9" s="97"/>
      <c r="G9" s="97"/>
      <c r="H9" s="775"/>
    </row>
    <row r="10" spans="1:8" x14ac:dyDescent="0.25">
      <c r="B10" s="775"/>
      <c r="C10" s="1427"/>
      <c r="D10" s="775" t="s">
        <v>844</v>
      </c>
      <c r="E10" s="775"/>
      <c r="F10" s="97"/>
      <c r="G10" s="97"/>
      <c r="H10" s="775"/>
    </row>
    <row r="11" spans="1:8" x14ac:dyDescent="0.25">
      <c r="B11" s="775"/>
      <c r="C11" s="1427"/>
      <c r="D11" s="894" t="s">
        <v>1636</v>
      </c>
      <c r="E11" s="777">
        <v>2124</v>
      </c>
      <c r="F11" s="97"/>
      <c r="G11" s="97"/>
      <c r="H11" s="775"/>
    </row>
    <row r="12" spans="1:8" x14ac:dyDescent="0.25">
      <c r="B12" s="775"/>
      <c r="C12" s="1427"/>
      <c r="D12" s="894" t="s">
        <v>1838</v>
      </c>
      <c r="E12" s="775"/>
      <c r="F12" s="97"/>
      <c r="G12" s="97"/>
      <c r="H12" s="775"/>
    </row>
    <row r="13" spans="1:8" ht="15" customHeight="1" x14ac:dyDescent="0.25">
      <c r="B13" s="775">
        <v>4</v>
      </c>
      <c r="C13" s="1428"/>
      <c r="D13" s="775" t="s">
        <v>1839</v>
      </c>
      <c r="E13" s="775"/>
      <c r="F13" s="97"/>
      <c r="G13" s="97"/>
      <c r="H13" s="775"/>
    </row>
    <row r="14" spans="1:8" ht="14.45" customHeight="1" x14ac:dyDescent="0.25">
      <c r="B14" s="775">
        <v>5</v>
      </c>
      <c r="C14" s="1426" t="s">
        <v>1840</v>
      </c>
      <c r="D14" s="775" t="s">
        <v>1836</v>
      </c>
      <c r="E14" s="775"/>
      <c r="F14" s="97"/>
      <c r="G14" s="97"/>
      <c r="H14" s="775"/>
    </row>
    <row r="15" spans="1:8" x14ac:dyDescent="0.25">
      <c r="B15" s="775">
        <v>6</v>
      </c>
      <c r="C15" s="1427"/>
      <c r="D15" s="775" t="s">
        <v>1837</v>
      </c>
      <c r="E15" s="777">
        <v>3383</v>
      </c>
      <c r="F15" s="97"/>
      <c r="G15" s="97"/>
      <c r="H15" s="775"/>
    </row>
    <row r="16" spans="1:8" x14ac:dyDescent="0.25">
      <c r="B16" s="775">
        <v>7</v>
      </c>
      <c r="C16" s="1427"/>
      <c r="D16" s="894" t="s">
        <v>1635</v>
      </c>
      <c r="E16" s="777">
        <v>3383</v>
      </c>
      <c r="F16" s="97"/>
      <c r="G16" s="97"/>
      <c r="H16" s="775"/>
    </row>
    <row r="17" spans="2:8" x14ac:dyDescent="0.25">
      <c r="B17" s="775">
        <v>8</v>
      </c>
      <c r="C17" s="1427"/>
      <c r="D17" s="775" t="s">
        <v>844</v>
      </c>
      <c r="E17" s="775"/>
      <c r="F17" s="97"/>
      <c r="G17" s="97"/>
      <c r="H17" s="775"/>
    </row>
    <row r="18" spans="2:8" x14ac:dyDescent="0.25">
      <c r="B18" s="775">
        <v>9</v>
      </c>
      <c r="C18" s="1427"/>
      <c r="D18" s="894" t="s">
        <v>1636</v>
      </c>
      <c r="E18" s="777">
        <v>2124</v>
      </c>
      <c r="F18" s="97"/>
      <c r="G18" s="97"/>
      <c r="H18" s="775"/>
    </row>
    <row r="19" spans="2:8" x14ac:dyDescent="0.25">
      <c r="B19" s="775">
        <v>10</v>
      </c>
      <c r="C19" s="1427"/>
      <c r="D19" s="894" t="s">
        <v>1838</v>
      </c>
      <c r="E19" s="895" t="s">
        <v>482</v>
      </c>
      <c r="F19" s="97"/>
      <c r="G19" s="97"/>
      <c r="H19" s="775"/>
    </row>
    <row r="20" spans="2:8" x14ac:dyDescent="0.25">
      <c r="B20" s="775">
        <v>11</v>
      </c>
      <c r="C20" s="1428"/>
      <c r="D20" s="775" t="s">
        <v>1839</v>
      </c>
      <c r="E20" s="895" t="s">
        <v>482</v>
      </c>
      <c r="F20" s="97"/>
      <c r="G20" s="97"/>
      <c r="H20" s="775"/>
    </row>
  </sheetData>
  <mergeCells count="8">
    <mergeCell ref="F5:F6"/>
    <mergeCell ref="G5:G6"/>
    <mergeCell ref="H5:H6"/>
    <mergeCell ref="C7:C13"/>
    <mergeCell ref="C14:C20"/>
    <mergeCell ref="C5:C6"/>
    <mergeCell ref="D5:D6"/>
    <mergeCell ref="E5:E6"/>
  </mergeCells>
  <pageMargins left="0.70866141732283472" right="0.70866141732283472" top="0.74803149606299213" bottom="0.74803149606299213" header="0.31496062992125984" footer="0.31496062992125984"/>
  <pageSetup scale="4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EF9859BFDE09A4FAF9E46D7559FA05E" ma:contentTypeVersion="6" ma:contentTypeDescription="Opret et nyt dokument." ma:contentTypeScope="" ma:versionID="76b9de2ef1376cbdd19417e58ded53e2">
  <xsd:schema xmlns:xsd="http://www.w3.org/2001/XMLSchema" xmlns:xs="http://www.w3.org/2001/XMLSchema" xmlns:p="http://schemas.microsoft.com/office/2006/metadata/properties" xmlns:ns2="8ad86615-9d33-4660-8ec4-d86a132302f0" xmlns:ns3="5051958b-d02f-41f4-8e87-457672f12e0e" targetNamespace="http://schemas.microsoft.com/office/2006/metadata/properties" ma:root="true" ma:fieldsID="d402198c1b37bf1d694698db43593205" ns2:_="" ns3:_="">
    <xsd:import namespace="8ad86615-9d33-4660-8ec4-d86a132302f0"/>
    <xsd:import namespace="5051958b-d02f-41f4-8e87-457672f12e0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86615-9d33-4660-8ec4-d86a132302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51958b-d02f-41f4-8e87-457672f12e0e"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5D3529-967C-4EED-AC08-8300268F3A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86615-9d33-4660-8ec4-d86a132302f0"/>
    <ds:schemaRef ds:uri="5051958b-d02f-41f4-8e87-457672f12e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F6C4BF-4799-428D-83B9-5E92FB710F65}">
  <ds:schemaRefs>
    <ds:schemaRef ds:uri="http://schemas.microsoft.com/sharepoint/v3/contenttype/forms"/>
  </ds:schemaRefs>
</ds:datastoreItem>
</file>

<file path=customXml/itemProps3.xml><?xml version="1.0" encoding="utf-8"?>
<ds:datastoreItem xmlns:ds="http://schemas.openxmlformats.org/officeDocument/2006/customXml" ds:itemID="{4687245E-1EF1-468C-9613-A30C8E525F7A}">
  <ds:schemaRefs>
    <ds:schemaRef ds:uri="5051958b-d02f-41f4-8e87-457672f12e0e"/>
    <ds:schemaRef ds:uri="http://purl.org/dc/elements/1.1/"/>
    <ds:schemaRef ds:uri="http://schemas.microsoft.com/office/2006/documentManagement/types"/>
    <ds:schemaRef ds:uri="http://purl.org/dc/terms/"/>
    <ds:schemaRef ds:uri="http://www.w3.org/XML/1998/namespace"/>
    <ds:schemaRef ds:uri="http://schemas.microsoft.com/office/infopath/2007/PartnerControls"/>
    <ds:schemaRef ds:uri="http://purl.org/dc/dcmitype/"/>
    <ds:schemaRef ds:uri="8ad86615-9d33-4660-8ec4-d86a132302f0"/>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80</vt:i4>
      </vt:variant>
      <vt:variant>
        <vt:lpstr>Navngivne områder</vt:lpstr>
      </vt:variant>
      <vt:variant>
        <vt:i4>18</vt:i4>
      </vt:variant>
    </vt:vector>
  </HeadingPairs>
  <TitlesOfParts>
    <vt:vector size="98" baseType="lpstr">
      <vt:lpstr>Indholdsfortegnelse</vt:lpstr>
      <vt:lpstr>Reference</vt:lpstr>
      <vt:lpstr>EU OV1</vt:lpstr>
      <vt:lpstr>EU KM1</vt:lpstr>
      <vt:lpstr>Skema EU LI1 </vt:lpstr>
      <vt:lpstr>Skema EU LI2</vt:lpstr>
      <vt:lpstr>Tabel EU-LIA</vt:lpstr>
      <vt:lpstr>Tabel EU-LIB</vt:lpstr>
      <vt:lpstr>Skema EU PV1</vt:lpstr>
      <vt:lpstr>Skema EU CC1</vt:lpstr>
      <vt:lpstr>Skema EU CC2 </vt:lpstr>
      <vt:lpstr>Tabel EU CCA  </vt:lpstr>
      <vt:lpstr>EU CCyB1</vt:lpstr>
      <vt:lpstr>EU CCyB2</vt:lpstr>
      <vt:lpstr>EU LR1 - LRSum</vt:lpstr>
      <vt:lpstr>EU LR2 - LRCom</vt:lpstr>
      <vt:lpstr>EU LR3 - LRSpl</vt:lpstr>
      <vt:lpstr>EU LIQ1</vt:lpstr>
      <vt:lpstr>EU LIQ2</vt:lpstr>
      <vt:lpstr>Skema EU CR1</vt:lpstr>
      <vt:lpstr>Skema EU CR1-A</vt:lpstr>
      <vt:lpstr>Skema EU CR2</vt:lpstr>
      <vt:lpstr>Skema EU CR2a</vt:lpstr>
      <vt:lpstr>Skema EU CQ1</vt:lpstr>
      <vt:lpstr>Skema EU CQ2</vt:lpstr>
      <vt:lpstr>Skema EU CQ3</vt:lpstr>
      <vt:lpstr>Skema EU CQ4</vt:lpstr>
      <vt:lpstr>Skema EU CQ5</vt:lpstr>
      <vt:lpstr>Skema EU CQ6</vt:lpstr>
      <vt:lpstr>Skema EU CQ7</vt:lpstr>
      <vt:lpstr>Skema EU CQ8</vt:lpstr>
      <vt:lpstr>EU CR3</vt:lpstr>
      <vt:lpstr>EU CR4</vt:lpstr>
      <vt:lpstr>EU CR5</vt:lpstr>
      <vt:lpstr>EU CR6</vt:lpstr>
      <vt:lpstr>EU CR6-A</vt:lpstr>
      <vt:lpstr>EU CR7</vt:lpstr>
      <vt:lpstr>EU CR7-A</vt:lpstr>
      <vt:lpstr>EU CR8</vt:lpstr>
      <vt:lpstr>EU CR9</vt:lpstr>
      <vt:lpstr>EU CR9.1</vt:lpstr>
      <vt:lpstr>EU CR10 </vt:lpstr>
      <vt:lpstr>Tabel EU CCRA</vt:lpstr>
      <vt:lpstr>Skema EU CCR1</vt:lpstr>
      <vt:lpstr>Skema EU CCR2</vt:lpstr>
      <vt:lpstr>Skema EU CCR3</vt:lpstr>
      <vt:lpstr>Skema EU CCR4</vt:lpstr>
      <vt:lpstr>Skema EU CCR5</vt:lpstr>
      <vt:lpstr>Skema EU CCR6</vt:lpstr>
      <vt:lpstr>Skema EU CCR7</vt:lpstr>
      <vt:lpstr>Skema EU CCR8</vt:lpstr>
      <vt:lpstr>Skema EU SEC1</vt:lpstr>
      <vt:lpstr>Skema EU SEC2</vt:lpstr>
      <vt:lpstr>Skema EU SEC3</vt:lpstr>
      <vt:lpstr>Skema EU SEC4</vt:lpstr>
      <vt:lpstr>Skema EU SEC5</vt:lpstr>
      <vt:lpstr>EU MR1</vt:lpstr>
      <vt:lpstr>Skema EU OR1</vt:lpstr>
      <vt:lpstr>REM1</vt:lpstr>
      <vt:lpstr>REM2</vt:lpstr>
      <vt:lpstr>REM3</vt:lpstr>
      <vt:lpstr>REM4</vt:lpstr>
      <vt:lpstr>REM5</vt:lpstr>
      <vt:lpstr>Skema EU AE1</vt:lpstr>
      <vt:lpstr>Skema EU AE2</vt:lpstr>
      <vt:lpstr>Skema EU AE3</vt:lpstr>
      <vt:lpstr>Skema EU IRRBB1</vt:lpstr>
      <vt:lpstr>Qualitative-Environmental risk</vt:lpstr>
      <vt:lpstr>Qualitative-Social risk</vt:lpstr>
      <vt:lpstr>Qualitative-Governance risk</vt:lpstr>
      <vt:lpstr>1.CC Transition risk-Banking b.</vt:lpstr>
      <vt:lpstr>2.CC Trans-BB.RE collateral</vt:lpstr>
      <vt:lpstr>3.CC Trans-BB.alignment metrics</vt:lpstr>
      <vt:lpstr>4.CC Transition-toppollutcomp</vt:lpstr>
      <vt:lpstr>5.CC Physical risk</vt:lpstr>
      <vt:lpstr>6. Summary GAR </vt:lpstr>
      <vt:lpstr>7.Mitigating actions-GAR assets</vt:lpstr>
      <vt:lpstr>8.Mitigating actions - GAR %</vt:lpstr>
      <vt:lpstr>9.Mitigating actions-BTAR</vt:lpstr>
      <vt:lpstr>10.Other mitigating actions</vt:lpstr>
      <vt:lpstr>'EU MR1'!_ftn1</vt:lpstr>
      <vt:lpstr>'EU MR1'!_ftnref1</vt:lpstr>
      <vt:lpstr>'Skema EU LI1 '!_Toc483499698</vt:lpstr>
      <vt:lpstr>'EU CR3'!Udskriftsområde</vt:lpstr>
      <vt:lpstr>'EU CR6-A'!Udskriftsområde</vt:lpstr>
      <vt:lpstr>'EU CR7'!Udskriftsområde</vt:lpstr>
      <vt:lpstr>'EU CR9'!Udskriftsområde</vt:lpstr>
      <vt:lpstr>'EU CR9.1'!Udskriftsområde</vt:lpstr>
      <vt:lpstr>'EU LIQ2'!Udskriftsområde</vt:lpstr>
      <vt:lpstr>'EU LR1 - LRSum'!Udskriftsområde</vt:lpstr>
      <vt:lpstr>'EU LR2 - LRCom'!Udskriftsområde</vt:lpstr>
      <vt:lpstr>'EU LR3 - LRSpl'!Udskriftsområde</vt:lpstr>
      <vt:lpstr>Indholdsfortegnelse!Udskriftsområde</vt:lpstr>
      <vt:lpstr>'Qualitative-Environmental risk'!Udskriftsområde</vt:lpstr>
      <vt:lpstr>'Skema EU CC1'!Udskriftsområde</vt:lpstr>
      <vt:lpstr>'Skema EU LI1 '!Udskriftsområde</vt:lpstr>
      <vt:lpstr>'Skema EU SEC5'!Udskriftsområde</vt:lpstr>
      <vt:lpstr>'Skema EU CC1'!Udskriftstitler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Kjeldstrøm Fischer</dc:creator>
  <cp:keywords/>
  <dc:description/>
  <cp:lastModifiedBy>Andreas Bjerg Larsen</cp:lastModifiedBy>
  <cp:revision/>
  <dcterms:created xsi:type="dcterms:W3CDTF">2015-06-05T18:19:34Z</dcterms:created>
  <dcterms:modified xsi:type="dcterms:W3CDTF">2025-02-06T14:52:07Z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0x010100AEF9859BFDE09A4FAF9E46D7559FA05E</vt:lpwstr>
  </property>
</Properties>
</file>