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enne_projektmappe" defaultThemeVersion="124226"/>
  <mc:AlternateContent xmlns:mc="http://schemas.openxmlformats.org/markup-compatibility/2006">
    <mc:Choice Requires="x15">
      <x15ac:absPath xmlns:x15ac="http://schemas.microsoft.com/office/spreadsheetml/2010/11/ac" url="Z:\Rating\StandardPoors\Data_2025_Q1\"/>
    </mc:Choice>
  </mc:AlternateContent>
  <xr:revisionPtr revIDLastSave="0" documentId="13_ncr:1_{1558339C-CA69-4FF6-8F9C-99532F7532FE}" xr6:coauthVersionLast="47" xr6:coauthVersionMax="47" xr10:uidLastSave="{00000000-0000-0000-0000-000000000000}"/>
  <bookViews>
    <workbookView xWindow="-120" yWindow="-120" windowWidth="29040" windowHeight="17640" tabRatio="975" activeTab="8"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Frontpage!$A$23:$F$59</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C17" i="10" l="1"/>
  <c r="C25" i="10" l="1"/>
  <c r="L60" i="16" l="1"/>
  <c r="K60" i="16"/>
  <c r="J60" i="16"/>
  <c r="I60" i="16"/>
  <c r="H60" i="16"/>
  <c r="G60" i="16"/>
  <c r="F60" i="16"/>
  <c r="E60" i="16"/>
  <c r="D60" i="16"/>
  <c r="C60" i="16"/>
  <c r="L40" i="16"/>
  <c r="K40" i="16"/>
  <c r="J40" i="16"/>
  <c r="I40" i="16"/>
  <c r="H40" i="16"/>
  <c r="G40" i="16"/>
  <c r="F40" i="16"/>
  <c r="E40" i="16"/>
  <c r="D40" i="16"/>
  <c r="C40" i="16"/>
  <c r="L20" i="16"/>
  <c r="K20" i="16"/>
  <c r="J20" i="16"/>
  <c r="I20" i="16"/>
  <c r="H20" i="16"/>
  <c r="G20" i="16"/>
  <c r="F20" i="16"/>
  <c r="E20" i="16"/>
  <c r="D20" i="16"/>
  <c r="C20" i="16"/>
  <c r="M11" i="1" l="1"/>
  <c r="I12" i="15" l="1"/>
  <c r="I13" i="15"/>
  <c r="I14" i="15"/>
  <c r="I15" i="15"/>
  <c r="I16" i="15"/>
  <c r="I17" i="15"/>
  <c r="I18" i="15"/>
  <c r="I19" i="15"/>
  <c r="I20" i="15"/>
  <c r="I11" i="15"/>
  <c r="N78" i="2"/>
  <c r="M10" i="16" l="1"/>
  <c r="M11" i="16"/>
  <c r="M12" i="16"/>
  <c r="M13" i="16"/>
  <c r="M14" i="16"/>
  <c r="M15" i="16"/>
  <c r="M16" i="16"/>
  <c r="M17" i="16"/>
  <c r="M18" i="16"/>
  <c r="M19" i="16"/>
  <c r="M59" i="16" l="1"/>
  <c r="M58" i="16"/>
  <c r="M57" i="16"/>
  <c r="M56" i="16"/>
  <c r="M55" i="16"/>
  <c r="M54" i="16"/>
  <c r="M53" i="16"/>
  <c r="M52" i="16"/>
  <c r="M51" i="16"/>
  <c r="M50" i="16"/>
  <c r="M49" i="16"/>
  <c r="M39" i="16"/>
  <c r="M38" i="16"/>
  <c r="M37" i="16"/>
  <c r="M36" i="16"/>
  <c r="M35" i="16"/>
  <c r="M34" i="16"/>
  <c r="M33" i="16"/>
  <c r="M32" i="16"/>
  <c r="M31" i="16"/>
  <c r="M30" i="16"/>
  <c r="M29" i="16"/>
  <c r="M60" i="16" l="1"/>
  <c r="M40" i="16"/>
  <c r="D29" i="5" l="1"/>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s="1"/>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s="1"/>
  <c r="M12" i="1"/>
  <c r="D88" i="2" l="1"/>
  <c r="E88" i="2"/>
  <c r="F88" i="2"/>
  <c r="G88" i="2"/>
  <c r="H88" i="2"/>
  <c r="I88" i="2"/>
  <c r="J88" i="2"/>
  <c r="K88" i="2"/>
  <c r="L88" i="2"/>
  <c r="C88" i="2"/>
  <c r="L44" i="2"/>
  <c r="D44" i="2"/>
  <c r="E44" i="2"/>
  <c r="F44" i="2"/>
  <c r="K44" i="2"/>
  <c r="G44" i="2"/>
  <c r="H44" i="2"/>
  <c r="I44" i="2"/>
  <c r="J44" i="2"/>
  <c r="C44" i="2"/>
  <c r="M29" i="5"/>
  <c r="I22" i="15"/>
  <c r="M14" i="5"/>
  <c r="N88" i="2" l="1"/>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<sst xmlns="http://schemas.openxmlformats.org/spreadsheetml/2006/main" count="808" uniqueCount="428">
  <si>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</si>
  <si>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</si>
  <si>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</si>
  <si>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</si>
  <si>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</si>
  <si>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</si>
  <si>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</si>
  <si>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</si>
  <si>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</si>
  <si>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</si>
  <si>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</si>
  <si>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</si>
  <si>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</si>
  <si>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</si>
  <si>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</si>
  <si>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</si>
  <si>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</si>
  <si>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</si>
  <si>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</si>
  <si>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</si>
  <si>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</si>
  <si>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</si>
  <si>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</si>
  <si>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</si>
  <si>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</si>
  <si>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</si>
  <si>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</si>
  <si>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</si>
  <si>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</si>
  <si>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</si>
  <si>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</si>
  <si>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</si>
  <si>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</si>
  <si>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</si>
  <si>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</si>
  <si>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</si>
  <si>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</si>
  <si>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</si>
  <si>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</si>
  <si>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</si>
  <si>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</si>
  <si>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</si>
  <si>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</si>
  <si>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</si>
  <si>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</si>
  <si>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</si>
  <si>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</si>
  <si>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</si>
  <si>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</si>
  <si>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</si>
  <si>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</si>
  <si>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</si>
  <si>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</si>
  <si>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</si>
  <si>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</si>
  <si>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</si>
  <si>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</si>
  <si>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</si>
  <si>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</si>
  <si>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</si>
  <si>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</si>
  <si>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</si>
  <si>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</si>
  <si>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</si>
  <si>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</si>
  <si>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</si>
  <si>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</si>
  <si>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</si>
  <si>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</si>
  <si>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</si>
  <si>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</si>
  <si>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</si>
  <si>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</si>
  <si>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</si>
  <si>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</si>
  <si>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</si>
  <si>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</si>
  <si>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</si>
  <si>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</si>
  <si>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</si>
  <si>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</si>
  <si>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</si>
  <si>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</si>
  <si>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</si>
  <si>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</si>
  <si>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</si>
  <si>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</si>
  <si>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</si>
  <si>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</si>
  <si>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</si>
  <si>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</si>
  <si>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</si>
  <si>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</si>
  <si>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</si>
  <si>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</si>
  <si>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</si>
  <si>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</si>
  <si>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</si>
  <si>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</si>
  <si>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</si>
  <si>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</si>
  <si>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</si>
  <si>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</si>
  <si>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</si>
  <si>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</si>
  <si>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</si>
  <si>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</si>
  <si>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</si>
  <si>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</si>
  <si>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</si>
  <si>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</si>
  <si>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</si>
  <si>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</si>
  <si>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</si>
  <si>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</si>
  <si>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</si>
  <si>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</si>
  <si>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</si>
  <si>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</si>
  <si>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</si>
  <si>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</si>
  <si>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</si>
  <si>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</si>
  <si>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</si>
  <si>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</si>
  <si>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</si>
  <si>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</si>
  <si>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</si>
  <si>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</si>
  <si>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</si>
  <si>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</si>
  <si>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</si>
  <si>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</si>
  <si>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</si>
  <si>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</si>
  <si>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</si>
  <si>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</si>
  <si>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</si>
  <si>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</si>
  <si>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</si>
  <si>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</si>
  <si>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</si>
  <si>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</si>
  <si>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</si>
  <si>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</si>
  <si>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</si>
  <si>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</si>
  <si>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</si>
  <si>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</si>
  <si>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</si>
  <si>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</si>
  <si>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</si>
  <si>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</si>
  <si>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</si>
  <si>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</si>
  <si>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</si>
  <si>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</si>
  <si>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</si>
  <si>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</si>
  <si>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</si>
  <si>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</si>
  <si>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</si>
  <si>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</si>
  <si>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</si>
  <si>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</si>
  <si>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</si>
  <si>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</si>
  <si>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</si>
  <si>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</si>
  <si>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</si>
  <si>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</si>
  <si>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</si>
  <si>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</si>
  <si>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</si>
  <si>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</si>
  <si>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</si>
  <si>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</si>
  <si>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</si>
  <si>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</si>
  <si>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</si>
  <si>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</si>
  <si>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</si>
  <si>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</si>
  <si>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</si>
  <si>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</si>
  <si>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</si>
  <si>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</si>
  <si>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</si>
  <si>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</si>
  <si>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</si>
  <si>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</si>
  <si>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</si>
  <si>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</si>
  <si>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</si>
  <si>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</si>
  <si>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</si>
  <si>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</si>
  <si>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</si>
  <si>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</si>
  <si>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</si>
  <si>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</si>
  <si>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</si>
  <si>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</si>
  <si>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</si>
  <si>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</si>
  <si>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</si>
  <si>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</si>
  <si>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</si>
  <si>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</si>
  <si>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</si>
  <si>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</si>
  <si>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</si>
  <si>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</si>
  <si>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</si>
  <si>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</si>
  <si>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</si>
  <si>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</si>
  <si>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</si>
  <si>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</si>
  <si>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</si>
  <si>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</si>
  <si>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</si>
  <si>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</si>
  <si>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</si>
  <si>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</si>
  <si>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</si>
  <si>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</si>
  <si>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</si>
  <si>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</si>
  <si>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</si>
  <si>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</si>
  <si>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</si>
  <si>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</si>
  <si>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</si>
  <si>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</si>
  <si>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</si>
  <si>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</si>
  <si>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</si>
  <si>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</si>
  <si>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</si>
  <si>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</si>
  <si>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</si>
  <si>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</si>
  <si>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</si>
  <si>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</si>
  <si>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</si>
  <si>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</si>
  <si>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</si>
  <si>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</si>
  <si>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</si>
  <si>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</si>
  <si>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</si>
  <si>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</si>
  <si>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</si>
  <si>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</si>
  <si>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</si>
  <si>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</si>
  <si>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</si>
  <si>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</si>
  <si>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</si>
  <si>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</si>
  <si>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</si>
  <si>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DLR Capital center B</t>
  </si>
  <si>
    <t>Table G2 – DLR Capital Centre B, Outstanding CBs</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</si>
  <si>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</si>
  <si>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</si>
  <si>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</si>
  <si>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</si>
  <si>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</si>
  <si>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</si>
  <si>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</si>
  <si>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</si>
  <si>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</si>
  <si>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</si>
  <si>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</si>
  <si>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</si>
  <si>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</si>
  <si>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</si>
  <si>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</si>
  <si>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</si>
  <si>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</si>
  <si>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</si>
  <si>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</si>
  <si>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</si>
  <si>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</si>
  <si>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</si>
  <si>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</si>
  <si>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</si>
  <si>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</si>
  <si>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</si>
  <si>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</si>
  <si>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</si>
  <si>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</si>
  <si>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</si>
  <si>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</si>
  <si>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</si>
  <si>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</si>
  <si>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</si>
  <si>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</si>
  <si>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</si>
  <si>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</si>
  <si>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</si>
  <si>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</si>
  <si>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</si>
  <si>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</si>
  <si>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</si>
  <si>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</si>
  <si>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</si>
  <si>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</si>
  <si>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</si>
  <si>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</si>
  <si>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</si>
  <si>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</si>
  <si>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</si>
  <si>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</si>
  <si>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</si>
  <si>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</si>
  <si>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</si>
  <si>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</si>
  <si>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</si>
  <si>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</si>
  <si>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</si>
  <si>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</si>
  <si>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</si>
  <si>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</si>
  <si>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</si>
  <si>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</si>
  <si>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</si>
  <si>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</si>
  <si>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</si>
  <si>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</si>
  <si>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</si>
  <si>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</si>
  <si>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</si>
  <si>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</si>
  <si>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</si>
  <si>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</si>
  <si>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</si>
  <si>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</si>
  <si>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</si>
  <si>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</si>
  <si>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</si>
  <si>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</si>
  <si>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</si>
  <si>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</si>
  <si>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</si>
  <si>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</si>
  <si>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</si>
  <si>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</si>
  <si>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</si>
  <si>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</si>
  <si>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</si>
  <si>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</si>
  <si>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</si>
  <si>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</si>
  <si>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</si>
  <si>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</si>
  <si>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</si>
  <si>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</si>
  <si>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</si>
  <si>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</si>
  <si>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</si>
  <si>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</si>
  <si>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</si>
  <si>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</si>
  <si>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</si>
  <si>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</si>
  <si>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</si>
  <si>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</si>
  <si>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</si>
  <si>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</si>
  <si>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</si>
  <si>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</si>
  <si>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</si>
  <si>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</si>
  <si>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</si>
  <si>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</si>
  <si>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</si>
  <si>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</si>
  <si>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</si>
  <si>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</si>
  <si>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</si>
  <si>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</si>
  <si>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</si>
  <si>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</si>
  <si>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</si>
  <si>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</si>
  <si>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</si>
  <si>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</si>
  <si>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</si>
  <si>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</si>
  <si>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National Transparency Template : Contents</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</si>
  <si>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</si>
  <si>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</si>
  <si>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</si>
  <si>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</si>
  <si>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</si>
  <si>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</si>
  <si>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</si>
  <si>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</si>
  <si>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</si>
  <si>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r>
      <t>Lending by Seasoning, DKKbn</t>
    </r>
    <r>
      <rPr>
        <i/>
        <sz val="8"/>
        <color theme="1"/>
        <rFont val="Century Gothic"/>
        <family val="2"/>
      </rPr>
      <t xml:space="preserve"> (Seasoning defined by duration of customer relationship)</t>
    </r>
  </si>
  <si>
    <r>
      <t xml:space="preserve">- rate fixed </t>
    </r>
    <r>
      <rPr>
        <b/>
        <sz val="11"/>
        <rFont val="Century Gothic"/>
        <family val="2"/>
      </rPr>
      <t>≤</t>
    </r>
    <r>
      <rPr>
        <sz val="11"/>
        <rFont val="Century Gothic"/>
        <family val="2"/>
      </rPr>
      <t xml:space="preserve"> 1 year</t>
    </r>
  </si>
  <si>
    <t>- rate fixed &gt; 1 and ≤ 3 years</t>
  </si>
  <si>
    <r>
      <t xml:space="preserve">Lending, by-loan to-value (LTV), current property value, </t>
    </r>
    <r>
      <rPr>
        <b/>
        <i/>
        <sz val="11"/>
        <rFont val="Century Gothic"/>
        <family val="2"/>
      </rPr>
      <t>per cent ("Continously distributed into LTV brackets")</t>
    </r>
  </si>
  <si>
    <r>
      <t>Table G1.1 – DLR Capital Centre B,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</si>
  <si>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</si>
  <si>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</si>
  <si>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</si>
  <si>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</si>
  <si>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</si>
  <si>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</si>
  <si>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</si>
  <si>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</si>
  <si>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</si>
  <si>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</si>
  <si>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</si>
  <si>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</si>
  <si>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</si>
  <si>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 xml:space="preserve">National Transparency Template for </t>
  </si>
  <si>
    <t xml:space="preserve"> Danish Covered Bond Issuers</t>
  </si>
  <si>
    <t>Q1 2025</t>
  </si>
  <si>
    <t>Q4 2024</t>
  </si>
  <si>
    <t>Q3 2024</t>
  </si>
  <si>
    <t>Q2 2024</t>
  </si>
  <si>
    <t xml:space="preserve"> </t>
  </si>
  <si>
    <t>ND</t>
  </si>
  <si>
    <t>DKK. 202.2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</si>
</sst>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3"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Century Gothic"/>
      <family val="2"/>
    </font>
    <font>
      <b/>
      <sz val="12"/>
      <color rgb="FF000000"/>
      <name val="Century Gothic"/>
      <family val="2"/>
    </font>
    <font>
      <b/>
      <sz val="11"/>
      <color rgb="FF000000"/>
      <name val="Century Gothic"/>
      <family val="2"/>
    </font>
    <font>
      <sz val="11"/>
      <color rgb="FF000000"/>
      <name val="Century Gothic"/>
      <family val="2"/>
    </font>
    <font>
      <b/>
      <u/>
      <sz val="9.35"/>
      <color rgb="FF0000FF"/>
      <name val="Century Gothic"/>
      <family val="2"/>
    </font>
    <font>
      <b/>
      <sz val="12"/>
      <color theme="1"/>
      <name val="Century Gothic"/>
      <family val="2"/>
    </font>
    <font>
      <sz val="8"/>
      <color rgb="FF000000"/>
      <name val="Century Gothic"/>
      <family val="2"/>
    </font>
    <font>
      <b/>
      <sz val="11"/>
      <color theme="1"/>
      <name val="Century Gothic"/>
      <family val="2"/>
    </font>
    <font>
      <b/>
      <sz val="10"/>
      <color rgb="FF000000"/>
      <name val="Century Gothic"/>
      <family val="2"/>
    </font>
    <font>
      <b/>
      <i/>
      <sz val="10"/>
      <color rgb="FF000000"/>
      <name val="Century Gothic"/>
      <family val="2"/>
    </font>
    <font>
      <u/>
      <sz val="9.35"/>
      <color theme="10"/>
      <name val="Century Gothic"/>
      <family val="2"/>
    </font>
    <font>
      <u/>
      <sz val="11"/>
      <color theme="1"/>
      <name val="Century Gothic"/>
      <family val="2"/>
    </font>
    <font>
      <sz val="12"/>
      <color theme="1"/>
      <name val="Century Gothic"/>
      <family val="2"/>
    </font>
    <font>
      <i/>
      <sz val="11"/>
      <color theme="1"/>
      <name val="Century Gothic"/>
      <family val="2"/>
    </font>
    <font>
      <b/>
      <i/>
      <sz val="11"/>
      <color theme="1"/>
      <name val="Century Gothic"/>
      <family val="2"/>
    </font>
    <font>
      <i/>
      <sz val="8"/>
      <color theme="1"/>
      <name val="Century Gothic"/>
      <family val="2"/>
    </font>
    <font>
      <b/>
      <i/>
      <sz val="11"/>
      <name val="Century Gothic"/>
      <family val="2"/>
    </font>
    <font>
      <b/>
      <sz val="9"/>
      <color rgb="FF000000"/>
      <name val="Century Gothic"/>
      <family val="2"/>
    </font>
    <font>
      <b/>
      <sz val="11"/>
      <name val="Century Gothic"/>
      <family val="2"/>
    </font>
    <font>
      <sz val="11"/>
      <name val="Century Gothic"/>
      <family val="2"/>
    </font>
    <font>
      <sz val="11"/>
      <color rgb="FFFF0000"/>
      <name val="Century Gothic"/>
      <family val="2"/>
    </font>
    <font>
      <b/>
      <sz val="14"/>
      <color theme="0" tint="-0.499984740745262"/>
      <name val="Century Gothic"/>
      <family val="2"/>
    </font>
    <font>
      <i/>
      <sz val="11"/>
      <name val="Century Gothic"/>
      <family val="2"/>
    </font>
    <font>
      <b/>
      <i/>
      <sz val="11"/>
      <color rgb="FF000000"/>
      <name val="Century Gothic"/>
      <family val="2"/>
    </font>
    <font>
      <i/>
      <sz val="10"/>
      <color theme="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i/>
      <sz val="11"/>
      <color rgb="FF000000"/>
      <name val="Century Gothic"/>
      <family val="2"/>
    </font>
    <font>
      <b/>
      <sz val="12"/>
      <color theme="0" tint="-0.499984740745262"/>
      <name val="Century Gothic"/>
      <family val="2"/>
    </font>
    <font>
      <b/>
      <u/>
      <sz val="12"/>
      <color theme="1"/>
      <name val="Century Gothic"/>
      <family val="2"/>
    </font>
    <font>
      <u/>
      <sz val="12"/>
      <color theme="10"/>
      <name val="Century Gothic"/>
      <family val="2"/>
    </font>
    <font>
      <b/>
      <sz val="20"/>
      <color theme="1" tint="0.499984740745262"/>
      <name val="Georgia"/>
      <family val="1"/>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sz val="20"/>
      <color theme="1"/>
      <name val="Century Gothic"/>
      <family val="2"/>
    </font>
    <font>
      <b/>
      <sz val="16"/>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7" applyNumberFormat="0" applyAlignment="0" applyProtection="0"/>
    <xf numFmtId="0" fontId="15" fillId="12" borderId="8" applyNumberFormat="0" applyAlignment="0" applyProtection="0"/>
    <xf numFmtId="0" fontId="16" fillId="12" borderId="7" applyNumberFormat="0" applyAlignment="0" applyProtection="0"/>
    <xf numFmtId="0" fontId="17" fillId="0" borderId="9" applyNumberFormat="0" applyFill="0" applyAlignment="0" applyProtection="0"/>
    <xf numFmtId="0" fontId="18"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19" fillId="0" borderId="0" applyNumberFormat="0" applyFill="0" applyBorder="0" applyAlignment="0" applyProtection="0"/>
    <xf numFmtId="0" fontId="2" fillId="0" borderId="12" applyNumberFormat="0" applyFill="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cellStyleXfs>
  <cellXfs count="251">
    <xf numFmtId="0" fontId="0" fillId="0" borderId="0" xfId="0"/>
    <xf numFmtId="0" fontId="21" fillId="5" borderId="0" xfId="0" applyFont="1" applyFill="1"/>
    <xf numFmtId="0" fontId="22" fillId="5" borderId="0" xfId="0" applyFont="1" applyFill="1"/>
    <xf numFmtId="0" fontId="23" fillId="6" borderId="0" xfId="0" applyFont="1" applyFill="1" applyAlignment="1">
      <alignment horizontal="left" vertical="center" wrapText="1" indent="1"/>
    </xf>
    <xf numFmtId="0" fontId="24" fillId="5" borderId="0" xfId="0" applyFont="1" applyFill="1" applyAlignment="1">
      <alignment vertical="center" wrapText="1"/>
    </xf>
    <xf numFmtId="0" fontId="21" fillId="5" borderId="0" xfId="0" applyFont="1" applyFill="1" applyAlignment="1">
      <alignment vertical="center" wrapText="1"/>
    </xf>
    <xf numFmtId="0" fontId="24" fillId="5" borderId="0" xfId="0" applyFont="1" applyFill="1" applyAlignment="1">
      <alignment vertical="top" wrapText="1"/>
    </xf>
    <xf numFmtId="0" fontId="24" fillId="5" borderId="0" xfId="0" applyFont="1" applyFill="1" applyAlignment="1">
      <alignment horizontal="justify" vertical="center" wrapText="1"/>
    </xf>
    <xf numFmtId="0" fontId="21" fillId="5" borderId="0" xfId="0" applyFont="1" applyFill="1" applyAlignment="1">
      <alignment vertical="top" wrapText="1"/>
    </xf>
    <xf numFmtId="0" fontId="24" fillId="5" borderId="0" xfId="0" applyFont="1" applyFill="1" applyAlignment="1">
      <alignment horizontal="left" vertical="top" wrapText="1" indent="5"/>
    </xf>
    <xf numFmtId="0" fontId="24" fillId="5" borderId="0" xfId="0" applyFont="1" applyFill="1" applyAlignment="1">
      <alignment horizontal="left" vertical="top" wrapText="1"/>
    </xf>
    <xf numFmtId="0" fontId="24" fillId="5" borderId="0" xfId="0" applyFont="1" applyFill="1" applyAlignment="1">
      <alignment vertical="center"/>
    </xf>
    <xf numFmtId="0" fontId="21" fillId="5" borderId="0" xfId="0" applyFont="1" applyFill="1" applyAlignment="1">
      <alignment vertical="top"/>
    </xf>
    <xf numFmtId="0" fontId="21" fillId="5" borderId="0" xfId="0" applyFont="1" applyFill="1" applyAlignment="1">
      <alignment vertical="center"/>
    </xf>
    <xf numFmtId="0" fontId="24" fillId="5" borderId="0" xfId="0" applyFont="1" applyFill="1" applyAlignment="1">
      <alignment horizontal="left" vertical="center" wrapText="1" indent="5"/>
    </xf>
    <xf numFmtId="0" fontId="23" fillId="6" borderId="0" xfId="0" applyFont="1" applyFill="1" applyAlignment="1">
      <alignment vertical="center" wrapText="1"/>
    </xf>
    <xf numFmtId="0" fontId="24" fillId="6" borderId="0" xfId="0" applyFont="1" applyFill="1" applyAlignment="1">
      <alignment horizontal="justify" vertical="center" wrapText="1"/>
    </xf>
    <xf numFmtId="0" fontId="23" fillId="5" borderId="0" xfId="0" applyFont="1" applyFill="1" applyAlignment="1">
      <alignment horizontal="left" vertical="center" wrapText="1" indent="1"/>
    </xf>
    <xf numFmtId="0" fontId="23" fillId="5" borderId="0" xfId="0" applyFont="1" applyFill="1" applyAlignment="1">
      <alignment vertical="center" wrapText="1"/>
    </xf>
    <xf numFmtId="0" fontId="25" fillId="5" borderId="0" xfId="3" applyFont="1" applyFill="1" applyBorder="1" applyAlignment="1" applyProtection="1">
      <alignment horizontal="right"/>
    </xf>
    <xf numFmtId="0" fontId="21" fillId="3" borderId="0" xfId="0" applyFont="1" applyFill="1"/>
    <xf numFmtId="0" fontId="26" fillId="2" borderId="0" xfId="0" applyFont="1" applyFill="1"/>
    <xf numFmtId="0" fontId="21" fillId="2" borderId="0" xfId="0" applyFont="1" applyFill="1"/>
    <xf numFmtId="0" fontId="23" fillId="2" borderId="0" xfId="0" applyFont="1" applyFill="1" applyAlignment="1">
      <alignment horizontal="left" vertical="center" wrapText="1" indent="1"/>
    </xf>
    <xf numFmtId="0" fontId="23" fillId="2" borderId="0" xfId="0" applyFont="1" applyFill="1" applyAlignment="1">
      <alignment vertical="center" wrapText="1"/>
    </xf>
    <xf numFmtId="0" fontId="27" fillId="2" borderId="0" xfId="0" applyFont="1" applyFill="1" applyAlignment="1">
      <alignment horizontal="justify" vertical="center" wrapText="1"/>
    </xf>
    <xf numFmtId="0" fontId="23" fillId="3" borderId="0" xfId="0" applyFont="1" applyFill="1" applyAlignment="1">
      <alignment horizontal="left" vertical="center" wrapText="1" indent="1"/>
    </xf>
    <xf numFmtId="0" fontId="23" fillId="3" borderId="0" xfId="0" applyFont="1" applyFill="1" applyAlignment="1">
      <alignment vertical="center" wrapText="1"/>
    </xf>
    <xf numFmtId="0" fontId="27" fillId="3" borderId="0" xfId="0" applyFont="1" applyFill="1" applyAlignment="1">
      <alignment horizontal="justify" vertical="center" wrapText="1"/>
    </xf>
    <xf numFmtId="0" fontId="28" fillId="3" borderId="2" xfId="0" applyFont="1" applyFill="1" applyBorder="1"/>
    <xf numFmtId="0" fontId="21" fillId="3" borderId="2" xfId="0" applyFont="1" applyFill="1" applyBorder="1" applyAlignment="1">
      <alignment horizontal="right" wrapText="1"/>
    </xf>
    <xf numFmtId="0" fontId="24" fillId="3" borderId="0" xfId="0" applyFont="1" applyFill="1" applyAlignment="1">
      <alignment vertical="center" wrapText="1"/>
    </xf>
    <xf numFmtId="0" fontId="24" fillId="3" borderId="0" xfId="0" applyFont="1" applyFill="1" applyAlignment="1">
      <alignment vertical="center"/>
    </xf>
    <xf numFmtId="0" fontId="24" fillId="3" borderId="0" xfId="0" applyFont="1" applyFill="1" applyAlignment="1">
      <alignment horizontal="justify" vertical="top" wrapText="1"/>
    </xf>
    <xf numFmtId="0" fontId="24" fillId="3" borderId="0" xfId="0" applyFont="1" applyFill="1" applyAlignment="1">
      <alignment horizontal="justify" vertical="center" wrapText="1"/>
    </xf>
    <xf numFmtId="0" fontId="24" fillId="3" borderId="0" xfId="0" applyFont="1" applyFill="1" applyAlignment="1">
      <alignment vertical="top" wrapText="1"/>
    </xf>
    <xf numFmtId="0" fontId="24" fillId="3" borderId="0" xfId="0" applyFont="1" applyFill="1" applyAlignment="1">
      <alignment horizontal="left" vertical="center" wrapText="1" indent="5"/>
    </xf>
    <xf numFmtId="0" fontId="21" fillId="3" borderId="0" xfId="0" applyFont="1" applyFill="1" applyAlignment="1">
      <alignment vertical="top" wrapText="1"/>
    </xf>
    <xf numFmtId="0" fontId="21" fillId="3" borderId="2" xfId="0" applyFont="1" applyFill="1" applyBorder="1"/>
    <xf numFmtId="0" fontId="21" fillId="3" borderId="0" xfId="0" applyFont="1" applyFill="1" applyAlignment="1">
      <alignment vertical="center" wrapText="1"/>
    </xf>
    <xf numFmtId="0" fontId="29" fillId="2" borderId="0" xfId="0" applyFont="1" applyFill="1" applyAlignment="1">
      <alignment horizontal="left" vertical="center" wrapText="1" indent="1"/>
    </xf>
    <xf numFmtId="0" fontId="30" fillId="2" borderId="0" xfId="0" applyFont="1" applyFill="1" applyAlignment="1">
      <alignment horizontal="center" vertical="center" wrapText="1"/>
    </xf>
    <xf numFmtId="0" fontId="23" fillId="3" borderId="2" xfId="0" applyFont="1" applyFill="1" applyBorder="1" applyAlignment="1">
      <alignment vertical="center" wrapText="1"/>
    </xf>
    <xf numFmtId="0" fontId="33" fillId="3" borderId="0" xfId="0" applyFont="1" applyFill="1" applyAlignment="1">
      <alignment vertical="center"/>
    </xf>
    <xf numFmtId="0" fontId="32" fillId="3" borderId="0" xfId="0" applyFont="1" applyFill="1" applyAlignment="1">
      <alignment horizontal="left" vertical="top" wrapText="1"/>
    </xf>
    <xf numFmtId="0" fontId="21" fillId="3" borderId="0" xfId="0" applyFont="1" applyFill="1" applyAlignment="1">
      <alignment horizontal="left" vertical="top" wrapText="1"/>
    </xf>
    <xf numFmtId="0" fontId="31" fillId="3" borderId="0" xfId="3" applyFont="1" applyFill="1" applyAlignment="1" applyProtection="1">
      <alignment horizontal="right"/>
    </xf>
    <xf numFmtId="0" fontId="34" fillId="3" borderId="0" xfId="0" applyFont="1" applyFill="1" applyAlignment="1">
      <alignment horizontal="right"/>
    </xf>
    <xf numFmtId="14" fontId="34" fillId="3" borderId="0" xfId="0" applyNumberFormat="1" applyFont="1" applyFill="1" applyAlignment="1">
      <alignment horizontal="left"/>
    </xf>
    <xf numFmtId="0" fontId="26" fillId="3" borderId="0" xfId="0" applyFont="1" applyFill="1"/>
    <xf numFmtId="0" fontId="35" fillId="2" borderId="0" xfId="0" applyFont="1" applyFill="1" applyAlignment="1">
      <alignment horizontal="left"/>
    </xf>
    <xf numFmtId="0" fontId="28" fillId="2" borderId="0" xfId="0" applyFont="1" applyFill="1"/>
    <xf numFmtId="0" fontId="21" fillId="3" borderId="1" xfId="0" applyFont="1" applyFill="1" applyBorder="1"/>
    <xf numFmtId="0" fontId="21" fillId="3" borderId="1" xfId="0" applyFont="1" applyFill="1" applyBorder="1" applyAlignment="1">
      <alignment wrapText="1"/>
    </xf>
    <xf numFmtId="0" fontId="28" fillId="3" borderId="1" xfId="0" applyFont="1" applyFill="1" applyBorder="1" applyAlignment="1">
      <alignment wrapText="1"/>
    </xf>
    <xf numFmtId="166" fontId="21" fillId="3" borderId="0" xfId="1" applyNumberFormat="1" applyFont="1" applyFill="1"/>
    <xf numFmtId="166" fontId="28" fillId="3" borderId="2" xfId="1" applyNumberFormat="1" applyFont="1" applyFill="1" applyBorder="1"/>
    <xf numFmtId="164" fontId="21" fillId="3" borderId="0" xfId="1" applyFont="1" applyFill="1"/>
    <xf numFmtId="0" fontId="37" fillId="2" borderId="0" xfId="0" applyFont="1" applyFill="1" applyAlignment="1">
      <alignment horizontal="left"/>
    </xf>
    <xf numFmtId="164" fontId="21" fillId="3" borderId="2" xfId="1" applyFont="1" applyFill="1" applyBorder="1"/>
    <xf numFmtId="164" fontId="28" fillId="3" borderId="2" xfId="1" applyFont="1" applyFill="1" applyBorder="1"/>
    <xf numFmtId="0" fontId="34" fillId="3" borderId="0" xfId="0" applyFont="1" applyFill="1"/>
    <xf numFmtId="0" fontId="38" fillId="3" borderId="0" xfId="0" applyFont="1" applyFill="1"/>
    <xf numFmtId="164" fontId="21" fillId="3" borderId="2" xfId="1" applyFont="1" applyFill="1" applyBorder="1" applyAlignment="1">
      <alignment horizontal="right"/>
    </xf>
    <xf numFmtId="164" fontId="28" fillId="0" borderId="2" xfId="1" applyFont="1" applyFill="1" applyBorder="1" applyAlignment="1">
      <alignment horizontal="right"/>
    </xf>
    <xf numFmtId="164" fontId="21" fillId="3" borderId="0" xfId="0" applyNumberFormat="1" applyFont="1" applyFill="1"/>
    <xf numFmtId="0" fontId="21" fillId="3" borderId="0" xfId="0" applyFont="1" applyFill="1" applyAlignment="1">
      <alignment horizontal="right"/>
    </xf>
    <xf numFmtId="0" fontId="21" fillId="3" borderId="1" xfId="0" applyFont="1" applyFill="1" applyBorder="1" applyAlignment="1">
      <alignment horizontal="right"/>
    </xf>
    <xf numFmtId="166" fontId="21" fillId="3" borderId="1" xfId="1" applyNumberFormat="1" applyFont="1" applyFill="1" applyBorder="1"/>
    <xf numFmtId="166" fontId="39" fillId="3" borderId="2" xfId="1" applyNumberFormat="1" applyFont="1" applyFill="1" applyBorder="1" applyAlignment="1">
      <alignment horizontal="right"/>
    </xf>
    <xf numFmtId="0" fontId="34" fillId="0" borderId="0" xfId="0" applyFont="1"/>
    <xf numFmtId="0" fontId="21" fillId="0" borderId="0" xfId="0" applyFont="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1" fillId="3" borderId="0" xfId="0" quotePrefix="1" applyFont="1" applyFill="1"/>
    <xf numFmtId="0" fontId="40" fillId="3" borderId="0" xfId="0" applyFont="1" applyFill="1"/>
    <xf numFmtId="168" fontId="21" fillId="3" borderId="0" xfId="2" applyNumberFormat="1" applyFont="1" applyFill="1"/>
    <xf numFmtId="0" fontId="21" fillId="3" borderId="1" xfId="0" applyFont="1" applyFill="1" applyBorder="1" applyAlignment="1">
      <alignment horizontal="right" wrapText="1"/>
    </xf>
    <xf numFmtId="0" fontId="21" fillId="3" borderId="0" xfId="0" applyFont="1" applyFill="1" applyAlignment="1">
      <alignment wrapText="1"/>
    </xf>
    <xf numFmtId="0" fontId="35" fillId="2" borderId="0" xfId="0" applyFont="1" applyFill="1" applyAlignment="1">
      <alignment horizontal="right"/>
    </xf>
    <xf numFmtId="0" fontId="21" fillId="2" borderId="0" xfId="0" applyFont="1" applyFill="1" applyAlignment="1">
      <alignment horizontal="left"/>
    </xf>
    <xf numFmtId="0" fontId="21" fillId="3" borderId="0" xfId="0" applyFont="1" applyFill="1" applyAlignment="1">
      <alignment horizontal="right" wrapText="1"/>
    </xf>
    <xf numFmtId="0" fontId="21" fillId="3" borderId="0" xfId="0" applyFont="1" applyFill="1" applyAlignment="1">
      <alignment horizontal="center"/>
    </xf>
    <xf numFmtId="166" fontId="21" fillId="3" borderId="0" xfId="1" applyNumberFormat="1" applyFont="1" applyFill="1" applyAlignment="1">
      <alignment horizontal="center"/>
    </xf>
    <xf numFmtId="166" fontId="28" fillId="3" borderId="2" xfId="1" applyNumberFormat="1" applyFont="1" applyFill="1" applyBorder="1" applyAlignment="1">
      <alignment horizontal="center"/>
    </xf>
    <xf numFmtId="166" fontId="28" fillId="3" borderId="0" xfId="1" applyNumberFormat="1" applyFont="1" applyFill="1" applyBorder="1" applyAlignment="1">
      <alignment horizontal="center"/>
    </xf>
    <xf numFmtId="168" fontId="40" fillId="3" borderId="0" xfId="2" applyNumberFormat="1" applyFont="1" applyFill="1" applyAlignment="1">
      <alignment horizontal="right"/>
    </xf>
    <xf numFmtId="0" fontId="41" fillId="3" borderId="0" xfId="0" applyFont="1" applyFill="1"/>
    <xf numFmtId="167" fontId="21"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8" fillId="3" borderId="0" xfId="1" applyNumberFormat="1" applyFont="1" applyFill="1" applyBorder="1" applyAlignment="1">
      <alignment horizontal="right"/>
    </xf>
    <xf numFmtId="166" fontId="40" fillId="3" borderId="0" xfId="1" applyNumberFormat="1" applyFont="1" applyFill="1" applyAlignment="1">
      <alignment horizontal="right"/>
    </xf>
    <xf numFmtId="166" fontId="41" fillId="3" borderId="0" xfId="1" applyNumberFormat="1" applyFont="1" applyFill="1" applyAlignment="1">
      <alignment horizontal="right"/>
    </xf>
    <xf numFmtId="0" fontId="42" fillId="3" borderId="0" xfId="0" applyFont="1" applyFill="1" applyAlignment="1">
      <alignment horizontal="left" vertical="center"/>
    </xf>
    <xf numFmtId="0" fontId="35" fillId="2" borderId="1" xfId="0" applyFont="1" applyFill="1" applyBorder="1"/>
    <xf numFmtId="0" fontId="21" fillId="2" borderId="1" xfId="0" applyFont="1" applyFill="1" applyBorder="1"/>
    <xf numFmtId="165" fontId="40" fillId="3" borderId="2" xfId="1" applyNumberFormat="1" applyFont="1" applyFill="1" applyBorder="1"/>
    <xf numFmtId="165" fontId="28" fillId="3" borderId="2" xfId="1" applyNumberFormat="1" applyFont="1" applyFill="1" applyBorder="1"/>
    <xf numFmtId="0" fontId="43" fillId="3" borderId="2" xfId="0" applyFont="1" applyFill="1" applyBorder="1"/>
    <xf numFmtId="9" fontId="43" fillId="3" borderId="2" xfId="2" applyFont="1" applyFill="1" applyBorder="1"/>
    <xf numFmtId="166" fontId="21" fillId="3" borderId="2" xfId="1" applyNumberFormat="1" applyFont="1" applyFill="1" applyBorder="1"/>
    <xf numFmtId="0" fontId="35" fillId="3" borderId="0" xfId="0" applyFont="1" applyFill="1"/>
    <xf numFmtId="9" fontId="37" fillId="3" borderId="2" xfId="2" applyFont="1" applyFill="1" applyBorder="1"/>
    <xf numFmtId="0" fontId="42" fillId="3" borderId="0" xfId="0" applyFont="1" applyFill="1" applyAlignment="1">
      <alignment horizontal="justify" vertical="center" wrapText="1"/>
    </xf>
    <xf numFmtId="0" fontId="28" fillId="3" borderId="0" xfId="0" applyFont="1" applyFill="1" applyAlignment="1">
      <alignment vertical="center"/>
    </xf>
    <xf numFmtId="0" fontId="44" fillId="2" borderId="0" xfId="0" applyFont="1" applyFill="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right" vertical="center" wrapText="1"/>
    </xf>
    <xf numFmtId="167" fontId="24" fillId="3" borderId="0" xfId="0" applyNumberFormat="1" applyFont="1" applyFill="1" applyAlignment="1">
      <alignment vertical="center" wrapText="1"/>
    </xf>
    <xf numFmtId="167" fontId="21" fillId="3" borderId="0" xfId="0" applyNumberFormat="1" applyFont="1" applyFill="1" applyAlignment="1">
      <alignment vertical="center" wrapText="1"/>
    </xf>
    <xf numFmtId="168" fontId="21" fillId="3" borderId="0" xfId="2" applyNumberFormat="1" applyFont="1" applyFill="1" applyBorder="1" applyAlignment="1">
      <alignment vertical="center"/>
    </xf>
    <xf numFmtId="0" fontId="24" fillId="3" borderId="1" xfId="0" applyFont="1" applyFill="1" applyBorder="1" applyAlignment="1">
      <alignment vertical="center"/>
    </xf>
    <xf numFmtId="168" fontId="21" fillId="3" borderId="1" xfId="2" applyNumberFormat="1" applyFont="1" applyFill="1" applyBorder="1" applyAlignment="1">
      <alignment vertical="center"/>
    </xf>
    <xf numFmtId="167" fontId="24" fillId="3" borderId="0" xfId="0" applyNumberFormat="1" applyFont="1" applyFill="1" applyAlignment="1">
      <alignment vertical="center"/>
    </xf>
    <xf numFmtId="165" fontId="21" fillId="3" borderId="0" xfId="1" applyNumberFormat="1" applyFont="1" applyFill="1" applyBorder="1" applyAlignment="1">
      <alignment horizontal="center" vertical="center"/>
    </xf>
    <xf numFmtId="0" fontId="40" fillId="3" borderId="0" xfId="0" applyFont="1" applyFill="1" applyAlignment="1">
      <alignment vertical="center"/>
    </xf>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1" fillId="0" borderId="0" xfId="0" applyFont="1" applyAlignment="1">
      <alignment horizontal="justify" vertical="center"/>
    </xf>
    <xf numFmtId="167" fontId="21" fillId="3" borderId="0" xfId="0" applyNumberFormat="1" applyFont="1" applyFill="1"/>
    <xf numFmtId="167" fontId="21" fillId="0" borderId="0" xfId="0" applyNumberFormat="1" applyFont="1"/>
    <xf numFmtId="0" fontId="21" fillId="3" borderId="0" xfId="0" applyFont="1" applyFill="1" applyAlignment="1">
      <alignment vertical="center"/>
    </xf>
    <xf numFmtId="166" fontId="21" fillId="3" borderId="0" xfId="1" applyNumberFormat="1" applyFont="1" applyFill="1" applyBorder="1" applyAlignment="1">
      <alignment horizontal="right"/>
    </xf>
    <xf numFmtId="166" fontId="21" fillId="3" borderId="0" xfId="1" applyNumberFormat="1" applyFont="1" applyFill="1" applyBorder="1"/>
    <xf numFmtId="168" fontId="21" fillId="3" borderId="0" xfId="2" applyNumberFormat="1" applyFont="1" applyFill="1" applyBorder="1" applyAlignment="1">
      <alignment horizontal="right" vertical="center"/>
    </xf>
    <xf numFmtId="0" fontId="24" fillId="0" borderId="0" xfId="0" applyFont="1" applyAlignment="1">
      <alignment vertical="center"/>
    </xf>
    <xf numFmtId="165" fontId="21" fillId="3" borderId="0" xfId="1" applyNumberFormat="1" applyFont="1" applyFill="1" applyBorder="1" applyAlignment="1">
      <alignment horizontal="right" vertical="center"/>
    </xf>
    <xf numFmtId="9" fontId="21" fillId="3" borderId="0" xfId="2" applyFont="1" applyFill="1" applyBorder="1" applyAlignment="1">
      <alignment horizontal="right" vertical="center"/>
    </xf>
    <xf numFmtId="165" fontId="21" fillId="3" borderId="0" xfId="1" applyNumberFormat="1" applyFont="1" applyFill="1" applyBorder="1" applyAlignment="1">
      <alignment vertical="center"/>
    </xf>
    <xf numFmtId="9" fontId="24" fillId="3" borderId="0" xfId="0" applyNumberFormat="1"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horizontal="right" vertical="center" wrapText="1"/>
    </xf>
    <xf numFmtId="0" fontId="24" fillId="3" borderId="1" xfId="0" applyFont="1" applyFill="1" applyBorder="1" applyAlignment="1">
      <alignment horizontal="right" vertical="center"/>
    </xf>
    <xf numFmtId="0" fontId="24" fillId="3" borderId="1" xfId="0" applyFont="1" applyFill="1" applyBorder="1" applyAlignment="1">
      <alignment horizontal="right" vertical="center" wrapText="1"/>
    </xf>
    <xf numFmtId="0" fontId="42" fillId="2" borderId="0" xfId="0" applyFont="1" applyFill="1" applyAlignment="1">
      <alignment horizontal="justify" vertical="center" wrapText="1"/>
    </xf>
    <xf numFmtId="0" fontId="28" fillId="3" borderId="0" xfId="0" applyFont="1" applyFill="1"/>
    <xf numFmtId="0" fontId="28" fillId="3" borderId="1" xfId="0" applyFont="1" applyFill="1" applyBorder="1"/>
    <xf numFmtId="164" fontId="21" fillId="3" borderId="0" xfId="1" applyFont="1" applyFill="1" applyBorder="1"/>
    <xf numFmtId="164" fontId="21" fillId="3" borderId="1" xfId="1" applyFont="1" applyFill="1" applyBorder="1"/>
    <xf numFmtId="165" fontId="21" fillId="3" borderId="2" xfId="1" applyNumberFormat="1" applyFont="1" applyFill="1" applyBorder="1" applyAlignment="1">
      <alignment vertical="center"/>
    </xf>
    <xf numFmtId="0" fontId="40" fillId="3" borderId="1" xfId="0" applyFont="1" applyFill="1" applyBorder="1"/>
    <xf numFmtId="164" fontId="21" fillId="3" borderId="1" xfId="1" applyFont="1" applyFill="1" applyBorder="1" applyAlignment="1">
      <alignment horizontal="right"/>
    </xf>
    <xf numFmtId="0" fontId="45" fillId="3" borderId="0" xfId="0" applyFont="1" applyFill="1"/>
    <xf numFmtId="0" fontId="21" fillId="3" borderId="0" xfId="0" applyFont="1" applyFill="1" applyAlignment="1">
      <alignment horizontal="left"/>
    </xf>
    <xf numFmtId="0" fontId="39"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44" fillId="2" borderId="0" xfId="0" applyFont="1" applyFill="1" applyAlignment="1">
      <alignment vertical="center" wrapText="1"/>
    </xf>
    <xf numFmtId="0" fontId="44" fillId="3" borderId="0" xfId="0" applyFont="1" applyFill="1" applyAlignment="1">
      <alignment vertical="center" wrapText="1"/>
    </xf>
    <xf numFmtId="0" fontId="21" fillId="3" borderId="1" xfId="0" applyFont="1" applyFill="1" applyBorder="1" applyAlignment="1">
      <alignment horizontal="center"/>
    </xf>
    <xf numFmtId="9" fontId="21" fillId="3" borderId="0" xfId="0" applyNumberFormat="1" applyFont="1" applyFill="1" applyAlignment="1">
      <alignment horizontal="right"/>
    </xf>
    <xf numFmtId="165" fontId="21" fillId="3" borderId="1" xfId="1" applyNumberFormat="1" applyFont="1" applyFill="1" applyBorder="1" applyAlignment="1">
      <alignment horizontal="center" vertical="center"/>
    </xf>
    <xf numFmtId="0" fontId="21" fillId="3" borderId="0" xfId="0" applyFont="1" applyFill="1" applyAlignment="1">
      <alignment horizontal="center" vertical="center"/>
    </xf>
    <xf numFmtId="0" fontId="21" fillId="3" borderId="1" xfId="0" applyFont="1" applyFill="1" applyBorder="1" applyAlignment="1">
      <alignment vertical="center"/>
    </xf>
    <xf numFmtId="0" fontId="34" fillId="3" borderId="0" xfId="0" applyFont="1" applyFill="1" applyAlignment="1">
      <alignment vertical="center"/>
    </xf>
    <xf numFmtId="0" fontId="44" fillId="3" borderId="0" xfId="0" applyFont="1" applyFill="1" applyAlignment="1">
      <alignment horizontal="justify" vertical="center" wrapText="1"/>
    </xf>
    <xf numFmtId="0" fontId="49" fillId="3" borderId="0" xfId="0" applyFont="1" applyFill="1"/>
    <xf numFmtId="0" fontId="37" fillId="3" borderId="0" xfId="0" applyFont="1" applyFill="1" applyAlignment="1">
      <alignment vertical="center"/>
    </xf>
    <xf numFmtId="0" fontId="22" fillId="3" borderId="0" xfId="0" applyFont="1" applyFill="1"/>
    <xf numFmtId="0" fontId="50" fillId="3" borderId="0" xfId="0" applyFont="1" applyFill="1" applyAlignment="1">
      <alignment horizontal="justify" vertical="center" wrapText="1"/>
    </xf>
    <xf numFmtId="0" fontId="23" fillId="3" borderId="0" xfId="0" applyFont="1" applyFill="1" applyAlignment="1">
      <alignment vertical="center"/>
    </xf>
    <xf numFmtId="0" fontId="50" fillId="2" borderId="0" xfId="0" applyFont="1" applyFill="1" applyAlignment="1">
      <alignment vertical="center"/>
    </xf>
    <xf numFmtId="0" fontId="24" fillId="3" borderId="1" xfId="0" applyFont="1" applyFill="1" applyBorder="1" applyAlignment="1">
      <alignment horizontal="left" vertical="center" wrapText="1" indent="3"/>
    </xf>
    <xf numFmtId="167" fontId="24" fillId="3" borderId="1" xfId="0" applyNumberFormat="1" applyFont="1" applyFill="1" applyBorder="1" applyAlignment="1">
      <alignment vertical="center" wrapText="1"/>
    </xf>
    <xf numFmtId="0" fontId="24" fillId="3" borderId="3" xfId="0" applyFont="1" applyFill="1" applyBorder="1" applyAlignment="1">
      <alignment vertical="center" wrapText="1"/>
    </xf>
    <xf numFmtId="168" fontId="24" fillId="3" borderId="3" xfId="2" applyNumberFormat="1" applyFont="1" applyFill="1" applyBorder="1" applyAlignment="1">
      <alignment vertical="center" wrapText="1"/>
    </xf>
    <xf numFmtId="168" fontId="21" fillId="3" borderId="0" xfId="2" applyNumberFormat="1" applyFont="1" applyFill="1" applyBorder="1" applyAlignment="1">
      <alignment vertical="top" wrapText="1"/>
    </xf>
    <xf numFmtId="0" fontId="24" fillId="0" borderId="0" xfId="0" applyFont="1" applyAlignment="1">
      <alignment vertical="center" wrapText="1"/>
    </xf>
    <xf numFmtId="0" fontId="24" fillId="3" borderId="1" xfId="0" applyFont="1" applyFill="1" applyBorder="1" applyAlignment="1">
      <alignment vertical="center" wrapText="1"/>
    </xf>
    <xf numFmtId="0" fontId="51" fillId="3" borderId="0" xfId="0" applyFont="1" applyFill="1" applyAlignment="1">
      <alignment horizontal="justify" vertical="center" wrapText="1"/>
    </xf>
    <xf numFmtId="0" fontId="44" fillId="2" borderId="0" xfId="0" applyFont="1" applyFill="1" applyAlignment="1">
      <alignment horizontal="justify" vertical="center" wrapText="1"/>
    </xf>
    <xf numFmtId="0" fontId="24" fillId="2" borderId="0" xfId="0" applyFont="1" applyFill="1" applyAlignment="1">
      <alignment vertical="center" wrapText="1"/>
    </xf>
    <xf numFmtId="167" fontId="21" fillId="3" borderId="0" xfId="0" applyNumberFormat="1" applyFont="1" applyFill="1" applyAlignment="1">
      <alignment vertical="top" wrapText="1"/>
    </xf>
    <xf numFmtId="0" fontId="23" fillId="2" borderId="0" xfId="0" applyFont="1" applyFill="1" applyAlignment="1">
      <alignment horizontal="justify" vertical="center" wrapText="1"/>
    </xf>
    <xf numFmtId="0" fontId="24" fillId="3" borderId="0" xfId="0" applyFont="1" applyFill="1" applyAlignment="1">
      <alignment horizontal="left" vertical="center" wrapText="1" indent="6"/>
    </xf>
    <xf numFmtId="166" fontId="21" fillId="3" borderId="0" xfId="1" applyNumberFormat="1" applyFont="1" applyFill="1" applyBorder="1" applyAlignment="1">
      <alignment vertical="top" wrapText="1"/>
    </xf>
    <xf numFmtId="165" fontId="24" fillId="3" borderId="1" xfId="0" applyNumberFormat="1" applyFont="1" applyFill="1" applyBorder="1" applyAlignment="1">
      <alignment vertical="center" wrapText="1"/>
    </xf>
    <xf numFmtId="165" fontId="21" fillId="3" borderId="0" xfId="1" applyNumberFormat="1" applyFont="1" applyFill="1" applyBorder="1" applyAlignment="1">
      <alignment horizontal="right" vertical="top" wrapText="1"/>
    </xf>
    <xf numFmtId="166" fontId="21" fillId="3" borderId="0" xfId="1" applyNumberFormat="1" applyFont="1" applyFill="1" applyBorder="1" applyAlignment="1">
      <alignment wrapText="1"/>
    </xf>
    <xf numFmtId="166" fontId="21" fillId="3" borderId="1" xfId="1" applyNumberFormat="1" applyFont="1" applyFill="1" applyBorder="1" applyAlignment="1">
      <alignment wrapText="1"/>
    </xf>
    <xf numFmtId="166" fontId="24" fillId="3" borderId="0" xfId="0" applyNumberFormat="1" applyFont="1" applyFill="1" applyAlignment="1">
      <alignment vertical="center" wrapText="1"/>
    </xf>
    <xf numFmtId="166" fontId="24" fillId="3" borderId="1" xfId="0" applyNumberFormat="1" applyFont="1" applyFill="1" applyBorder="1" applyAlignment="1">
      <alignment vertical="center" wrapText="1"/>
    </xf>
    <xf numFmtId="169" fontId="28" fillId="3" borderId="0" xfId="0" quotePrefix="1" applyNumberFormat="1" applyFont="1" applyFill="1" applyAlignment="1">
      <alignment horizontal="left"/>
    </xf>
    <xf numFmtId="0" fontId="33" fillId="3" borderId="0" xfId="0" applyFont="1" applyFill="1"/>
    <xf numFmtId="0" fontId="52" fillId="3" borderId="0" xfId="0" applyFont="1" applyFill="1" applyAlignment="1">
      <alignment horizontal="left"/>
    </xf>
    <xf numFmtId="0" fontId="26" fillId="3" borderId="0" xfId="0" applyFont="1" applyFill="1" applyAlignment="1">
      <alignment horizontal="left"/>
    </xf>
    <xf numFmtId="0" fontId="53" fillId="3" borderId="0" xfId="3" applyFont="1" applyFill="1" applyBorder="1" applyAlignment="1" applyProtection="1"/>
    <xf numFmtId="0" fontId="42" fillId="3" borderId="0" xfId="0" applyFont="1" applyFill="1" applyAlignment="1">
      <alignment horizontal="justify" vertical="center"/>
    </xf>
    <xf numFmtId="0" fontId="55" fillId="4" borderId="0" xfId="6" applyFont="1" applyFill="1"/>
    <xf numFmtId="169" fontId="57" fillId="4" borderId="0" xfId="6" applyNumberFormat="1" applyFont="1" applyFill="1" applyAlignment="1">
      <alignment horizontal="center"/>
    </xf>
    <xf numFmtId="169" fontId="56" fillId="4" borderId="0" xfId="6" applyNumberFormat="1" applyFont="1" applyFill="1" applyAlignment="1">
      <alignment horizontal="center"/>
    </xf>
    <xf numFmtId="0" fontId="58" fillId="3" borderId="0" xfId="0" applyFont="1" applyFill="1" applyAlignment="1">
      <alignment horizontal="left" vertical="top"/>
    </xf>
    <xf numFmtId="0" fontId="59" fillId="3" borderId="0" xfId="0" applyFont="1" applyFill="1" applyAlignment="1">
      <alignment horizontal="center" vertical="center"/>
    </xf>
    <xf numFmtId="0" fontId="60" fillId="3" borderId="0" xfId="0" applyFont="1" applyFill="1" applyAlignment="1">
      <alignment horizontal="center" vertical="center"/>
    </xf>
    <xf numFmtId="169" fontId="61" fillId="4" borderId="0" xfId="6" applyNumberFormat="1" applyFont="1" applyFill="1" applyAlignment="1">
      <alignment horizontal="center" vertical="center"/>
    </xf>
    <xf numFmtId="0" fontId="62" fillId="3" borderId="0" xfId="0" applyFont="1" applyFill="1" applyAlignment="1">
      <alignment horizontal="center" vertical="center"/>
    </xf>
    <xf numFmtId="10" fontId="21" fillId="3" borderId="0" xfId="0" applyNumberFormat="1" applyFont="1" applyFill="1" applyAlignment="1">
      <alignment horizontal="right"/>
    </xf>
    <xf numFmtId="10" fontId="21" fillId="3" borderId="1" xfId="0" applyNumberFormat="1" applyFont="1" applyFill="1" applyBorder="1" applyAlignment="1">
      <alignment horizontal="right"/>
    </xf>
    <xf numFmtId="167" fontId="24" fillId="3" borderId="3" xfId="0" applyNumberFormat="1" applyFont="1" applyFill="1" applyBorder="1" applyAlignment="1">
      <alignment horizontal="right" vertical="center" wrapText="1"/>
    </xf>
    <xf numFmtId="2" fontId="21" fillId="3" borderId="0" xfId="0" applyNumberFormat="1" applyFont="1" applyFill="1"/>
    <xf numFmtId="2" fontId="21" fillId="3" borderId="1" xfId="0" applyNumberFormat="1" applyFont="1" applyFill="1" applyBorder="1"/>
    <xf numFmtId="9" fontId="21" fillId="3" borderId="0" xfId="2" applyFont="1" applyFill="1" applyAlignment="1">
      <alignment horizontal="right"/>
    </xf>
    <xf numFmtId="9" fontId="28" fillId="3" borderId="2" xfId="2" applyFont="1" applyFill="1" applyBorder="1" applyAlignment="1">
      <alignment horizontal="center"/>
    </xf>
    <xf numFmtId="9" fontId="28" fillId="3" borderId="2" xfId="2" applyFont="1" applyFill="1" applyBorder="1" applyAlignment="1">
      <alignment horizontal="right"/>
    </xf>
    <xf numFmtId="10" fontId="21" fillId="3" borderId="2" xfId="2" applyNumberFormat="1" applyFont="1" applyFill="1" applyBorder="1" applyAlignment="1">
      <alignment horizontal="right"/>
    </xf>
    <xf numFmtId="169" fontId="56" fillId="4" borderId="0" xfId="6" applyNumberFormat="1" applyFont="1" applyFill="1" applyAlignment="1">
      <alignment horizontal="center"/>
    </xf>
    <xf numFmtId="0" fontId="54" fillId="3" borderId="0" xfId="0" applyFont="1" applyFill="1" applyAlignment="1">
      <alignment horizontal="left" wrapText="1"/>
    </xf>
    <xf numFmtId="0" fontId="42" fillId="0" borderId="0" xfId="0" applyFont="1" applyAlignment="1">
      <alignment horizontal="center" vertical="center" wrapText="1"/>
    </xf>
    <xf numFmtId="0" fontId="42" fillId="3" borderId="0" xfId="0" applyFont="1" applyFill="1" applyAlignment="1">
      <alignment horizontal="justify" vertical="center"/>
    </xf>
    <xf numFmtId="0" fontId="21" fillId="0" borderId="0" xfId="0" applyFont="1" applyAlignment="1">
      <alignment horizontal="justify" vertical="center"/>
    </xf>
    <xf numFmtId="0" fontId="21" fillId="3" borderId="0" xfId="0" applyFont="1" applyFill="1" applyAlignment="1">
      <alignment horizontal="center" vertical="center"/>
    </xf>
    <xf numFmtId="0" fontId="42" fillId="3" borderId="0" xfId="0" applyFont="1" applyFill="1" applyAlignment="1">
      <alignment horizontal="left" vertical="center"/>
    </xf>
    <xf numFmtId="0" fontId="28" fillId="3" borderId="0" xfId="0" applyFont="1" applyFill="1" applyAlignment="1">
      <alignment vertical="center"/>
    </xf>
    <xf numFmtId="0" fontId="44" fillId="2" borderId="0" xfId="0" applyFont="1" applyFill="1" applyAlignment="1">
      <alignment horizontal="center" vertical="center" wrapText="1"/>
    </xf>
    <xf numFmtId="0" fontId="42" fillId="3" borderId="0" xfId="0" applyFont="1" applyFill="1" applyAlignment="1">
      <alignment horizontal="left" vertical="center" wrapText="1"/>
    </xf>
    <xf numFmtId="0" fontId="21" fillId="3" borderId="2" xfId="0" applyFont="1" applyFill="1" applyBorder="1" applyAlignment="1">
      <alignment horizontal="left"/>
    </xf>
    <xf numFmtId="0" fontId="21" fillId="3" borderId="1" xfId="0" applyFont="1" applyFill="1" applyBorder="1" applyAlignment="1">
      <alignment horizontal="center" vertical="center"/>
    </xf>
    <xf numFmtId="0" fontId="23" fillId="3" borderId="0" xfId="0" applyFont="1" applyFill="1" applyAlignment="1">
      <alignment horizontal="center" vertical="center" wrapText="1"/>
    </xf>
    <xf numFmtId="0" fontId="34" fillId="3" borderId="1" xfId="0" applyFont="1" applyFill="1" applyBorder="1" applyAlignment="1">
      <alignment horizontal="center"/>
    </xf>
    <xf numFmtId="0" fontId="21" fillId="3" borderId="0" xfId="0" applyFont="1" applyFill="1" applyAlignment="1">
      <alignment horizontal="left" vertical="top" wrapText="1"/>
    </xf>
    <xf numFmtId="0" fontId="21" fillId="3" borderId="0" xfId="0" applyFont="1" applyFill="1" applyAlignment="1">
      <alignment horizontal="left" wrapText="1"/>
    </xf>
    <xf numFmtId="0" fontId="24" fillId="3" borderId="0" xfId="0" applyFont="1" applyFill="1" applyAlignment="1">
      <alignment horizontal="justify" vertical="top" wrapText="1"/>
    </xf>
    <xf numFmtId="0" fontId="24" fillId="3" borderId="0" xfId="0" applyFont="1" applyFill="1" applyAlignment="1">
      <alignment vertical="center" wrapText="1"/>
    </xf>
    <xf numFmtId="0" fontId="31" fillId="3" borderId="2" xfId="3" applyFont="1" applyFill="1" applyBorder="1" applyAlignment="1" applyProtection="1">
      <alignment horizontal="left" vertical="center" wrapText="1"/>
    </xf>
    <xf numFmtId="0" fontId="29" fillId="2" borderId="0" xfId="0" applyFont="1" applyFill="1" applyAlignment="1">
      <alignment horizontal="left" vertical="center" wrapText="1" inden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3" borderId="2" xfId="0" applyFont="1" applyFill="1" applyBorder="1" applyAlignment="1">
      <alignment horizontal="center" vertical="center" wrapText="1"/>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24" fillId="3" borderId="3" xfId="0" applyFont="1" applyFill="1" applyBorder="1" applyAlignment="1">
      <alignment horizontal="justify" vertical="top" wrapText="1"/>
    </xf>
    <xf numFmtId="0" fontId="24" fillId="3" borderId="0" xfId="0" applyFont="1" applyFill="1" applyAlignment="1">
      <alignment horizontal="left" vertical="top" wrapText="1"/>
    </xf>
    <xf numFmtId="0" fontId="24" fillId="7" borderId="0" xfId="0" applyFont="1" applyFill="1" applyAlignment="1">
      <alignment horizontal="left" vertical="top"/>
    </xf>
    <xf numFmtId="0" fontId="24" fillId="5" borderId="0" xfId="0" applyFont="1" applyFill="1" applyAlignment="1">
      <alignment horizontal="left" vertical="top"/>
    </xf>
    <xf numFmtId="0" fontId="24" fillId="5" borderId="0" xfId="0" applyFont="1" applyFill="1" applyAlignment="1">
      <alignment horizontal="left" vertical="top" wrapText="1"/>
    </xf>
    <xf numFmtId="0" fontId="23" fillId="6" borderId="0" xfId="0" applyFont="1" applyFill="1" applyAlignment="1">
      <alignment horizontal="left" vertical="center" wrapText="1"/>
    </xf>
    <xf numFmtId="0" fontId="23" fillId="6" borderId="0" xfId="0" applyFont="1" applyFill="1" applyAlignment="1">
      <alignment horizontal="left" vertical="top" wrapText="1"/>
    </xf>
    <xf numFmtId="0" fontId="24" fillId="7" borderId="0" xfId="0" applyFont="1" applyFill="1" applyAlignment="1">
      <alignment horizontal="left" vertical="top" wrapText="1"/>
    </xf>
    <xf numFmtId="0" fontId="24" fillId="5" borderId="0" xfId="0" applyFont="1" applyFill="1" applyAlignment="1">
      <alignment horizontal="left" vertical="center"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3" name="TextBox 33">
          <a:extLst>
            <a:ext uri="{FF2B5EF4-FFF2-40B4-BE49-F238E27FC236}">
              <a16:creationId xmlns:a16="http://schemas.microsoft.com/office/drawing/2014/main" id="{00000000-0008-0000-0000-000003000000}"/>
            </a:ext>
          </a:extLst>
        </xdr:cNvPr>
        <xdr:cNvSpPr txBox="1"/>
      </xdr:nvSpPr>
      <xdr:spPr>
        <a:xfrm>
          <a:off x="1400174" y="4238625"/>
          <a:ext cx="60483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829674"/>
          <a:ext cx="4889687" cy="17640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885825</xdr:colOff>
      <xdr:row>14</xdr:row>
      <xdr:rowOff>169136</xdr:rowOff>
    </xdr:to>
    <xdr:pic>
      <xdr:nvPicPr>
        <xdr:cNvPr id="9" name="Billede 8">
          <a:extLst>
            <a:ext uri="{FF2B5EF4-FFF2-40B4-BE49-F238E27FC236}">
              <a16:creationId xmlns:a16="http://schemas.microsoft.com/office/drawing/2014/main" id="{86FA8CDB-ACA8-43B3-B6C1-EF49C352A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104775</xdr:colOff>
      <xdr:row>0</xdr:row>
      <xdr:rowOff>161926</xdr:rowOff>
    </xdr:from>
    <xdr:to>
      <xdr:col>2</xdr:col>
      <xdr:colOff>257175</xdr:colOff>
      <xdr:row>2</xdr:row>
      <xdr:rowOff>24244</xdr:rowOff>
    </xdr:to>
    <xdr:pic>
      <xdr:nvPicPr>
        <xdr:cNvPr id="6" name="Billede 5">
          <a:extLst>
            <a:ext uri="{FF2B5EF4-FFF2-40B4-BE49-F238E27FC236}">
              <a16:creationId xmlns:a16="http://schemas.microsoft.com/office/drawing/2014/main" id="{085AD7D2-96F9-461E-B5C6-7C086DE46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twoCellAnchor>
  <xdr:twoCellAnchor>
    <xdr:from>
      <xdr:col>2</xdr:col>
      <xdr:colOff>3409950</xdr:colOff>
      <xdr:row>38</xdr:row>
      <xdr:rowOff>95250</xdr:rowOff>
    </xdr:from>
    <xdr:to>
      <xdr:col>2</xdr:col>
      <xdr:colOff>6276975</xdr:colOff>
      <xdr:row>42</xdr:row>
      <xdr:rowOff>28575</xdr:rowOff>
    </xdr:to>
    <xdr:sp macro="" textlink="">
      <xdr:nvSpPr>
        <xdr:cNvPr id="15" name="Tekstboks 4">
          <a:extLst>
            <a:ext uri="{FF2B5EF4-FFF2-40B4-BE49-F238E27FC236}">
              <a16:creationId xmlns:a16="http://schemas.microsoft.com/office/drawing/2014/main" id="{C6A53539-2B04-44E7-833A-07FC773F6B23}"/>
            </a:ext>
          </a:extLst>
        </xdr:cNvPr>
        <xdr:cNvSpPr txBox="1"/>
      </xdr:nvSpPr>
      <xdr:spPr>
        <a:xfrm>
          <a:off x="4886325" y="8829675"/>
          <a:ext cx="2867025" cy="17621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9536206"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24118" y="8830235"/>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4</xdr:col>
      <xdr:colOff>1203738</xdr:colOff>
      <xdr:row>3</xdr:row>
      <xdr:rowOff>19050</xdr:rowOff>
    </xdr:from>
    <xdr:to>
      <xdr:col>5</xdr:col>
      <xdr:colOff>840883</xdr:colOff>
      <xdr:row>4</xdr:row>
      <xdr:rowOff>47624</xdr:rowOff>
    </xdr:to>
    <xdr:pic>
      <xdr:nvPicPr>
        <xdr:cNvPr id="3" name="Billede 2">
          <a:extLst>
            <a:ext uri="{FF2B5EF4-FFF2-40B4-BE49-F238E27FC236}">
              <a16:creationId xmlns:a16="http://schemas.microsoft.com/office/drawing/2014/main" id="{80DB38B9-0C7B-4784-968F-F2880B1B1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88" y="476250"/>
          <a:ext cx="1323070" cy="228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773206</xdr:colOff>
      <xdr:row>3</xdr:row>
      <xdr:rowOff>179294</xdr:rowOff>
    </xdr:from>
    <xdr:to>
      <xdr:col>5</xdr:col>
      <xdr:colOff>1042923</xdr:colOff>
      <xdr:row>3</xdr:row>
      <xdr:rowOff>407893</xdr:rowOff>
    </xdr:to>
    <xdr:pic>
      <xdr:nvPicPr>
        <xdr:cNvPr id="5" name="Billede 4">
          <a:extLst>
            <a:ext uri="{FF2B5EF4-FFF2-40B4-BE49-F238E27FC236}">
              <a16:creationId xmlns:a16="http://schemas.microsoft.com/office/drawing/2014/main" id="{CA5EAAEF-2D65-4589-9300-573B5C05A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824" y="649941"/>
          <a:ext cx="1323070"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302559"/>
          <a:ext cx="9936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156882</xdr:colOff>
      <xdr:row>2</xdr:row>
      <xdr:rowOff>112059</xdr:rowOff>
    </xdr:from>
    <xdr:to>
      <xdr:col>10</xdr:col>
      <xdr:colOff>34393</xdr:colOff>
      <xdr:row>3</xdr:row>
      <xdr:rowOff>183776</xdr:rowOff>
    </xdr:to>
    <xdr:pic>
      <xdr:nvPicPr>
        <xdr:cNvPr id="5" name="Billede 4">
          <a:extLst>
            <a:ext uri="{FF2B5EF4-FFF2-40B4-BE49-F238E27FC236}">
              <a16:creationId xmlns:a16="http://schemas.microsoft.com/office/drawing/2014/main" id="{887E2721-783D-4208-9D4F-2A0748D13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0235" y="493059"/>
          <a:ext cx="1323070"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8" y="321608"/>
          <a:ext cx="12276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1028700</xdr:colOff>
      <xdr:row>2</xdr:row>
      <xdr:rowOff>180975</xdr:rowOff>
    </xdr:from>
    <xdr:to>
      <xdr:col>13</xdr:col>
      <xdr:colOff>18145</xdr:colOff>
      <xdr:row>3</xdr:row>
      <xdr:rowOff>200024</xdr:rowOff>
    </xdr:to>
    <xdr:pic>
      <xdr:nvPicPr>
        <xdr:cNvPr id="5" name="Billede 4">
          <a:extLst>
            <a:ext uri="{FF2B5EF4-FFF2-40B4-BE49-F238E27FC236}">
              <a16:creationId xmlns:a16="http://schemas.microsoft.com/office/drawing/2014/main" id="{E17B6722-56BC-4B12-90F7-E96ED6E52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600075"/>
          <a:ext cx="1323070" cy="228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1" y="343383"/>
          <a:ext cx="13752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517072</xdr:colOff>
      <xdr:row>2</xdr:row>
      <xdr:rowOff>149679</xdr:rowOff>
    </xdr:from>
    <xdr:to>
      <xdr:col>13</xdr:col>
      <xdr:colOff>561070</xdr:colOff>
      <xdr:row>3</xdr:row>
      <xdr:rowOff>174171</xdr:rowOff>
    </xdr:to>
    <xdr:pic>
      <xdr:nvPicPr>
        <xdr:cNvPr id="5" name="Billede 4">
          <a:extLst>
            <a:ext uri="{FF2B5EF4-FFF2-40B4-BE49-F238E27FC236}">
              <a16:creationId xmlns:a16="http://schemas.microsoft.com/office/drawing/2014/main" id="{3BC2C9FC-93A3-43C2-BDA5-538663A88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2679" y="557893"/>
          <a:ext cx="1323070" cy="228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358588</xdr:colOff>
      <xdr:row>2</xdr:row>
      <xdr:rowOff>179294</xdr:rowOff>
    </xdr:from>
    <xdr:to>
      <xdr:col>8</xdr:col>
      <xdr:colOff>1681658</xdr:colOff>
      <xdr:row>3</xdr:row>
      <xdr:rowOff>194982</xdr:rowOff>
    </xdr:to>
    <xdr:pic>
      <xdr:nvPicPr>
        <xdr:cNvPr id="5" name="Billede 4">
          <a:extLst>
            <a:ext uri="{FF2B5EF4-FFF2-40B4-BE49-F238E27FC236}">
              <a16:creationId xmlns:a16="http://schemas.microsoft.com/office/drawing/2014/main" id="{D695F2A1-BFF7-4BAE-BB44-A42897A1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48764" y="560294"/>
          <a:ext cx="1323070" cy="228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1034142</xdr:colOff>
      <xdr:row>2</xdr:row>
      <xdr:rowOff>136072</xdr:rowOff>
    </xdr:from>
    <xdr:to>
      <xdr:col>12</xdr:col>
      <xdr:colOff>1173391</xdr:colOff>
      <xdr:row>3</xdr:row>
      <xdr:rowOff>160564</xdr:rowOff>
    </xdr:to>
    <xdr:pic>
      <xdr:nvPicPr>
        <xdr:cNvPr id="5" name="Billede 4">
          <a:extLst>
            <a:ext uri="{FF2B5EF4-FFF2-40B4-BE49-F238E27FC236}">
              <a16:creationId xmlns:a16="http://schemas.microsoft.com/office/drawing/2014/main" id="{7D59136C-0649-454F-B7A9-CBC228CF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6821" y="517072"/>
          <a:ext cx="1323070" cy="228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1200150</xdr:colOff>
      <xdr:row>3</xdr:row>
      <xdr:rowOff>19050</xdr:rowOff>
    </xdr:from>
    <xdr:to>
      <xdr:col>12</xdr:col>
      <xdr:colOff>1237345</xdr:colOff>
      <xdr:row>4</xdr:row>
      <xdr:rowOff>34737</xdr:rowOff>
    </xdr:to>
    <xdr:pic>
      <xdr:nvPicPr>
        <xdr:cNvPr id="5" name="Billede 4">
          <a:extLst>
            <a:ext uri="{FF2B5EF4-FFF2-40B4-BE49-F238E27FC236}">
              <a16:creationId xmlns:a16="http://schemas.microsoft.com/office/drawing/2014/main" id="{55BA282D-4A7C-4F09-893C-D9782DAED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590550"/>
          <a:ext cx="1323070" cy="228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38659</xdr:colOff>
      <xdr:row>46</xdr:row>
      <xdr:rowOff>1539687</xdr:rowOff>
    </xdr:from>
    <xdr:to>
      <xdr:col>3</xdr:col>
      <xdr:colOff>4419356</xdr:colOff>
      <xdr:row>46</xdr:row>
      <xdr:rowOff>2211479</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204571" y="15154834"/>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1972234</xdr:colOff>
      <xdr:row>2</xdr:row>
      <xdr:rowOff>100853</xdr:rowOff>
    </xdr:from>
    <xdr:to>
      <xdr:col>4</xdr:col>
      <xdr:colOff>3295304</xdr:colOff>
      <xdr:row>3</xdr:row>
      <xdr:rowOff>116541</xdr:rowOff>
    </xdr:to>
    <xdr:pic>
      <xdr:nvPicPr>
        <xdr:cNvPr id="6" name="Billede 5">
          <a:extLst>
            <a:ext uri="{FF2B5EF4-FFF2-40B4-BE49-F238E27FC236}">
              <a16:creationId xmlns:a16="http://schemas.microsoft.com/office/drawing/2014/main" id="{5879E1AB-4E00-46D7-AB8E-D1034F33CD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7558" y="481853"/>
          <a:ext cx="1323070" cy="228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4034118</xdr:colOff>
      <xdr:row>2</xdr:row>
      <xdr:rowOff>156883</xdr:rowOff>
    </xdr:from>
    <xdr:to>
      <xdr:col>4</xdr:col>
      <xdr:colOff>776</xdr:colOff>
      <xdr:row>3</xdr:row>
      <xdr:rowOff>172571</xdr:rowOff>
    </xdr:to>
    <xdr:pic>
      <xdr:nvPicPr>
        <xdr:cNvPr id="5" name="Billede 4">
          <a:extLst>
            <a:ext uri="{FF2B5EF4-FFF2-40B4-BE49-F238E27FC236}">
              <a16:creationId xmlns:a16="http://schemas.microsoft.com/office/drawing/2014/main" id="{55B48B0E-B14F-4CFD-9FEA-6694C0FEC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6353" y="537883"/>
          <a:ext cx="1323070" cy="228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7:D59"/>
  <sheetViews>
    <sheetView zoomScaleNormal="100" zoomScaleSheetLayoutView="90" workbookViewId="0">
      <selection activeCell="C31" sqref="C31"/>
    </sheetView>
  </sheetViews>
  <sheetFormatPr defaultColWidth="15.85546875" defaultRowHeight="16.5" x14ac:dyDescent="0.3"/>
  <cols>
    <col min="1" max="1" width="3.42578125" style="20" customWidth="1"/>
    <col min="2" max="2" width="18.7109375" style="20" customWidth="1"/>
    <col min="3" max="3" width="95.5703125" style="20" customWidth="1"/>
    <col min="4" max="4" width="15.140625" style="20" customWidth="1"/>
    <col min="5" max="5" width="2.85546875" style="20" customWidth="1"/>
    <col min="6" max="6" width="1.85546875" style="20" customWidth="1"/>
    <col min="7" max="256" width="15.85546875" style="20"/>
    <col min="257" max="257" width="3.42578125" style="20" customWidth="1"/>
    <col min="258" max="258" width="18.7109375" style="20" customWidth="1"/>
    <col min="259" max="259" width="95.5703125" style="20" customWidth="1"/>
    <col min="260" max="260" width="15.140625" style="20" customWidth="1"/>
    <col min="261" max="261" width="2.85546875" style="20" customWidth="1"/>
    <col min="262" max="262" width="1.85546875" style="20" customWidth="1"/>
    <col min="263" max="512" width="15.85546875" style="20"/>
    <col min="513" max="513" width="3.42578125" style="20" customWidth="1"/>
    <col min="514" max="514" width="18.7109375" style="20" customWidth="1"/>
    <col min="515" max="515" width="95.5703125" style="20" customWidth="1"/>
    <col min="516" max="516" width="15.140625" style="20" customWidth="1"/>
    <col min="517" max="517" width="2.85546875" style="20" customWidth="1"/>
    <col min="518" max="518" width="1.85546875" style="20" customWidth="1"/>
    <col min="519" max="768" width="15.85546875" style="20"/>
    <col min="769" max="769" width="3.42578125" style="20" customWidth="1"/>
    <col min="770" max="770" width="18.7109375" style="20" customWidth="1"/>
    <col min="771" max="771" width="95.5703125" style="20" customWidth="1"/>
    <col min="772" max="772" width="15.140625" style="20" customWidth="1"/>
    <col min="773" max="773" width="2.85546875" style="20" customWidth="1"/>
    <col min="774" max="774" width="1.85546875" style="20" customWidth="1"/>
    <col min="775" max="1024" width="15.85546875" style="20"/>
    <col min="1025" max="1025" width="3.42578125" style="20" customWidth="1"/>
    <col min="1026" max="1026" width="18.7109375" style="20" customWidth="1"/>
    <col min="1027" max="1027" width="95.5703125" style="20" customWidth="1"/>
    <col min="1028" max="1028" width="15.140625" style="20" customWidth="1"/>
    <col min="1029" max="1029" width="2.85546875" style="20" customWidth="1"/>
    <col min="1030" max="1030" width="1.85546875" style="20" customWidth="1"/>
    <col min="1031" max="1280" width="15.85546875" style="20"/>
    <col min="1281" max="1281" width="3.42578125" style="20" customWidth="1"/>
    <col min="1282" max="1282" width="18.7109375" style="20" customWidth="1"/>
    <col min="1283" max="1283" width="95.5703125" style="20" customWidth="1"/>
    <col min="1284" max="1284" width="15.140625" style="20" customWidth="1"/>
    <col min="1285" max="1285" width="2.85546875" style="20" customWidth="1"/>
    <col min="1286" max="1286" width="1.85546875" style="20" customWidth="1"/>
    <col min="1287" max="1536" width="15.85546875" style="20"/>
    <col min="1537" max="1537" width="3.42578125" style="20" customWidth="1"/>
    <col min="1538" max="1538" width="18.7109375" style="20" customWidth="1"/>
    <col min="1539" max="1539" width="95.5703125" style="20" customWidth="1"/>
    <col min="1540" max="1540" width="15.140625" style="20" customWidth="1"/>
    <col min="1541" max="1541" width="2.85546875" style="20" customWidth="1"/>
    <col min="1542" max="1542" width="1.85546875" style="20" customWidth="1"/>
    <col min="1543" max="1792" width="15.85546875" style="20"/>
    <col min="1793" max="1793" width="3.42578125" style="20" customWidth="1"/>
    <col min="1794" max="1794" width="18.7109375" style="20" customWidth="1"/>
    <col min="1795" max="1795" width="95.5703125" style="20" customWidth="1"/>
    <col min="1796" max="1796" width="15.140625" style="20" customWidth="1"/>
    <col min="1797" max="1797" width="2.85546875" style="20" customWidth="1"/>
    <col min="1798" max="1798" width="1.85546875" style="20" customWidth="1"/>
    <col min="1799" max="2048" width="15.85546875" style="20"/>
    <col min="2049" max="2049" width="3.42578125" style="20" customWidth="1"/>
    <col min="2050" max="2050" width="18.7109375" style="20" customWidth="1"/>
    <col min="2051" max="2051" width="95.5703125" style="20" customWidth="1"/>
    <col min="2052" max="2052" width="15.140625" style="20" customWidth="1"/>
    <col min="2053" max="2053" width="2.85546875" style="20" customWidth="1"/>
    <col min="2054" max="2054" width="1.85546875" style="20" customWidth="1"/>
    <col min="2055" max="2304" width="15.85546875" style="20"/>
    <col min="2305" max="2305" width="3.42578125" style="20" customWidth="1"/>
    <col min="2306" max="2306" width="18.7109375" style="20" customWidth="1"/>
    <col min="2307" max="2307" width="95.5703125" style="20" customWidth="1"/>
    <col min="2308" max="2308" width="15.140625" style="20" customWidth="1"/>
    <col min="2309" max="2309" width="2.85546875" style="20" customWidth="1"/>
    <col min="2310" max="2310" width="1.85546875" style="20" customWidth="1"/>
    <col min="2311" max="2560" width="15.85546875" style="20"/>
    <col min="2561" max="2561" width="3.42578125" style="20" customWidth="1"/>
    <col min="2562" max="2562" width="18.7109375" style="20" customWidth="1"/>
    <col min="2563" max="2563" width="95.5703125" style="20" customWidth="1"/>
    <col min="2564" max="2564" width="15.140625" style="20" customWidth="1"/>
    <col min="2565" max="2565" width="2.85546875" style="20" customWidth="1"/>
    <col min="2566" max="2566" width="1.85546875" style="20" customWidth="1"/>
    <col min="2567" max="2816" width="15.85546875" style="20"/>
    <col min="2817" max="2817" width="3.42578125" style="20" customWidth="1"/>
    <col min="2818" max="2818" width="18.7109375" style="20" customWidth="1"/>
    <col min="2819" max="2819" width="95.5703125" style="20" customWidth="1"/>
    <col min="2820" max="2820" width="15.140625" style="20" customWidth="1"/>
    <col min="2821" max="2821" width="2.85546875" style="20" customWidth="1"/>
    <col min="2822" max="2822" width="1.85546875" style="20" customWidth="1"/>
    <col min="2823" max="3072" width="15.85546875" style="20"/>
    <col min="3073" max="3073" width="3.42578125" style="20" customWidth="1"/>
    <col min="3074" max="3074" width="18.7109375" style="20" customWidth="1"/>
    <col min="3075" max="3075" width="95.5703125" style="20" customWidth="1"/>
    <col min="3076" max="3076" width="15.140625" style="20" customWidth="1"/>
    <col min="3077" max="3077" width="2.85546875" style="20" customWidth="1"/>
    <col min="3078" max="3078" width="1.85546875" style="20" customWidth="1"/>
    <col min="3079" max="3328" width="15.85546875" style="20"/>
    <col min="3329" max="3329" width="3.42578125" style="20" customWidth="1"/>
    <col min="3330" max="3330" width="18.7109375" style="20" customWidth="1"/>
    <col min="3331" max="3331" width="95.5703125" style="20" customWidth="1"/>
    <col min="3332" max="3332" width="15.140625" style="20" customWidth="1"/>
    <col min="3333" max="3333" width="2.85546875" style="20" customWidth="1"/>
    <col min="3334" max="3334" width="1.85546875" style="20" customWidth="1"/>
    <col min="3335" max="3584" width="15.85546875" style="20"/>
    <col min="3585" max="3585" width="3.42578125" style="20" customWidth="1"/>
    <col min="3586" max="3586" width="18.7109375" style="20" customWidth="1"/>
    <col min="3587" max="3587" width="95.5703125" style="20" customWidth="1"/>
    <col min="3588" max="3588" width="15.140625" style="20" customWidth="1"/>
    <col min="3589" max="3589" width="2.85546875" style="20" customWidth="1"/>
    <col min="3590" max="3590" width="1.85546875" style="20" customWidth="1"/>
    <col min="3591" max="3840" width="15.85546875" style="20"/>
    <col min="3841" max="3841" width="3.42578125" style="20" customWidth="1"/>
    <col min="3842" max="3842" width="18.7109375" style="20" customWidth="1"/>
    <col min="3843" max="3843" width="95.5703125" style="20" customWidth="1"/>
    <col min="3844" max="3844" width="15.140625" style="20" customWidth="1"/>
    <col min="3845" max="3845" width="2.85546875" style="20" customWidth="1"/>
    <col min="3846" max="3846" width="1.85546875" style="20" customWidth="1"/>
    <col min="3847" max="4096" width="15.85546875" style="20"/>
    <col min="4097" max="4097" width="3.42578125" style="20" customWidth="1"/>
    <col min="4098" max="4098" width="18.7109375" style="20" customWidth="1"/>
    <col min="4099" max="4099" width="95.5703125" style="20" customWidth="1"/>
    <col min="4100" max="4100" width="15.140625" style="20" customWidth="1"/>
    <col min="4101" max="4101" width="2.85546875" style="20" customWidth="1"/>
    <col min="4102" max="4102" width="1.85546875" style="20" customWidth="1"/>
    <col min="4103" max="4352" width="15.85546875" style="20"/>
    <col min="4353" max="4353" width="3.42578125" style="20" customWidth="1"/>
    <col min="4354" max="4354" width="18.7109375" style="20" customWidth="1"/>
    <col min="4355" max="4355" width="95.5703125" style="20" customWidth="1"/>
    <col min="4356" max="4356" width="15.140625" style="20" customWidth="1"/>
    <col min="4357" max="4357" width="2.85546875" style="20" customWidth="1"/>
    <col min="4358" max="4358" width="1.85546875" style="20" customWidth="1"/>
    <col min="4359" max="4608" width="15.85546875" style="20"/>
    <col min="4609" max="4609" width="3.42578125" style="20" customWidth="1"/>
    <col min="4610" max="4610" width="18.7109375" style="20" customWidth="1"/>
    <col min="4611" max="4611" width="95.5703125" style="20" customWidth="1"/>
    <col min="4612" max="4612" width="15.140625" style="20" customWidth="1"/>
    <col min="4613" max="4613" width="2.85546875" style="20" customWidth="1"/>
    <col min="4614" max="4614" width="1.85546875" style="20" customWidth="1"/>
    <col min="4615" max="4864" width="15.85546875" style="20"/>
    <col min="4865" max="4865" width="3.42578125" style="20" customWidth="1"/>
    <col min="4866" max="4866" width="18.7109375" style="20" customWidth="1"/>
    <col min="4867" max="4867" width="95.5703125" style="20" customWidth="1"/>
    <col min="4868" max="4868" width="15.140625" style="20" customWidth="1"/>
    <col min="4869" max="4869" width="2.85546875" style="20" customWidth="1"/>
    <col min="4870" max="4870" width="1.85546875" style="20" customWidth="1"/>
    <col min="4871" max="5120" width="15.85546875" style="20"/>
    <col min="5121" max="5121" width="3.42578125" style="20" customWidth="1"/>
    <col min="5122" max="5122" width="18.7109375" style="20" customWidth="1"/>
    <col min="5123" max="5123" width="95.5703125" style="20" customWidth="1"/>
    <col min="5124" max="5124" width="15.140625" style="20" customWidth="1"/>
    <col min="5125" max="5125" width="2.85546875" style="20" customWidth="1"/>
    <col min="5126" max="5126" width="1.85546875" style="20" customWidth="1"/>
    <col min="5127" max="5376" width="15.85546875" style="20"/>
    <col min="5377" max="5377" width="3.42578125" style="20" customWidth="1"/>
    <col min="5378" max="5378" width="18.7109375" style="20" customWidth="1"/>
    <col min="5379" max="5379" width="95.5703125" style="20" customWidth="1"/>
    <col min="5380" max="5380" width="15.140625" style="20" customWidth="1"/>
    <col min="5381" max="5381" width="2.85546875" style="20" customWidth="1"/>
    <col min="5382" max="5382" width="1.85546875" style="20" customWidth="1"/>
    <col min="5383" max="5632" width="15.85546875" style="20"/>
    <col min="5633" max="5633" width="3.42578125" style="20" customWidth="1"/>
    <col min="5634" max="5634" width="18.7109375" style="20" customWidth="1"/>
    <col min="5635" max="5635" width="95.5703125" style="20" customWidth="1"/>
    <col min="5636" max="5636" width="15.140625" style="20" customWidth="1"/>
    <col min="5637" max="5637" width="2.85546875" style="20" customWidth="1"/>
    <col min="5638" max="5638" width="1.85546875" style="20" customWidth="1"/>
    <col min="5639" max="5888" width="15.85546875" style="20"/>
    <col min="5889" max="5889" width="3.42578125" style="20" customWidth="1"/>
    <col min="5890" max="5890" width="18.7109375" style="20" customWidth="1"/>
    <col min="5891" max="5891" width="95.5703125" style="20" customWidth="1"/>
    <col min="5892" max="5892" width="15.140625" style="20" customWidth="1"/>
    <col min="5893" max="5893" width="2.85546875" style="20" customWidth="1"/>
    <col min="5894" max="5894" width="1.85546875" style="20" customWidth="1"/>
    <col min="5895" max="6144" width="15.85546875" style="20"/>
    <col min="6145" max="6145" width="3.42578125" style="20" customWidth="1"/>
    <col min="6146" max="6146" width="18.7109375" style="20" customWidth="1"/>
    <col min="6147" max="6147" width="95.5703125" style="20" customWidth="1"/>
    <col min="6148" max="6148" width="15.140625" style="20" customWidth="1"/>
    <col min="6149" max="6149" width="2.85546875" style="20" customWidth="1"/>
    <col min="6150" max="6150" width="1.85546875" style="20" customWidth="1"/>
    <col min="6151" max="6400" width="15.85546875" style="20"/>
    <col min="6401" max="6401" width="3.42578125" style="20" customWidth="1"/>
    <col min="6402" max="6402" width="18.7109375" style="20" customWidth="1"/>
    <col min="6403" max="6403" width="95.5703125" style="20" customWidth="1"/>
    <col min="6404" max="6404" width="15.140625" style="20" customWidth="1"/>
    <col min="6405" max="6405" width="2.85546875" style="20" customWidth="1"/>
    <col min="6406" max="6406" width="1.85546875" style="20" customWidth="1"/>
    <col min="6407" max="6656" width="15.85546875" style="20"/>
    <col min="6657" max="6657" width="3.42578125" style="20" customWidth="1"/>
    <col min="6658" max="6658" width="18.7109375" style="20" customWidth="1"/>
    <col min="6659" max="6659" width="95.5703125" style="20" customWidth="1"/>
    <col min="6660" max="6660" width="15.140625" style="20" customWidth="1"/>
    <col min="6661" max="6661" width="2.85546875" style="20" customWidth="1"/>
    <col min="6662" max="6662" width="1.85546875" style="20" customWidth="1"/>
    <col min="6663" max="6912" width="15.85546875" style="20"/>
    <col min="6913" max="6913" width="3.42578125" style="20" customWidth="1"/>
    <col min="6914" max="6914" width="18.7109375" style="20" customWidth="1"/>
    <col min="6915" max="6915" width="95.5703125" style="20" customWidth="1"/>
    <col min="6916" max="6916" width="15.140625" style="20" customWidth="1"/>
    <col min="6917" max="6917" width="2.85546875" style="20" customWidth="1"/>
    <col min="6918" max="6918" width="1.85546875" style="20" customWidth="1"/>
    <col min="6919" max="7168" width="15.85546875" style="20"/>
    <col min="7169" max="7169" width="3.42578125" style="20" customWidth="1"/>
    <col min="7170" max="7170" width="18.7109375" style="20" customWidth="1"/>
    <col min="7171" max="7171" width="95.5703125" style="20" customWidth="1"/>
    <col min="7172" max="7172" width="15.140625" style="20" customWidth="1"/>
    <col min="7173" max="7173" width="2.85546875" style="20" customWidth="1"/>
    <col min="7174" max="7174" width="1.85546875" style="20" customWidth="1"/>
    <col min="7175" max="7424" width="15.85546875" style="20"/>
    <col min="7425" max="7425" width="3.42578125" style="20" customWidth="1"/>
    <col min="7426" max="7426" width="18.7109375" style="20" customWidth="1"/>
    <col min="7427" max="7427" width="95.5703125" style="20" customWidth="1"/>
    <col min="7428" max="7428" width="15.140625" style="20" customWidth="1"/>
    <col min="7429" max="7429" width="2.85546875" style="20" customWidth="1"/>
    <col min="7430" max="7430" width="1.85546875" style="20" customWidth="1"/>
    <col min="7431" max="7680" width="15.85546875" style="20"/>
    <col min="7681" max="7681" width="3.42578125" style="20" customWidth="1"/>
    <col min="7682" max="7682" width="18.7109375" style="20" customWidth="1"/>
    <col min="7683" max="7683" width="95.5703125" style="20" customWidth="1"/>
    <col min="7684" max="7684" width="15.140625" style="20" customWidth="1"/>
    <col min="7685" max="7685" width="2.85546875" style="20" customWidth="1"/>
    <col min="7686" max="7686" width="1.85546875" style="20" customWidth="1"/>
    <col min="7687" max="7936" width="15.85546875" style="20"/>
    <col min="7937" max="7937" width="3.42578125" style="20" customWidth="1"/>
    <col min="7938" max="7938" width="18.7109375" style="20" customWidth="1"/>
    <col min="7939" max="7939" width="95.5703125" style="20" customWidth="1"/>
    <col min="7940" max="7940" width="15.140625" style="20" customWidth="1"/>
    <col min="7941" max="7941" width="2.85546875" style="20" customWidth="1"/>
    <col min="7942" max="7942" width="1.85546875" style="20" customWidth="1"/>
    <col min="7943" max="8192" width="15.85546875" style="20"/>
    <col min="8193" max="8193" width="3.42578125" style="20" customWidth="1"/>
    <col min="8194" max="8194" width="18.7109375" style="20" customWidth="1"/>
    <col min="8195" max="8195" width="95.5703125" style="20" customWidth="1"/>
    <col min="8196" max="8196" width="15.140625" style="20" customWidth="1"/>
    <col min="8197" max="8197" width="2.85546875" style="20" customWidth="1"/>
    <col min="8198" max="8198" width="1.85546875" style="20" customWidth="1"/>
    <col min="8199" max="8448" width="15.85546875" style="20"/>
    <col min="8449" max="8449" width="3.42578125" style="20" customWidth="1"/>
    <col min="8450" max="8450" width="18.7109375" style="20" customWidth="1"/>
    <col min="8451" max="8451" width="95.5703125" style="20" customWidth="1"/>
    <col min="8452" max="8452" width="15.140625" style="20" customWidth="1"/>
    <col min="8453" max="8453" width="2.85546875" style="20" customWidth="1"/>
    <col min="8454" max="8454" width="1.85546875" style="20" customWidth="1"/>
    <col min="8455" max="8704" width="15.85546875" style="20"/>
    <col min="8705" max="8705" width="3.42578125" style="20" customWidth="1"/>
    <col min="8706" max="8706" width="18.7109375" style="20" customWidth="1"/>
    <col min="8707" max="8707" width="95.5703125" style="20" customWidth="1"/>
    <col min="8708" max="8708" width="15.140625" style="20" customWidth="1"/>
    <col min="8709" max="8709" width="2.85546875" style="20" customWidth="1"/>
    <col min="8710" max="8710" width="1.85546875" style="20" customWidth="1"/>
    <col min="8711" max="8960" width="15.85546875" style="20"/>
    <col min="8961" max="8961" width="3.42578125" style="20" customWidth="1"/>
    <col min="8962" max="8962" width="18.7109375" style="20" customWidth="1"/>
    <col min="8963" max="8963" width="95.5703125" style="20" customWidth="1"/>
    <col min="8964" max="8964" width="15.140625" style="20" customWidth="1"/>
    <col min="8965" max="8965" width="2.85546875" style="20" customWidth="1"/>
    <col min="8966" max="8966" width="1.85546875" style="20" customWidth="1"/>
    <col min="8967" max="9216" width="15.85546875" style="20"/>
    <col min="9217" max="9217" width="3.42578125" style="20" customWidth="1"/>
    <col min="9218" max="9218" width="18.7109375" style="20" customWidth="1"/>
    <col min="9219" max="9219" width="95.5703125" style="20" customWidth="1"/>
    <col min="9220" max="9220" width="15.140625" style="20" customWidth="1"/>
    <col min="9221" max="9221" width="2.85546875" style="20" customWidth="1"/>
    <col min="9222" max="9222" width="1.85546875" style="20" customWidth="1"/>
    <col min="9223" max="9472" width="15.85546875" style="20"/>
    <col min="9473" max="9473" width="3.42578125" style="20" customWidth="1"/>
    <col min="9474" max="9474" width="18.7109375" style="20" customWidth="1"/>
    <col min="9475" max="9475" width="95.5703125" style="20" customWidth="1"/>
    <col min="9476" max="9476" width="15.140625" style="20" customWidth="1"/>
    <col min="9477" max="9477" width="2.85546875" style="20" customWidth="1"/>
    <col min="9478" max="9478" width="1.85546875" style="20" customWidth="1"/>
    <col min="9479" max="9728" width="15.85546875" style="20"/>
    <col min="9729" max="9729" width="3.42578125" style="20" customWidth="1"/>
    <col min="9730" max="9730" width="18.7109375" style="20" customWidth="1"/>
    <col min="9731" max="9731" width="95.5703125" style="20" customWidth="1"/>
    <col min="9732" max="9732" width="15.140625" style="20" customWidth="1"/>
    <col min="9733" max="9733" width="2.85546875" style="20" customWidth="1"/>
    <col min="9734" max="9734" width="1.85546875" style="20" customWidth="1"/>
    <col min="9735" max="9984" width="15.85546875" style="20"/>
    <col min="9985" max="9985" width="3.42578125" style="20" customWidth="1"/>
    <col min="9986" max="9986" width="18.7109375" style="20" customWidth="1"/>
    <col min="9987" max="9987" width="95.5703125" style="20" customWidth="1"/>
    <col min="9988" max="9988" width="15.140625" style="20" customWidth="1"/>
    <col min="9989" max="9989" width="2.85546875" style="20" customWidth="1"/>
    <col min="9990" max="9990" width="1.85546875" style="20" customWidth="1"/>
    <col min="9991" max="10240" width="15.85546875" style="20"/>
    <col min="10241" max="10241" width="3.42578125" style="20" customWidth="1"/>
    <col min="10242" max="10242" width="18.7109375" style="20" customWidth="1"/>
    <col min="10243" max="10243" width="95.5703125" style="20" customWidth="1"/>
    <col min="10244" max="10244" width="15.140625" style="20" customWidth="1"/>
    <col min="10245" max="10245" width="2.85546875" style="20" customWidth="1"/>
    <col min="10246" max="10246" width="1.85546875" style="20" customWidth="1"/>
    <col min="10247" max="10496" width="15.85546875" style="20"/>
    <col min="10497" max="10497" width="3.42578125" style="20" customWidth="1"/>
    <col min="10498" max="10498" width="18.7109375" style="20" customWidth="1"/>
    <col min="10499" max="10499" width="95.5703125" style="20" customWidth="1"/>
    <col min="10500" max="10500" width="15.140625" style="20" customWidth="1"/>
    <col min="10501" max="10501" width="2.85546875" style="20" customWidth="1"/>
    <col min="10502" max="10502" width="1.85546875" style="20" customWidth="1"/>
    <col min="10503" max="10752" width="15.85546875" style="20"/>
    <col min="10753" max="10753" width="3.42578125" style="20" customWidth="1"/>
    <col min="10754" max="10754" width="18.7109375" style="20" customWidth="1"/>
    <col min="10755" max="10755" width="95.5703125" style="20" customWidth="1"/>
    <col min="10756" max="10756" width="15.140625" style="20" customWidth="1"/>
    <col min="10757" max="10757" width="2.85546875" style="20" customWidth="1"/>
    <col min="10758" max="10758" width="1.85546875" style="20" customWidth="1"/>
    <col min="10759" max="11008" width="15.85546875" style="20"/>
    <col min="11009" max="11009" width="3.42578125" style="20" customWidth="1"/>
    <col min="11010" max="11010" width="18.7109375" style="20" customWidth="1"/>
    <col min="11011" max="11011" width="95.5703125" style="20" customWidth="1"/>
    <col min="11012" max="11012" width="15.140625" style="20" customWidth="1"/>
    <col min="11013" max="11013" width="2.85546875" style="20" customWidth="1"/>
    <col min="11014" max="11014" width="1.85546875" style="20" customWidth="1"/>
    <col min="11015" max="11264" width="15.85546875" style="20"/>
    <col min="11265" max="11265" width="3.42578125" style="20" customWidth="1"/>
    <col min="11266" max="11266" width="18.7109375" style="20" customWidth="1"/>
    <col min="11267" max="11267" width="95.5703125" style="20" customWidth="1"/>
    <col min="11268" max="11268" width="15.140625" style="20" customWidth="1"/>
    <col min="11269" max="11269" width="2.85546875" style="20" customWidth="1"/>
    <col min="11270" max="11270" width="1.85546875" style="20" customWidth="1"/>
    <col min="11271" max="11520" width="15.85546875" style="20"/>
    <col min="11521" max="11521" width="3.42578125" style="20" customWidth="1"/>
    <col min="11522" max="11522" width="18.7109375" style="20" customWidth="1"/>
    <col min="11523" max="11523" width="95.5703125" style="20" customWidth="1"/>
    <col min="11524" max="11524" width="15.140625" style="20" customWidth="1"/>
    <col min="11525" max="11525" width="2.85546875" style="20" customWidth="1"/>
    <col min="11526" max="11526" width="1.85546875" style="20" customWidth="1"/>
    <col min="11527" max="11776" width="15.85546875" style="20"/>
    <col min="11777" max="11777" width="3.42578125" style="20" customWidth="1"/>
    <col min="11778" max="11778" width="18.7109375" style="20" customWidth="1"/>
    <col min="11779" max="11779" width="95.5703125" style="20" customWidth="1"/>
    <col min="11780" max="11780" width="15.140625" style="20" customWidth="1"/>
    <col min="11781" max="11781" width="2.85546875" style="20" customWidth="1"/>
    <col min="11782" max="11782" width="1.85546875" style="20" customWidth="1"/>
    <col min="11783" max="12032" width="15.85546875" style="20"/>
    <col min="12033" max="12033" width="3.42578125" style="20" customWidth="1"/>
    <col min="12034" max="12034" width="18.7109375" style="20" customWidth="1"/>
    <col min="12035" max="12035" width="95.5703125" style="20" customWidth="1"/>
    <col min="12036" max="12036" width="15.140625" style="20" customWidth="1"/>
    <col min="12037" max="12037" width="2.85546875" style="20" customWidth="1"/>
    <col min="12038" max="12038" width="1.85546875" style="20" customWidth="1"/>
    <col min="12039" max="12288" width="15.85546875" style="20"/>
    <col min="12289" max="12289" width="3.42578125" style="20" customWidth="1"/>
    <col min="12290" max="12290" width="18.7109375" style="20" customWidth="1"/>
    <col min="12291" max="12291" width="95.5703125" style="20" customWidth="1"/>
    <col min="12292" max="12292" width="15.140625" style="20" customWidth="1"/>
    <col min="12293" max="12293" width="2.85546875" style="20" customWidth="1"/>
    <col min="12294" max="12294" width="1.85546875" style="20" customWidth="1"/>
    <col min="12295" max="12544" width="15.85546875" style="20"/>
    <col min="12545" max="12545" width="3.42578125" style="20" customWidth="1"/>
    <col min="12546" max="12546" width="18.7109375" style="20" customWidth="1"/>
    <col min="12547" max="12547" width="95.5703125" style="20" customWidth="1"/>
    <col min="12548" max="12548" width="15.140625" style="20" customWidth="1"/>
    <col min="12549" max="12549" width="2.85546875" style="20" customWidth="1"/>
    <col min="12550" max="12550" width="1.85546875" style="20" customWidth="1"/>
    <col min="12551" max="12800" width="15.85546875" style="20"/>
    <col min="12801" max="12801" width="3.42578125" style="20" customWidth="1"/>
    <col min="12802" max="12802" width="18.7109375" style="20" customWidth="1"/>
    <col min="12803" max="12803" width="95.5703125" style="20" customWidth="1"/>
    <col min="12804" max="12804" width="15.140625" style="20" customWidth="1"/>
    <col min="12805" max="12805" width="2.85546875" style="20" customWidth="1"/>
    <col min="12806" max="12806" width="1.85546875" style="20" customWidth="1"/>
    <col min="12807" max="13056" width="15.85546875" style="20"/>
    <col min="13057" max="13057" width="3.42578125" style="20" customWidth="1"/>
    <col min="13058" max="13058" width="18.7109375" style="20" customWidth="1"/>
    <col min="13059" max="13059" width="95.5703125" style="20" customWidth="1"/>
    <col min="13060" max="13060" width="15.140625" style="20" customWidth="1"/>
    <col min="13061" max="13061" width="2.85546875" style="20" customWidth="1"/>
    <col min="13062" max="13062" width="1.85546875" style="20" customWidth="1"/>
    <col min="13063" max="13312" width="15.85546875" style="20"/>
    <col min="13313" max="13313" width="3.42578125" style="20" customWidth="1"/>
    <col min="13314" max="13314" width="18.7109375" style="20" customWidth="1"/>
    <col min="13315" max="13315" width="95.5703125" style="20" customWidth="1"/>
    <col min="13316" max="13316" width="15.140625" style="20" customWidth="1"/>
    <col min="13317" max="13317" width="2.85546875" style="20" customWidth="1"/>
    <col min="13318" max="13318" width="1.85546875" style="20" customWidth="1"/>
    <col min="13319" max="13568" width="15.85546875" style="20"/>
    <col min="13569" max="13569" width="3.42578125" style="20" customWidth="1"/>
    <col min="13570" max="13570" width="18.7109375" style="20" customWidth="1"/>
    <col min="13571" max="13571" width="95.5703125" style="20" customWidth="1"/>
    <col min="13572" max="13572" width="15.140625" style="20" customWidth="1"/>
    <col min="13573" max="13573" width="2.85546875" style="20" customWidth="1"/>
    <col min="13574" max="13574" width="1.85546875" style="20" customWidth="1"/>
    <col min="13575" max="13824" width="15.85546875" style="20"/>
    <col min="13825" max="13825" width="3.42578125" style="20" customWidth="1"/>
    <col min="13826" max="13826" width="18.7109375" style="20" customWidth="1"/>
    <col min="13827" max="13827" width="95.5703125" style="20" customWidth="1"/>
    <col min="13828" max="13828" width="15.140625" style="20" customWidth="1"/>
    <col min="13829" max="13829" width="2.85546875" style="20" customWidth="1"/>
    <col min="13830" max="13830" width="1.85546875" style="20" customWidth="1"/>
    <col min="13831" max="14080" width="15.85546875" style="20"/>
    <col min="14081" max="14081" width="3.42578125" style="20" customWidth="1"/>
    <col min="14082" max="14082" width="18.7109375" style="20" customWidth="1"/>
    <col min="14083" max="14083" width="95.5703125" style="20" customWidth="1"/>
    <col min="14084" max="14084" width="15.140625" style="20" customWidth="1"/>
    <col min="14085" max="14085" width="2.85546875" style="20" customWidth="1"/>
    <col min="14086" max="14086" width="1.85546875" style="20" customWidth="1"/>
    <col min="14087" max="14336" width="15.85546875" style="20"/>
    <col min="14337" max="14337" width="3.42578125" style="20" customWidth="1"/>
    <col min="14338" max="14338" width="18.7109375" style="20" customWidth="1"/>
    <col min="14339" max="14339" width="95.5703125" style="20" customWidth="1"/>
    <col min="14340" max="14340" width="15.140625" style="20" customWidth="1"/>
    <col min="14341" max="14341" width="2.85546875" style="20" customWidth="1"/>
    <col min="14342" max="14342" width="1.85546875" style="20" customWidth="1"/>
    <col min="14343" max="14592" width="15.85546875" style="20"/>
    <col min="14593" max="14593" width="3.42578125" style="20" customWidth="1"/>
    <col min="14594" max="14594" width="18.7109375" style="20" customWidth="1"/>
    <col min="14595" max="14595" width="95.5703125" style="20" customWidth="1"/>
    <col min="14596" max="14596" width="15.140625" style="20" customWidth="1"/>
    <col min="14597" max="14597" width="2.85546875" style="20" customWidth="1"/>
    <col min="14598" max="14598" width="1.85546875" style="20" customWidth="1"/>
    <col min="14599" max="14848" width="15.85546875" style="20"/>
    <col min="14849" max="14849" width="3.42578125" style="20" customWidth="1"/>
    <col min="14850" max="14850" width="18.7109375" style="20" customWidth="1"/>
    <col min="14851" max="14851" width="95.5703125" style="20" customWidth="1"/>
    <col min="14852" max="14852" width="15.140625" style="20" customWidth="1"/>
    <col min="14853" max="14853" width="2.85546875" style="20" customWidth="1"/>
    <col min="14854" max="14854" width="1.85546875" style="20" customWidth="1"/>
    <col min="14855" max="15104" width="15.85546875" style="20"/>
    <col min="15105" max="15105" width="3.42578125" style="20" customWidth="1"/>
    <col min="15106" max="15106" width="18.7109375" style="20" customWidth="1"/>
    <col min="15107" max="15107" width="95.5703125" style="20" customWidth="1"/>
    <col min="15108" max="15108" width="15.140625" style="20" customWidth="1"/>
    <col min="15109" max="15109" width="2.85546875" style="20" customWidth="1"/>
    <col min="15110" max="15110" width="1.85546875" style="20" customWidth="1"/>
    <col min="15111" max="15360" width="15.85546875" style="20"/>
    <col min="15361" max="15361" width="3.42578125" style="20" customWidth="1"/>
    <col min="15362" max="15362" width="18.7109375" style="20" customWidth="1"/>
    <col min="15363" max="15363" width="95.5703125" style="20" customWidth="1"/>
    <col min="15364" max="15364" width="15.140625" style="20" customWidth="1"/>
    <col min="15365" max="15365" width="2.85546875" style="20" customWidth="1"/>
    <col min="15366" max="15366" width="1.85546875" style="20" customWidth="1"/>
    <col min="15367" max="15616" width="15.85546875" style="20"/>
    <col min="15617" max="15617" width="3.42578125" style="20" customWidth="1"/>
    <col min="15618" max="15618" width="18.7109375" style="20" customWidth="1"/>
    <col min="15619" max="15619" width="95.5703125" style="20" customWidth="1"/>
    <col min="15620" max="15620" width="15.140625" style="20" customWidth="1"/>
    <col min="15621" max="15621" width="2.85546875" style="20" customWidth="1"/>
    <col min="15622" max="15622" width="1.85546875" style="20" customWidth="1"/>
    <col min="15623" max="15872" width="15.85546875" style="20"/>
    <col min="15873" max="15873" width="3.42578125" style="20" customWidth="1"/>
    <col min="15874" max="15874" width="18.7109375" style="20" customWidth="1"/>
    <col min="15875" max="15875" width="95.5703125" style="20" customWidth="1"/>
    <col min="15876" max="15876" width="15.140625" style="20" customWidth="1"/>
    <col min="15877" max="15877" width="2.85546875" style="20" customWidth="1"/>
    <col min="15878" max="15878" width="1.85546875" style="20" customWidth="1"/>
    <col min="15879" max="16128" width="15.85546875" style="20"/>
    <col min="16129" max="16129" width="3.42578125" style="20" customWidth="1"/>
    <col min="16130" max="16130" width="18.7109375" style="20" customWidth="1"/>
    <col min="16131" max="16131" width="95.5703125" style="20" customWidth="1"/>
    <col min="16132" max="16132" width="15.140625" style="20" customWidth="1"/>
    <col min="16133" max="16133" width="2.85546875" style="20" customWidth="1"/>
    <col min="16134" max="16134" width="1.85546875" style="20" customWidth="1"/>
    <col min="16135" max="16384" width="15.85546875" style="20"/>
  </cols>
  <sheetData>
    <row r="17" spans="2:4" ht="20.25" x14ac:dyDescent="0.3">
      <c r="C17" s="206" t="str">
        <f>"Published "&amp;TEXT(Contents!D7,"dd-mmm-åååå")&amp;" ●  Data  "&amp;TEXT(Contents!D7,"dd-mmm-åååå")</f>
        <v>Published 31-mar-2025 ●  Data  31-mar-2025</v>
      </c>
    </row>
    <row r="18" spans="2:4" ht="20.25" x14ac:dyDescent="0.3">
      <c r="C18" s="206"/>
    </row>
    <row r="20" spans="2:4" ht="37.5" x14ac:dyDescent="0.3">
      <c r="C20" s="207" t="s">
        <v>419</v>
      </c>
    </row>
    <row r="21" spans="2:4" ht="37.5" x14ac:dyDescent="0.3">
      <c r="C21" s="207" t="s">
        <v>420</v>
      </c>
    </row>
    <row r="22" spans="2:4" ht="37.5" x14ac:dyDescent="0.3">
      <c r="C22" s="207">
        <v>2019</v>
      </c>
    </row>
    <row r="23" spans="2:4" ht="12" customHeight="1" x14ac:dyDescent="0.3"/>
    <row r="24" spans="2:4" ht="12" customHeight="1" x14ac:dyDescent="0.3"/>
    <row r="25" spans="2:4" ht="30" customHeight="1" x14ac:dyDescent="0.3">
      <c r="C25" s="205" t="str">
        <f>"DLR General Capital Centre B, " &amp; 'Tabel A - General Issuer Detail'!C9</f>
        <v>DLR General Capital Centre B, Q1 2025</v>
      </c>
    </row>
    <row r="26" spans="2:4" ht="15.75" customHeight="1" x14ac:dyDescent="0.3">
      <c r="B26" s="94"/>
      <c r="C26" s="199"/>
    </row>
    <row r="27" spans="2:4" x14ac:dyDescent="0.3">
      <c r="B27" s="200"/>
      <c r="C27" s="217"/>
      <c r="D27" s="217"/>
    </row>
    <row r="28" spans="2:4" ht="18" customHeight="1" x14ac:dyDescent="0.3">
      <c r="B28" s="200"/>
      <c r="C28" s="201"/>
      <c r="D28" s="202"/>
    </row>
    <row r="29" spans="2:4" ht="25.5" customHeight="1" x14ac:dyDescent="0.3"/>
    <row r="30" spans="2:4" ht="14.25" customHeight="1" x14ac:dyDescent="0.3">
      <c r="B30" s="203"/>
      <c r="C30" s="204"/>
    </row>
    <row r="31" spans="2:4" ht="18.75" customHeight="1" x14ac:dyDescent="0.3">
      <c r="C31" s="204"/>
    </row>
    <row r="42" ht="94.5" customHeight="1" x14ac:dyDescent="0.3"/>
    <row r="43" ht="39" customHeight="1" x14ac:dyDescent="0.3"/>
    <row r="59"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85" zoomScaleNormal="85" workbookViewId="0"/>
  </sheetViews>
  <sheetFormatPr defaultColWidth="15.85546875" defaultRowHeight="17.25" x14ac:dyDescent="0.3"/>
  <cols>
    <col min="1" max="1" width="3.42578125" style="20" customWidth="1"/>
    <col min="2" max="2" width="33.7109375" style="195" bestFit="1" customWidth="1"/>
    <col min="3" max="3" width="1.5703125" style="49" customWidth="1"/>
    <col min="4" max="4" width="71" style="195" customWidth="1"/>
    <col min="5" max="6" width="23.5703125" style="195" customWidth="1"/>
    <col min="7" max="7" width="1.85546875" style="195" customWidth="1"/>
    <col min="8" max="8" width="15.85546875" style="195"/>
    <col min="9" max="9" width="6.140625" style="195" customWidth="1"/>
    <col min="10" max="16384" width="15.85546875" style="195"/>
  </cols>
  <sheetData>
    <row r="1" spans="2:4" s="20" customFormat="1" ht="12" customHeight="1" x14ac:dyDescent="0.3">
      <c r="C1" s="145"/>
    </row>
    <row r="2" spans="2:4" s="20" customFormat="1" ht="12" customHeight="1" x14ac:dyDescent="0.3">
      <c r="C2" s="145"/>
    </row>
    <row r="3" spans="2:4" s="20" customFormat="1" ht="12" customHeight="1" x14ac:dyDescent="0.3">
      <c r="C3" s="145"/>
    </row>
    <row r="4" spans="2:4" s="20" customFormat="1" ht="15.75" customHeight="1" x14ac:dyDescent="0.3">
      <c r="C4" s="145"/>
    </row>
    <row r="5" spans="2:4" s="20" customFormat="1" ht="24" customHeight="1" x14ac:dyDescent="0.35">
      <c r="B5" s="218" t="s">
        <v>391</v>
      </c>
      <c r="C5" s="218"/>
      <c r="D5" s="218"/>
    </row>
    <row r="6" spans="2:4" s="20" customFormat="1" ht="6" customHeight="1" x14ac:dyDescent="0.3">
      <c r="C6" s="145"/>
    </row>
    <row r="7" spans="2:4" s="20" customFormat="1" ht="15.75" customHeight="1" x14ac:dyDescent="0.3">
      <c r="B7" s="66" t="s">
        <v>172</v>
      </c>
      <c r="D7" s="194">
        <v>45747</v>
      </c>
    </row>
    <row r="8" spans="2:4" ht="11.25" customHeight="1" x14ac:dyDescent="0.3"/>
    <row r="10" spans="2:4" x14ac:dyDescent="0.3">
      <c r="B10" s="196" t="s">
        <v>355</v>
      </c>
    </row>
    <row r="11" spans="2:4" x14ac:dyDescent="0.3">
      <c r="B11" s="49" t="s">
        <v>174</v>
      </c>
      <c r="D11" s="49"/>
    </row>
    <row r="12" spans="2:4" x14ac:dyDescent="0.3">
      <c r="B12" s="197" t="s">
        <v>173</v>
      </c>
      <c r="D12" s="198" t="s">
        <v>174</v>
      </c>
    </row>
    <row r="13" spans="2:4" x14ac:dyDescent="0.3">
      <c r="B13" s="197"/>
    </row>
    <row r="14" spans="2:4" x14ac:dyDescent="0.3">
      <c r="B14" s="49" t="s">
        <v>176</v>
      </c>
    </row>
    <row r="15" spans="2:4" x14ac:dyDescent="0.3">
      <c r="B15" s="197" t="s">
        <v>175</v>
      </c>
      <c r="D15" s="198" t="s">
        <v>179</v>
      </c>
    </row>
    <row r="16" spans="2:4" x14ac:dyDescent="0.3">
      <c r="B16" s="197" t="s">
        <v>177</v>
      </c>
      <c r="D16" s="198" t="s">
        <v>178</v>
      </c>
    </row>
    <row r="17" spans="2:4" x14ac:dyDescent="0.3">
      <c r="B17" s="197" t="s">
        <v>352</v>
      </c>
      <c r="D17" s="198" t="s">
        <v>353</v>
      </c>
    </row>
    <row r="18" spans="2:4" x14ac:dyDescent="0.3">
      <c r="B18" s="197" t="s">
        <v>351</v>
      </c>
      <c r="D18" s="198" t="s">
        <v>354</v>
      </c>
    </row>
    <row r="19" spans="2:4" x14ac:dyDescent="0.3">
      <c r="B19" s="197" t="s">
        <v>180</v>
      </c>
      <c r="D19" s="198" t="s">
        <v>182</v>
      </c>
    </row>
    <row r="20" spans="2:4" x14ac:dyDescent="0.3">
      <c r="B20" s="197" t="s">
        <v>181</v>
      </c>
      <c r="D20" s="198" t="s">
        <v>183</v>
      </c>
    </row>
    <row r="21" spans="2:4" x14ac:dyDescent="0.3">
      <c r="B21" s="197"/>
    </row>
    <row r="22" spans="2:4" x14ac:dyDescent="0.3">
      <c r="B22" s="197" t="s">
        <v>313</v>
      </c>
      <c r="D22" s="198" t="s">
        <v>0</v>
      </c>
    </row>
    <row r="23" spans="2:4" x14ac:dyDescent="0.3">
      <c r="B23" s="197" t="s">
        <v>314</v>
      </c>
      <c r="D23" s="198" t="s">
        <v>112</v>
      </c>
    </row>
    <row r="24" spans="2:4" x14ac:dyDescent="0.3">
      <c r="B24" s="197" t="s">
        <v>315</v>
      </c>
      <c r="D24" s="198" t="s">
        <v>113</v>
      </c>
    </row>
    <row r="25" spans="2:4" x14ac:dyDescent="0.3">
      <c r="B25" s="197" t="s">
        <v>316</v>
      </c>
      <c r="D25" s="198" t="s">
        <v>114</v>
      </c>
    </row>
    <row r="26" spans="2:4" x14ac:dyDescent="0.3">
      <c r="B26" s="197" t="s">
        <v>317</v>
      </c>
      <c r="D26" s="198" t="s">
        <v>184</v>
      </c>
    </row>
    <row r="27" spans="2:4" x14ac:dyDescent="0.3">
      <c r="B27" s="197" t="s">
        <v>318</v>
      </c>
      <c r="D27" s="198" t="s">
        <v>170</v>
      </c>
    </row>
    <row r="28" spans="2:4" x14ac:dyDescent="0.3">
      <c r="B28" s="197" t="s">
        <v>319</v>
      </c>
      <c r="D28" s="198" t="s">
        <v>185</v>
      </c>
    </row>
    <row r="29" spans="2:4" x14ac:dyDescent="0.3">
      <c r="B29" s="197" t="s">
        <v>320</v>
      </c>
      <c r="D29" s="198" t="s">
        <v>115</v>
      </c>
    </row>
    <row r="30" spans="2:4" x14ac:dyDescent="0.3">
      <c r="B30" s="197" t="s">
        <v>321</v>
      </c>
      <c r="D30" s="198" t="s">
        <v>116</v>
      </c>
    </row>
    <row r="31" spans="2:4" x14ac:dyDescent="0.3">
      <c r="B31" s="197" t="s">
        <v>322</v>
      </c>
      <c r="D31" s="198" t="s">
        <v>117</v>
      </c>
    </row>
    <row r="32" spans="2:4" x14ac:dyDescent="0.3">
      <c r="B32" s="197" t="s">
        <v>323</v>
      </c>
      <c r="D32" s="198" t="s">
        <v>118</v>
      </c>
    </row>
    <row r="33" spans="2:5" x14ac:dyDescent="0.3">
      <c r="B33" s="197" t="s">
        <v>324</v>
      </c>
      <c r="D33" s="198" t="s">
        <v>186</v>
      </c>
    </row>
    <row r="34" spans="2:5" x14ac:dyDescent="0.3">
      <c r="B34" s="197" t="s">
        <v>325</v>
      </c>
      <c r="D34" s="198" t="s">
        <v>119</v>
      </c>
    </row>
    <row r="35" spans="2:5" x14ac:dyDescent="0.3">
      <c r="B35" s="197" t="s">
        <v>326</v>
      </c>
      <c r="D35" s="198" t="s">
        <v>187</v>
      </c>
    </row>
    <row r="36" spans="2:5" x14ac:dyDescent="0.3">
      <c r="B36" s="197" t="s">
        <v>327</v>
      </c>
      <c r="D36" s="198" t="s">
        <v>188</v>
      </c>
    </row>
    <row r="37" spans="2:5" x14ac:dyDescent="0.3">
      <c r="B37" s="197" t="s">
        <v>328</v>
      </c>
      <c r="D37" s="198" t="s">
        <v>171</v>
      </c>
    </row>
    <row r="38" spans="2:5" x14ac:dyDescent="0.3">
      <c r="B38" s="197" t="s">
        <v>329</v>
      </c>
      <c r="D38" s="198" t="s">
        <v>168</v>
      </c>
    </row>
    <row r="39" spans="2:5" x14ac:dyDescent="0.3">
      <c r="B39" s="197" t="s">
        <v>330</v>
      </c>
      <c r="D39" s="198" t="s">
        <v>169</v>
      </c>
    </row>
    <row r="40" spans="2:5" x14ac:dyDescent="0.3">
      <c r="E40" s="49"/>
    </row>
    <row r="41" spans="2:5" x14ac:dyDescent="0.3">
      <c r="E41" s="49"/>
    </row>
    <row r="42" spans="2:5" x14ac:dyDescent="0.3">
      <c r="B42" s="196" t="s">
        <v>189</v>
      </c>
      <c r="E42" s="49"/>
    </row>
    <row r="43" spans="2:5" x14ac:dyDescent="0.3">
      <c r="B43" s="197" t="s">
        <v>204</v>
      </c>
      <c r="D43" s="198" t="s">
        <v>138</v>
      </c>
      <c r="E43" s="49"/>
    </row>
    <row r="44" spans="2:5" x14ac:dyDescent="0.3">
      <c r="B44" s="197" t="s">
        <v>203</v>
      </c>
      <c r="D44" s="198" t="s">
        <v>191</v>
      </c>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election activeCell="B2" sqref="B2"/>
    </sheetView>
  </sheetViews>
  <sheetFormatPr defaultColWidth="15.85546875" defaultRowHeight="16.5" x14ac:dyDescent="0.3"/>
  <cols>
    <col min="1" max="1" width="3.42578125" style="20" customWidth="1"/>
    <col min="2" max="2" width="68.42578125" style="20" bestFit="1" customWidth="1"/>
    <col min="3" max="6" width="15.7109375" style="20" bestFit="1" customWidth="1"/>
    <col min="7" max="7" width="5.140625" style="20" customWidth="1"/>
    <col min="8" max="16384" width="15.85546875" style="20"/>
  </cols>
  <sheetData>
    <row r="1" spans="2:6" ht="12" customHeight="1" x14ac:dyDescent="0.3"/>
    <row r="2" spans="2:6" ht="12" customHeight="1" x14ac:dyDescent="0.3"/>
    <row r="3" spans="2:6" ht="12" customHeight="1" x14ac:dyDescent="0.3"/>
    <row r="4" spans="2:6" ht="36" customHeight="1" x14ac:dyDescent="0.3">
      <c r="B4" s="104" t="s">
        <v>245</v>
      </c>
      <c r="C4" s="219"/>
      <c r="D4" s="219"/>
    </row>
    <row r="5" spans="2:6" x14ac:dyDescent="0.3">
      <c r="B5" s="169" t="s">
        <v>53</v>
      </c>
      <c r="C5" s="170"/>
      <c r="D5" s="170"/>
      <c r="E5" s="170"/>
      <c r="F5" s="170"/>
    </row>
    <row r="6" spans="2:6" ht="3.75" customHeight="1" x14ac:dyDescent="0.3">
      <c r="B6" s="171"/>
      <c r="C6" s="172"/>
      <c r="D6" s="172"/>
      <c r="E6" s="172"/>
      <c r="F6" s="172"/>
    </row>
    <row r="7" spans="2:6" ht="3" customHeight="1" x14ac:dyDescent="0.3">
      <c r="B7" s="171"/>
    </row>
    <row r="8" spans="2:6" ht="3.75" customHeight="1" x14ac:dyDescent="0.3"/>
    <row r="9" spans="2:6" x14ac:dyDescent="0.3">
      <c r="B9" s="173" t="s">
        <v>265</v>
      </c>
      <c r="C9" s="108" t="s">
        <v>421</v>
      </c>
      <c r="D9" s="108" t="s">
        <v>422</v>
      </c>
      <c r="E9" s="108" t="s">
        <v>423</v>
      </c>
      <c r="F9" s="108" t="s">
        <v>424</v>
      </c>
    </row>
    <row r="10" spans="2:6" x14ac:dyDescent="0.3">
      <c r="B10" s="31" t="s">
        <v>54</v>
      </c>
      <c r="C10" s="109">
        <v>209.8817407769701</v>
      </c>
      <c r="D10" s="109">
        <v>206.55217725284999</v>
      </c>
      <c r="E10" s="109">
        <v>203.29764302022991</v>
      </c>
      <c r="F10" s="109">
        <v>197.67968670641989</v>
      </c>
    </row>
    <row r="11" spans="2:6" x14ac:dyDescent="0.3">
      <c r="B11" s="31" t="s">
        <v>266</v>
      </c>
      <c r="C11" s="109">
        <v>196.82591009189002</v>
      </c>
      <c r="D11" s="109">
        <v>193.62263745279</v>
      </c>
      <c r="E11" s="109">
        <v>190.28436018959997</v>
      </c>
      <c r="F11" s="109">
        <v>186.33430599241001</v>
      </c>
    </row>
    <row r="12" spans="2:6" ht="33" x14ac:dyDescent="0.3">
      <c r="B12" s="174" t="s">
        <v>55</v>
      </c>
      <c r="C12" s="175">
        <v>196.82591009189002</v>
      </c>
      <c r="D12" s="175">
        <v>193.62263745279</v>
      </c>
      <c r="E12" s="175">
        <v>190.28436018959997</v>
      </c>
      <c r="F12" s="175">
        <v>186.33430599241001</v>
      </c>
    </row>
    <row r="13" spans="2:6" x14ac:dyDescent="0.3">
      <c r="B13" s="176" t="s">
        <v>56</v>
      </c>
      <c r="C13" s="177">
        <v>0.2124279523683652</v>
      </c>
      <c r="D13" s="177">
        <v>0.21507228804786629</v>
      </c>
      <c r="E13" s="177">
        <v>0.21443860304848505</v>
      </c>
      <c r="F13" s="177">
        <v>0.219144249852227</v>
      </c>
    </row>
    <row r="14" spans="2:6" x14ac:dyDescent="0.3">
      <c r="B14" s="31" t="s">
        <v>57</v>
      </c>
      <c r="C14" s="178">
        <v>0.2349024666013157</v>
      </c>
      <c r="D14" s="178">
        <v>0.23719698218772653</v>
      </c>
      <c r="E14" s="178">
        <v>0.2318246948562645</v>
      </c>
      <c r="F14" s="178">
        <v>0.23689433729914652</v>
      </c>
    </row>
    <row r="15" spans="2:6" x14ac:dyDescent="0.3">
      <c r="B15" s="31" t="s">
        <v>121</v>
      </c>
      <c r="C15" s="109">
        <v>183.34538273095995</v>
      </c>
      <c r="D15" s="109">
        <v>180.67720331331</v>
      </c>
      <c r="E15" s="109">
        <v>177.94776048281003</v>
      </c>
      <c r="F15" s="109">
        <v>172.28071987522</v>
      </c>
    </row>
    <row r="16" spans="2:6" x14ac:dyDescent="0.3">
      <c r="B16" s="31" t="s">
        <v>58</v>
      </c>
      <c r="C16" s="109">
        <v>4</v>
      </c>
      <c r="D16" s="109">
        <v>4</v>
      </c>
      <c r="E16" s="109">
        <v>4</v>
      </c>
      <c r="F16" s="109">
        <v>4</v>
      </c>
    </row>
    <row r="17" spans="2:6" x14ac:dyDescent="0.3">
      <c r="B17" s="179" t="s">
        <v>267</v>
      </c>
      <c r="C17" s="109">
        <v>0</v>
      </c>
      <c r="D17" s="109">
        <v>0</v>
      </c>
      <c r="E17" s="109">
        <v>0</v>
      </c>
      <c r="F17" s="109">
        <v>0</v>
      </c>
    </row>
    <row r="18" spans="2:6" x14ac:dyDescent="0.3">
      <c r="B18" s="176" t="s">
        <v>122</v>
      </c>
      <c r="C18" s="210" t="s">
        <v>426</v>
      </c>
      <c r="D18" s="210" t="s">
        <v>426</v>
      </c>
      <c r="E18" s="210" t="s">
        <v>426</v>
      </c>
      <c r="F18" s="210" t="s">
        <v>426</v>
      </c>
    </row>
    <row r="19" spans="2:6" x14ac:dyDescent="0.3">
      <c r="B19" s="39" t="s">
        <v>123</v>
      </c>
      <c r="C19" s="109">
        <v>6.7897112599999998</v>
      </c>
      <c r="D19" s="109">
        <v>35.526330689999995</v>
      </c>
      <c r="E19" s="109">
        <v>27.164650780000002</v>
      </c>
      <c r="F19" s="109">
        <v>25.972428849999996</v>
      </c>
    </row>
    <row r="20" spans="2:6" ht="33" x14ac:dyDescent="0.3">
      <c r="B20" s="180" t="s">
        <v>124</v>
      </c>
      <c r="C20" s="175">
        <v>0</v>
      </c>
      <c r="D20" s="175">
        <v>1.2741400000005962E-6</v>
      </c>
      <c r="E20" s="175">
        <v>9.0920799999999992E-6</v>
      </c>
      <c r="F20" s="175">
        <v>3.6012389600000006E-3</v>
      </c>
    </row>
    <row r="21" spans="2:6" ht="9.75" customHeight="1" x14ac:dyDescent="0.3">
      <c r="B21" s="171"/>
      <c r="C21" s="172"/>
      <c r="D21" s="172"/>
      <c r="E21" s="172"/>
      <c r="F21" s="172"/>
    </row>
    <row r="22" spans="2:6" x14ac:dyDescent="0.3">
      <c r="B22" s="181"/>
      <c r="C22" s="172"/>
      <c r="D22" s="172"/>
      <c r="E22" s="172"/>
      <c r="F22" s="172"/>
    </row>
    <row r="23" spans="2:6" x14ac:dyDescent="0.3">
      <c r="B23" s="182" t="s">
        <v>59</v>
      </c>
      <c r="C23" s="183"/>
      <c r="D23" s="183"/>
      <c r="E23" s="183"/>
      <c r="F23" s="183"/>
    </row>
    <row r="24" spans="2:6" x14ac:dyDescent="0.3">
      <c r="B24" s="34" t="s">
        <v>125</v>
      </c>
      <c r="C24" s="184">
        <v>202.64099999999999</v>
      </c>
      <c r="D24" s="184">
        <v>199.2</v>
      </c>
      <c r="E24" s="184">
        <v>195.30500000000001</v>
      </c>
      <c r="F24" s="184">
        <v>193.86500000000001</v>
      </c>
    </row>
    <row r="25" spans="2:6" x14ac:dyDescent="0.3">
      <c r="B25" s="182" t="s">
        <v>60</v>
      </c>
      <c r="C25" s="183"/>
      <c r="D25" s="183"/>
      <c r="E25" s="183"/>
      <c r="F25" s="183"/>
    </row>
    <row r="26" spans="2:6" ht="3" customHeight="1" x14ac:dyDescent="0.3">
      <c r="B26" s="185"/>
      <c r="C26" s="183"/>
      <c r="D26" s="183"/>
      <c r="E26" s="183"/>
      <c r="F26" s="183"/>
    </row>
    <row r="27" spans="2:6" x14ac:dyDescent="0.3">
      <c r="B27" s="174" t="s">
        <v>61</v>
      </c>
      <c r="C27" s="180"/>
      <c r="D27" s="180"/>
      <c r="E27" s="180"/>
      <c r="F27" s="180"/>
    </row>
    <row r="28" spans="2:6" x14ac:dyDescent="0.3">
      <c r="B28" s="186" t="s">
        <v>102</v>
      </c>
      <c r="C28" s="187">
        <v>1.4999999999999999E-2</v>
      </c>
      <c r="D28" s="187">
        <v>2.1000000000000001E-2</v>
      </c>
      <c r="E28" s="187">
        <v>1.9E-2</v>
      </c>
      <c r="F28" s="187">
        <v>2.1999999999999999E-2</v>
      </c>
    </row>
    <row r="29" spans="2:6" x14ac:dyDescent="0.3">
      <c r="B29" s="186" t="s">
        <v>103</v>
      </c>
      <c r="C29" s="187">
        <v>0.59499999999999997</v>
      </c>
      <c r="D29" s="187">
        <v>0.55700000000000005</v>
      </c>
      <c r="E29" s="187">
        <v>0.54300000000000004</v>
      </c>
      <c r="F29" s="187">
        <v>0.53800000000000003</v>
      </c>
    </row>
    <row r="30" spans="2:6" x14ac:dyDescent="0.3">
      <c r="B30" s="186" t="s">
        <v>104</v>
      </c>
      <c r="C30" s="187">
        <v>202.03100000000001</v>
      </c>
      <c r="D30" s="187">
        <v>198.62100000000001</v>
      </c>
      <c r="E30" s="187">
        <v>194.74299999999999</v>
      </c>
      <c r="F30" s="187">
        <v>193.30500000000001</v>
      </c>
    </row>
    <row r="31" spans="2:6" x14ac:dyDescent="0.3">
      <c r="B31" s="174" t="s">
        <v>62</v>
      </c>
      <c r="C31" s="188"/>
      <c r="D31" s="188"/>
      <c r="E31" s="188"/>
      <c r="F31" s="188"/>
    </row>
    <row r="32" spans="2:6" x14ac:dyDescent="0.3">
      <c r="B32" s="186" t="s">
        <v>105</v>
      </c>
      <c r="C32" s="187">
        <v>202.06</v>
      </c>
      <c r="D32" s="187">
        <v>198.57599999999999</v>
      </c>
      <c r="E32" s="187">
        <v>194.63800000000001</v>
      </c>
      <c r="F32" s="187">
        <v>193.15700000000001</v>
      </c>
    </row>
    <row r="33" spans="2:9" x14ac:dyDescent="0.3">
      <c r="B33" s="186" t="s">
        <v>106</v>
      </c>
      <c r="C33" s="187">
        <v>0.58099999999999996</v>
      </c>
      <c r="D33" s="187">
        <v>0.623</v>
      </c>
      <c r="E33" s="187">
        <v>0.66700000000000004</v>
      </c>
      <c r="F33" s="187">
        <v>0.70799999999999996</v>
      </c>
    </row>
    <row r="34" spans="2:9" x14ac:dyDescent="0.3">
      <c r="B34" s="186" t="s">
        <v>107</v>
      </c>
      <c r="C34" s="189">
        <v>0</v>
      </c>
      <c r="D34" s="189">
        <v>0</v>
      </c>
      <c r="E34" s="189">
        <v>0</v>
      </c>
      <c r="F34" s="189">
        <v>0</v>
      </c>
    </row>
    <row r="35" spans="2:9" x14ac:dyDescent="0.3">
      <c r="B35" s="186" t="s">
        <v>108</v>
      </c>
      <c r="C35" s="189">
        <v>0</v>
      </c>
      <c r="D35" s="189">
        <v>0</v>
      </c>
      <c r="E35" s="189">
        <v>0</v>
      </c>
      <c r="F35" s="189">
        <v>0</v>
      </c>
    </row>
    <row r="36" spans="2:9" x14ac:dyDescent="0.3">
      <c r="B36" s="174" t="s">
        <v>335</v>
      </c>
      <c r="C36" s="188"/>
      <c r="D36" s="188"/>
      <c r="E36" s="188"/>
      <c r="F36" s="188"/>
    </row>
    <row r="37" spans="2:9" ht="33" x14ac:dyDescent="0.3">
      <c r="B37" s="186" t="s">
        <v>126</v>
      </c>
      <c r="C37" s="187">
        <v>57.253999999999998</v>
      </c>
      <c r="D37" s="187">
        <v>56.295000000000002</v>
      </c>
      <c r="E37" s="187">
        <v>54.249000000000002</v>
      </c>
      <c r="F37" s="187">
        <v>53.786999999999999</v>
      </c>
    </row>
    <row r="38" spans="2:9" ht="33" x14ac:dyDescent="0.3">
      <c r="B38" s="186" t="s">
        <v>109</v>
      </c>
      <c r="C38" s="187">
        <v>141.95099999999999</v>
      </c>
      <c r="D38" s="187">
        <v>139.40600000000001</v>
      </c>
      <c r="E38" s="187">
        <v>137.495</v>
      </c>
      <c r="F38" s="187">
        <v>136.55600000000001</v>
      </c>
      <c r="I38" s="190"/>
    </row>
    <row r="39" spans="2:9" x14ac:dyDescent="0.3">
      <c r="B39" s="186" t="s">
        <v>110</v>
      </c>
      <c r="C39" s="187">
        <v>3.4350000000000001</v>
      </c>
      <c r="D39" s="187">
        <v>3.4990000000000001</v>
      </c>
      <c r="E39" s="187">
        <v>3.5609999999999999</v>
      </c>
      <c r="F39" s="187">
        <v>3.5219999999999998</v>
      </c>
    </row>
    <row r="40" spans="2:9" x14ac:dyDescent="0.3">
      <c r="B40" s="174" t="s">
        <v>336</v>
      </c>
      <c r="C40" s="191">
        <v>202.64099999999999</v>
      </c>
      <c r="D40" s="191">
        <v>199.2</v>
      </c>
      <c r="E40" s="191">
        <v>195.30500000000001</v>
      </c>
      <c r="F40" s="191">
        <v>193.86500000000001</v>
      </c>
    </row>
    <row r="41" spans="2:9" x14ac:dyDescent="0.3">
      <c r="B41" s="31" t="s">
        <v>127</v>
      </c>
      <c r="C41" s="192">
        <v>0.26400000000000001</v>
      </c>
      <c r="D41" s="192">
        <v>0.34799999999999998</v>
      </c>
      <c r="E41" s="192">
        <v>0.39600000000000002</v>
      </c>
      <c r="F41" s="192">
        <v>0.33100000000000002</v>
      </c>
    </row>
    <row r="42" spans="2:9" ht="33" x14ac:dyDescent="0.3">
      <c r="B42" s="180" t="s">
        <v>268</v>
      </c>
      <c r="C42" s="193">
        <v>0.3847908216929759</v>
      </c>
      <c r="D42" s="193">
        <v>0.3847908216929759</v>
      </c>
      <c r="E42" s="193">
        <v>0.3987506565237271</v>
      </c>
      <c r="F42" s="193">
        <v>0.39714220624517899</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election activeCell="B1" sqref="B1"/>
    </sheetView>
  </sheetViews>
  <sheetFormatPr defaultRowHeight="16.5" x14ac:dyDescent="0.3"/>
  <cols>
    <col min="1" max="1" width="3.28515625" style="20" customWidth="1"/>
    <col min="2" max="2" width="57.140625" style="20" customWidth="1"/>
    <col min="3" max="3" width="15.85546875" style="20" customWidth="1"/>
    <col min="4" max="8" width="10.7109375" style="20" customWidth="1"/>
    <col min="9" max="9" width="10.85546875" style="20" customWidth="1"/>
    <col min="10" max="10" width="10.7109375" style="20" customWidth="1"/>
    <col min="11" max="11" width="9.140625" style="20"/>
    <col min="12" max="12" width="8.85546875" style="20" customWidth="1"/>
    <col min="13" max="16384" width="9.140625" style="20"/>
  </cols>
  <sheetData>
    <row r="3" spans="2:10" ht="12" customHeight="1" x14ac:dyDescent="0.3"/>
    <row r="4" spans="2:10" ht="18" x14ac:dyDescent="0.3">
      <c r="B4" s="220" t="s">
        <v>405</v>
      </c>
      <c r="C4" s="221"/>
      <c r="D4" s="221"/>
      <c r="E4" s="221"/>
      <c r="F4" s="104"/>
      <c r="G4" s="104"/>
      <c r="H4" s="104"/>
      <c r="I4" s="104"/>
    </row>
    <row r="5" spans="2:10" ht="4.5" customHeight="1" x14ac:dyDescent="0.3">
      <c r="B5" s="224"/>
      <c r="C5" s="224"/>
      <c r="D5" s="224"/>
      <c r="E5" s="224"/>
      <c r="F5" s="224"/>
      <c r="G5" s="224"/>
      <c r="H5" s="224"/>
      <c r="I5" s="224"/>
    </row>
    <row r="6" spans="2:10" ht="5.25" customHeight="1" x14ac:dyDescent="0.3">
      <c r="B6" s="105"/>
      <c r="C6" s="105"/>
      <c r="D6" s="105"/>
      <c r="E6" s="105"/>
      <c r="F6" s="105"/>
      <c r="G6" s="105"/>
      <c r="H6" s="105"/>
      <c r="I6" s="105"/>
    </row>
    <row r="7" spans="2:10" x14ac:dyDescent="0.3">
      <c r="B7" s="106" t="s">
        <v>64</v>
      </c>
      <c r="C7" s="107"/>
      <c r="D7" s="107"/>
      <c r="E7" s="107"/>
      <c r="F7" s="107"/>
      <c r="G7" s="108" t="s">
        <v>421</v>
      </c>
      <c r="H7" s="108" t="s">
        <v>422</v>
      </c>
      <c r="I7" s="108" t="s">
        <v>423</v>
      </c>
      <c r="J7" s="108" t="s">
        <v>424</v>
      </c>
    </row>
    <row r="8" spans="2:10" x14ac:dyDescent="0.3">
      <c r="B8" s="32" t="s">
        <v>129</v>
      </c>
      <c r="G8" s="109">
        <v>227.14216905796061</v>
      </c>
      <c r="H8" s="109">
        <v>223.21410422964908</v>
      </c>
      <c r="I8" s="109">
        <v>218.45370465050019</v>
      </c>
      <c r="J8" s="109">
        <v>214.15727224995968</v>
      </c>
    </row>
    <row r="9" spans="2:10" x14ac:dyDescent="0.3">
      <c r="B9" s="32" t="s">
        <v>270</v>
      </c>
      <c r="G9" s="110">
        <v>1.5772568958613129</v>
      </c>
      <c r="H9" s="110">
        <v>1.7970758252397412</v>
      </c>
      <c r="I9" s="110">
        <v>1.6594435564724901</v>
      </c>
      <c r="J9" s="110">
        <v>1.5641888470782443</v>
      </c>
    </row>
    <row r="10" spans="2:10" x14ac:dyDescent="0.3">
      <c r="B10" s="32" t="s">
        <v>308</v>
      </c>
      <c r="G10" s="110">
        <v>25.011963741989046</v>
      </c>
      <c r="H10" s="110">
        <v>23.979073648110031</v>
      </c>
      <c r="I10" s="110">
        <v>23.18971205575291</v>
      </c>
      <c r="J10" s="110">
        <v>23.988833863255927</v>
      </c>
    </row>
    <row r="11" spans="2:10" x14ac:dyDescent="0.3">
      <c r="B11" s="32" t="s">
        <v>271</v>
      </c>
      <c r="C11" s="32" t="s">
        <v>390</v>
      </c>
      <c r="D11" s="32"/>
      <c r="E11" s="32"/>
      <c r="F11" s="32"/>
      <c r="G11" s="111">
        <v>0.12315642472324119</v>
      </c>
      <c r="H11" s="111">
        <v>0.12067224823607492</v>
      </c>
      <c r="I11" s="111">
        <v>0.11904924223491498</v>
      </c>
      <c r="J11" s="111">
        <v>0.12408130883216906</v>
      </c>
    </row>
    <row r="12" spans="2:10" x14ac:dyDescent="0.3">
      <c r="B12" s="52"/>
      <c r="C12" s="112" t="s">
        <v>389</v>
      </c>
      <c r="D12" s="112"/>
      <c r="E12" s="112"/>
      <c r="F12" s="112"/>
      <c r="G12" s="113">
        <v>0.08</v>
      </c>
      <c r="H12" s="113">
        <v>0.08</v>
      </c>
      <c r="I12" s="113">
        <v>0.08</v>
      </c>
      <c r="J12" s="113">
        <v>0.08</v>
      </c>
    </row>
    <row r="13" spans="2:10" x14ac:dyDescent="0.3">
      <c r="B13" s="32" t="s">
        <v>66</v>
      </c>
      <c r="G13" s="114">
        <v>205.42500000000001</v>
      </c>
      <c r="H13" s="114">
        <v>202.17400000000001</v>
      </c>
      <c r="I13" s="114">
        <v>197.44499999999999</v>
      </c>
      <c r="J13" s="114">
        <v>195.387</v>
      </c>
    </row>
    <row r="14" spans="2:10" x14ac:dyDescent="0.3">
      <c r="C14" s="32" t="s">
        <v>67</v>
      </c>
      <c r="D14" s="32"/>
      <c r="E14" s="32"/>
      <c r="F14" s="32"/>
      <c r="G14" s="114">
        <v>5.2069999999999999</v>
      </c>
      <c r="H14" s="114">
        <v>5.2859999999999996</v>
      </c>
      <c r="I14" s="114">
        <v>6.125</v>
      </c>
      <c r="J14" s="114">
        <v>12.977</v>
      </c>
    </row>
    <row r="15" spans="2:10" x14ac:dyDescent="0.3">
      <c r="B15" s="32" t="s">
        <v>164</v>
      </c>
      <c r="G15" s="114">
        <v>0</v>
      </c>
      <c r="H15" s="114">
        <v>0</v>
      </c>
      <c r="I15" s="114">
        <v>0</v>
      </c>
      <c r="J15" s="114">
        <v>0</v>
      </c>
    </row>
    <row r="16" spans="2:10" x14ac:dyDescent="0.3">
      <c r="B16" s="32" t="s">
        <v>332</v>
      </c>
      <c r="G16" s="115">
        <v>4</v>
      </c>
      <c r="H16" s="115">
        <v>4</v>
      </c>
      <c r="I16" s="115">
        <v>4</v>
      </c>
      <c r="J16" s="115">
        <v>4</v>
      </c>
    </row>
    <row r="17" spans="1:10" x14ac:dyDescent="0.3">
      <c r="B17" s="32" t="s">
        <v>68</v>
      </c>
      <c r="G17" s="115">
        <v>1.7289694170564172</v>
      </c>
      <c r="H17" s="115">
        <v>1.6903761595976283</v>
      </c>
      <c r="I17" s="115">
        <v>1.2955565170717729</v>
      </c>
      <c r="J17" s="115">
        <v>1.2954836434876287</v>
      </c>
    </row>
    <row r="18" spans="1:10" x14ac:dyDescent="0.3">
      <c r="A18" s="71"/>
      <c r="B18" s="116" t="s">
        <v>131</v>
      </c>
      <c r="C18" s="88"/>
      <c r="D18" s="88"/>
      <c r="E18" s="88"/>
      <c r="F18" s="88"/>
      <c r="G18" s="117">
        <v>0</v>
      </c>
      <c r="H18" s="117">
        <v>0</v>
      </c>
      <c r="I18" s="117">
        <v>0</v>
      </c>
      <c r="J18" s="117">
        <v>0</v>
      </c>
    </row>
    <row r="19" spans="1:10" x14ac:dyDescent="0.3">
      <c r="B19" s="116" t="s">
        <v>333</v>
      </c>
      <c r="C19" s="88"/>
      <c r="D19" s="88"/>
      <c r="E19" s="88"/>
      <c r="F19" s="88"/>
      <c r="G19" s="117">
        <v>17.793343235247193</v>
      </c>
      <c r="H19" s="117">
        <v>17.511868255802444</v>
      </c>
      <c r="I19" s="117">
        <v>17.26471336654247</v>
      </c>
      <c r="J19" s="117">
        <v>16.8787089661467</v>
      </c>
    </row>
    <row r="20" spans="1:10" x14ac:dyDescent="0.3">
      <c r="A20" s="71"/>
      <c r="B20" s="116" t="s">
        <v>334</v>
      </c>
      <c r="C20" s="88"/>
      <c r="D20" s="88"/>
      <c r="E20" s="88"/>
      <c r="F20" s="88"/>
      <c r="G20" s="117">
        <v>17.793343235247193</v>
      </c>
      <c r="H20" s="117">
        <v>17.511868255802444</v>
      </c>
      <c r="I20" s="117">
        <v>17.26471336654247</v>
      </c>
      <c r="J20" s="117">
        <v>16.8787089661467</v>
      </c>
    </row>
    <row r="21" spans="1:10" x14ac:dyDescent="0.3">
      <c r="B21" s="118"/>
      <c r="C21" s="88"/>
      <c r="D21" s="88"/>
      <c r="E21" s="88"/>
      <c r="F21" s="88"/>
      <c r="G21" s="119"/>
      <c r="H21" s="119"/>
      <c r="I21" s="119"/>
      <c r="J21" s="119"/>
    </row>
    <row r="22" spans="1:10" x14ac:dyDescent="0.3">
      <c r="B22" s="120" t="s">
        <v>269</v>
      </c>
      <c r="C22" s="121"/>
      <c r="D22" s="122"/>
      <c r="E22" s="122"/>
      <c r="F22" s="122"/>
      <c r="G22" s="123">
        <v>0</v>
      </c>
      <c r="H22" s="123">
        <v>0</v>
      </c>
      <c r="I22" s="124">
        <v>0</v>
      </c>
      <c r="J22" s="123">
        <v>0</v>
      </c>
    </row>
    <row r="23" spans="1:10" x14ac:dyDescent="0.3">
      <c r="B23" s="61"/>
      <c r="C23" s="125"/>
      <c r="D23" s="88"/>
      <c r="E23" s="88"/>
      <c r="F23" s="88"/>
      <c r="G23" s="126"/>
      <c r="H23" s="127"/>
      <c r="I23" s="127"/>
      <c r="J23" s="127"/>
    </row>
    <row r="24" spans="1:10" ht="21" customHeight="1" x14ac:dyDescent="0.3"/>
    <row r="25" spans="1:10" ht="18" x14ac:dyDescent="0.3">
      <c r="B25" s="220" t="s">
        <v>263</v>
      </c>
      <c r="C25" s="221"/>
      <c r="D25" s="221"/>
      <c r="E25" s="221"/>
      <c r="F25" s="128"/>
      <c r="G25" s="104"/>
      <c r="H25" s="104"/>
      <c r="I25" s="104"/>
      <c r="J25" s="104"/>
    </row>
    <row r="26" spans="1:10" ht="5.25" customHeight="1" x14ac:dyDescent="0.3">
      <c r="B26" s="105"/>
      <c r="C26" s="105"/>
      <c r="D26" s="105"/>
      <c r="E26" s="105"/>
      <c r="F26" s="105"/>
      <c r="G26" s="105"/>
      <c r="H26" s="105"/>
      <c r="I26" s="105"/>
      <c r="J26" s="105"/>
    </row>
    <row r="27" spans="1:10" x14ac:dyDescent="0.3">
      <c r="B27" s="106" t="s">
        <v>64</v>
      </c>
      <c r="C27" s="107"/>
      <c r="D27" s="107"/>
      <c r="E27" s="107"/>
      <c r="F27" s="107"/>
      <c r="G27" s="108" t="s">
        <v>421</v>
      </c>
      <c r="H27" s="108" t="s">
        <v>422</v>
      </c>
      <c r="I27" s="108" t="s">
        <v>423</v>
      </c>
      <c r="J27" s="108" t="s">
        <v>424</v>
      </c>
    </row>
    <row r="28" spans="1:10" x14ac:dyDescent="0.3">
      <c r="B28" s="32" t="s">
        <v>66</v>
      </c>
      <c r="G28" s="129">
        <v>205.42500000000001</v>
      </c>
      <c r="H28" s="129">
        <v>202.17400000000001</v>
      </c>
      <c r="I28" s="129">
        <v>197.44499999999999</v>
      </c>
      <c r="J28" s="129">
        <v>195.387</v>
      </c>
    </row>
    <row r="29" spans="1:10" x14ac:dyDescent="0.3">
      <c r="B29" s="32" t="s">
        <v>132</v>
      </c>
      <c r="G29" s="130"/>
      <c r="H29" s="129"/>
      <c r="I29" s="129"/>
      <c r="J29" s="129"/>
    </row>
    <row r="30" spans="1:10" x14ac:dyDescent="0.3">
      <c r="B30" s="32" t="s">
        <v>358</v>
      </c>
      <c r="C30" s="32" t="s">
        <v>70</v>
      </c>
      <c r="D30" s="32"/>
      <c r="E30" s="32"/>
      <c r="F30" s="32"/>
      <c r="G30" s="129">
        <v>5.2069999999999999</v>
      </c>
      <c r="H30" s="129">
        <v>5.2859999999999996</v>
      </c>
      <c r="I30" s="129">
        <v>6.125</v>
      </c>
      <c r="J30" s="129">
        <v>12.977</v>
      </c>
    </row>
    <row r="31" spans="1:10" x14ac:dyDescent="0.3">
      <c r="C31" s="32" t="s">
        <v>163</v>
      </c>
      <c r="D31" s="32"/>
      <c r="E31" s="32"/>
      <c r="F31" s="32"/>
      <c r="G31" s="129">
        <v>25.411000000000001</v>
      </c>
      <c r="H31" s="129">
        <v>20.187999999999999</v>
      </c>
      <c r="I31" s="129">
        <v>25.484999999999999</v>
      </c>
      <c r="J31" s="129">
        <v>16.361000000000001</v>
      </c>
    </row>
    <row r="32" spans="1:10" x14ac:dyDescent="0.3">
      <c r="C32" s="131" t="s">
        <v>162</v>
      </c>
      <c r="D32" s="131"/>
      <c r="E32" s="131"/>
      <c r="F32" s="131"/>
      <c r="G32" s="129">
        <v>12.778</v>
      </c>
      <c r="H32" s="132">
        <v>7.048</v>
      </c>
      <c r="I32" s="132">
        <v>0</v>
      </c>
      <c r="J32" s="132">
        <v>15.699</v>
      </c>
    </row>
    <row r="33" spans="2:10" x14ac:dyDescent="0.3">
      <c r="C33" s="131" t="s">
        <v>406</v>
      </c>
      <c r="D33" s="131"/>
      <c r="E33" s="131"/>
      <c r="F33" s="131"/>
      <c r="G33" s="129">
        <v>40.106000000000002</v>
      </c>
      <c r="H33" s="132">
        <v>39.314</v>
      </c>
      <c r="I33" s="132">
        <v>31.672999999999998</v>
      </c>
      <c r="J33" s="132">
        <v>31.802</v>
      </c>
    </row>
    <row r="34" spans="2:10" x14ac:dyDescent="0.3">
      <c r="C34" s="131" t="s">
        <v>407</v>
      </c>
      <c r="D34" s="131"/>
      <c r="E34" s="131"/>
      <c r="F34" s="131"/>
      <c r="G34" s="130">
        <v>29.992000000000001</v>
      </c>
      <c r="H34" s="132">
        <v>39.268000000000001</v>
      </c>
      <c r="I34" s="132">
        <v>36.951000000000001</v>
      </c>
      <c r="J34" s="132">
        <v>36.655999999999999</v>
      </c>
    </row>
    <row r="35" spans="2:10" x14ac:dyDescent="0.3">
      <c r="C35" s="131" t="s">
        <v>408</v>
      </c>
      <c r="D35" s="131"/>
      <c r="E35" s="131"/>
      <c r="F35" s="131"/>
      <c r="G35" s="129">
        <v>29.978999999999999</v>
      </c>
      <c r="H35" s="132">
        <v>27.012</v>
      </c>
      <c r="I35" s="132">
        <v>30.100999999999999</v>
      </c>
      <c r="J35" s="132">
        <v>30.683</v>
      </c>
    </row>
    <row r="36" spans="2:10" x14ac:dyDescent="0.3">
      <c r="C36" s="131" t="s">
        <v>409</v>
      </c>
      <c r="D36" s="131"/>
      <c r="E36" s="131"/>
      <c r="F36" s="131"/>
      <c r="G36" s="129">
        <v>15.609</v>
      </c>
      <c r="H36" s="132">
        <v>17.388000000000002</v>
      </c>
      <c r="I36" s="132">
        <v>21.457999999999998</v>
      </c>
      <c r="J36" s="132">
        <v>5.78</v>
      </c>
    </row>
    <row r="37" spans="2:10" x14ac:dyDescent="0.3">
      <c r="C37" s="32" t="s">
        <v>71</v>
      </c>
      <c r="D37" s="32"/>
      <c r="E37" s="32"/>
      <c r="F37" s="32"/>
      <c r="G37" s="129">
        <v>0.14599999999999999</v>
      </c>
      <c r="H37" s="133">
        <v>0.154</v>
      </c>
      <c r="I37" s="133">
        <v>0.16</v>
      </c>
      <c r="J37" s="133">
        <v>9.1999999999999998E-2</v>
      </c>
    </row>
    <row r="38" spans="2:10" x14ac:dyDescent="0.3">
      <c r="C38" s="32" t="s">
        <v>72</v>
      </c>
      <c r="D38" s="32"/>
      <c r="E38" s="32"/>
      <c r="F38" s="32"/>
      <c r="G38" s="129">
        <v>13.33</v>
      </c>
      <c r="H38" s="133">
        <v>13.750999999999999</v>
      </c>
      <c r="I38" s="133">
        <v>14.101000000000001</v>
      </c>
      <c r="J38" s="133">
        <v>14.483000000000001</v>
      </c>
    </row>
    <row r="39" spans="2:10" x14ac:dyDescent="0.3">
      <c r="C39" s="32" t="s">
        <v>73</v>
      </c>
      <c r="D39" s="32"/>
      <c r="E39" s="32"/>
      <c r="F39" s="32"/>
      <c r="G39" s="129">
        <v>32.866999999999997</v>
      </c>
      <c r="H39" s="133">
        <v>32.765000000000001</v>
      </c>
      <c r="I39" s="133">
        <v>31.390999999999998</v>
      </c>
      <c r="J39" s="133">
        <v>30.853000000000002</v>
      </c>
    </row>
    <row r="40" spans="2:10" x14ac:dyDescent="0.3">
      <c r="B40" s="32" t="s">
        <v>74</v>
      </c>
      <c r="C40" s="32" t="s">
        <v>246</v>
      </c>
      <c r="D40" s="32"/>
      <c r="E40" s="32"/>
      <c r="F40" s="32"/>
      <c r="G40" s="134">
        <v>0.38800000000000001</v>
      </c>
      <c r="H40" s="134">
        <v>0.38700000000000001</v>
      </c>
      <c r="I40" s="134">
        <v>0.38400000000000001</v>
      </c>
      <c r="J40" s="134">
        <v>0.38100000000000001</v>
      </c>
    </row>
    <row r="41" spans="2:10" x14ac:dyDescent="0.3">
      <c r="C41" s="135" t="s">
        <v>247</v>
      </c>
      <c r="D41" s="32"/>
      <c r="E41" s="32"/>
      <c r="F41" s="32"/>
      <c r="G41" s="134">
        <v>0.61199999999999999</v>
      </c>
      <c r="H41" s="134">
        <v>0.61299999999999999</v>
      </c>
      <c r="I41" s="134">
        <v>0.61599999999999999</v>
      </c>
      <c r="J41" s="134">
        <v>0.61899999999999999</v>
      </c>
    </row>
    <row r="42" spans="2:10" x14ac:dyDescent="0.3">
      <c r="C42" s="32" t="s">
        <v>75</v>
      </c>
      <c r="D42" s="32"/>
      <c r="E42" s="32"/>
      <c r="F42" s="32"/>
      <c r="G42" s="136"/>
      <c r="H42" s="136"/>
      <c r="I42" s="136"/>
      <c r="J42" s="136"/>
    </row>
    <row r="43" spans="2:10" x14ac:dyDescent="0.3">
      <c r="B43" s="32" t="s">
        <v>76</v>
      </c>
      <c r="C43" s="32" t="s">
        <v>133</v>
      </c>
      <c r="D43" s="32"/>
      <c r="E43" s="32"/>
      <c r="F43" s="32"/>
      <c r="G43" s="137">
        <v>0.437</v>
      </c>
      <c r="H43" s="137">
        <v>0.441</v>
      </c>
      <c r="I43" s="137">
        <v>0.439</v>
      </c>
      <c r="J43" s="137">
        <v>0.44</v>
      </c>
    </row>
    <row r="44" spans="2:10" x14ac:dyDescent="0.3">
      <c r="C44" s="32" t="s">
        <v>134</v>
      </c>
      <c r="D44" s="32"/>
      <c r="E44" s="32"/>
      <c r="F44" s="32"/>
      <c r="G44" s="137">
        <v>0.56299999999999994</v>
      </c>
      <c r="H44" s="137">
        <v>0.55900000000000005</v>
      </c>
      <c r="I44" s="137">
        <v>0.56100000000000005</v>
      </c>
      <c r="J44" s="137">
        <v>0.56000000000000005</v>
      </c>
    </row>
    <row r="45" spans="2:10" x14ac:dyDescent="0.3">
      <c r="C45" s="32" t="s">
        <v>77</v>
      </c>
      <c r="D45" s="32"/>
      <c r="E45" s="32"/>
      <c r="F45" s="32"/>
      <c r="G45" s="136"/>
      <c r="H45" s="136"/>
      <c r="I45" s="136"/>
      <c r="J45" s="136"/>
    </row>
    <row r="46" spans="2:10" x14ac:dyDescent="0.3">
      <c r="B46" s="32" t="s">
        <v>78</v>
      </c>
      <c r="C46" s="32" t="s">
        <v>79</v>
      </c>
      <c r="D46" s="32"/>
      <c r="E46" s="32"/>
      <c r="F46" s="32"/>
      <c r="G46" s="134">
        <v>0.997</v>
      </c>
      <c r="H46" s="134">
        <v>0.997</v>
      </c>
      <c r="I46" s="134">
        <v>0.996</v>
      </c>
      <c r="J46" s="134">
        <v>0.996</v>
      </c>
    </row>
    <row r="47" spans="2:10" x14ac:dyDescent="0.3">
      <c r="C47" s="32" t="s">
        <v>80</v>
      </c>
      <c r="D47" s="32"/>
      <c r="E47" s="32"/>
      <c r="F47" s="32"/>
      <c r="G47" s="134">
        <v>3.0000000000000001E-3</v>
      </c>
      <c r="H47" s="134">
        <v>3.0000000000000001E-3</v>
      </c>
      <c r="I47" s="134">
        <v>4.0000000000000001E-3</v>
      </c>
      <c r="J47" s="134">
        <v>4.0000000000000001E-3</v>
      </c>
    </row>
    <row r="48" spans="2:10" x14ac:dyDescent="0.3">
      <c r="C48" s="32" t="s">
        <v>81</v>
      </c>
      <c r="D48" s="32"/>
      <c r="E48" s="32"/>
      <c r="F48" s="32"/>
      <c r="G48" s="138">
        <v>0</v>
      </c>
      <c r="H48" s="138">
        <v>0</v>
      </c>
      <c r="I48" s="138">
        <v>0</v>
      </c>
      <c r="J48" s="138">
        <v>0</v>
      </c>
    </row>
    <row r="49" spans="2:11" x14ac:dyDescent="0.3">
      <c r="C49" s="32" t="s">
        <v>82</v>
      </c>
      <c r="D49" s="32"/>
      <c r="E49" s="32"/>
      <c r="F49" s="32"/>
      <c r="G49" s="138">
        <v>0</v>
      </c>
      <c r="H49" s="138">
        <v>0</v>
      </c>
      <c r="I49" s="138">
        <v>0</v>
      </c>
      <c r="J49" s="138">
        <v>0</v>
      </c>
    </row>
    <row r="50" spans="2:11" x14ac:dyDescent="0.3">
      <c r="C50" s="32" t="s">
        <v>83</v>
      </c>
      <c r="D50" s="32"/>
      <c r="E50" s="32"/>
      <c r="F50" s="32"/>
      <c r="G50" s="138">
        <v>0</v>
      </c>
      <c r="H50" s="138">
        <v>0</v>
      </c>
      <c r="I50" s="138">
        <v>0</v>
      </c>
      <c r="J50" s="138">
        <v>0</v>
      </c>
    </row>
    <row r="51" spans="2:11" x14ac:dyDescent="0.3">
      <c r="C51" s="32" t="s">
        <v>217</v>
      </c>
      <c r="D51" s="32"/>
      <c r="E51" s="32"/>
      <c r="F51" s="32"/>
      <c r="G51" s="138">
        <v>0</v>
      </c>
      <c r="H51" s="138">
        <v>0</v>
      </c>
      <c r="I51" s="138">
        <v>0</v>
      </c>
      <c r="J51" s="138">
        <v>0</v>
      </c>
    </row>
    <row r="52" spans="2:11" x14ac:dyDescent="0.3">
      <c r="C52" s="32" t="s">
        <v>9</v>
      </c>
      <c r="D52" s="32"/>
      <c r="E52" s="32"/>
      <c r="F52" s="32"/>
      <c r="G52" s="138">
        <v>0</v>
      </c>
      <c r="H52" s="138">
        <v>0</v>
      </c>
      <c r="I52" s="138">
        <v>0</v>
      </c>
      <c r="J52" s="138">
        <v>0</v>
      </c>
    </row>
    <row r="53" spans="2:11" x14ac:dyDescent="0.3">
      <c r="B53" s="32" t="s">
        <v>84</v>
      </c>
      <c r="G53" s="139">
        <v>1</v>
      </c>
      <c r="H53" s="139">
        <v>1</v>
      </c>
      <c r="I53" s="139">
        <v>1</v>
      </c>
      <c r="J53" s="139">
        <v>1</v>
      </c>
    </row>
    <row r="54" spans="2:11" x14ac:dyDescent="0.3">
      <c r="B54" s="32" t="s">
        <v>85</v>
      </c>
      <c r="G54" s="139">
        <v>1</v>
      </c>
      <c r="H54" s="139">
        <v>1</v>
      </c>
      <c r="I54" s="139">
        <v>1</v>
      </c>
      <c r="J54" s="139">
        <v>1</v>
      </c>
    </row>
    <row r="55" spans="2:11" x14ac:dyDescent="0.3">
      <c r="B55" s="32" t="s">
        <v>86</v>
      </c>
      <c r="G55" s="139">
        <v>1</v>
      </c>
      <c r="H55" s="139">
        <v>1</v>
      </c>
      <c r="I55" s="139">
        <v>1</v>
      </c>
      <c r="J55" s="139">
        <v>1</v>
      </c>
    </row>
    <row r="56" spans="2:11" x14ac:dyDescent="0.3">
      <c r="B56" s="32" t="s">
        <v>87</v>
      </c>
      <c r="C56" s="32" t="s">
        <v>88</v>
      </c>
      <c r="D56" s="32"/>
      <c r="E56" s="32"/>
      <c r="F56" s="32"/>
      <c r="G56" s="140" t="s">
        <v>63</v>
      </c>
      <c r="H56" s="141" t="s">
        <v>63</v>
      </c>
      <c r="I56" s="141" t="s">
        <v>63</v>
      </c>
      <c r="J56" s="140" t="s">
        <v>63</v>
      </c>
    </row>
    <row r="57" spans="2:11" x14ac:dyDescent="0.3">
      <c r="C57" s="32" t="s">
        <v>89</v>
      </c>
      <c r="D57" s="32"/>
      <c r="E57" s="32"/>
      <c r="F57" s="32"/>
      <c r="G57" s="140" t="s">
        <v>90</v>
      </c>
      <c r="H57" s="141" t="s">
        <v>90</v>
      </c>
      <c r="I57" s="141" t="s">
        <v>90</v>
      </c>
      <c r="J57" s="140" t="s">
        <v>90</v>
      </c>
    </row>
    <row r="58" spans="2:11" x14ac:dyDescent="0.3">
      <c r="B58" s="52"/>
      <c r="C58" s="112" t="s">
        <v>91</v>
      </c>
      <c r="D58" s="112"/>
      <c r="E58" s="112"/>
      <c r="F58" s="112"/>
      <c r="G58" s="142" t="s">
        <v>63</v>
      </c>
      <c r="H58" s="143" t="s">
        <v>63</v>
      </c>
      <c r="I58" s="143" t="s">
        <v>63</v>
      </c>
      <c r="J58" s="142" t="s">
        <v>63</v>
      </c>
    </row>
    <row r="59" spans="2:11" ht="18" customHeight="1" x14ac:dyDescent="0.3">
      <c r="C59" s="32"/>
      <c r="D59" s="32"/>
      <c r="E59" s="32"/>
      <c r="F59" s="140"/>
      <c r="G59" s="141"/>
      <c r="H59" s="141"/>
      <c r="I59" s="140"/>
    </row>
    <row r="60" spans="2:11" ht="18" x14ac:dyDescent="0.3">
      <c r="B60" s="226" t="s">
        <v>359</v>
      </c>
      <c r="C60" s="226"/>
      <c r="D60" s="226"/>
      <c r="E60" s="32"/>
      <c r="F60" s="140"/>
      <c r="G60" s="141"/>
      <c r="H60" s="141"/>
      <c r="I60" s="140"/>
      <c r="J60" s="71"/>
    </row>
    <row r="61" spans="2:11" ht="18" x14ac:dyDescent="0.3">
      <c r="B61" s="144"/>
      <c r="C61" s="144"/>
      <c r="D61" s="144"/>
      <c r="E61" s="144"/>
      <c r="F61" s="144"/>
      <c r="G61" s="144"/>
      <c r="H61" s="144"/>
      <c r="I61" s="144"/>
      <c r="J61" s="144"/>
      <c r="K61" s="144"/>
    </row>
    <row r="62" spans="2:11" x14ac:dyDescent="0.3">
      <c r="B62" s="145" t="s">
        <v>360</v>
      </c>
      <c r="K62" s="71"/>
    </row>
    <row r="63" spans="2:11" x14ac:dyDescent="0.3">
      <c r="B63" s="146" t="s">
        <v>361</v>
      </c>
      <c r="C63" s="67" t="s">
        <v>90</v>
      </c>
      <c r="D63" s="67" t="s">
        <v>362</v>
      </c>
      <c r="E63" s="67" t="s">
        <v>363</v>
      </c>
      <c r="F63" s="67" t="s">
        <v>364</v>
      </c>
      <c r="G63" s="67" t="s">
        <v>365</v>
      </c>
      <c r="H63" s="67" t="s">
        <v>366</v>
      </c>
      <c r="I63" s="67" t="s">
        <v>367</v>
      </c>
      <c r="J63" s="67" t="s">
        <v>368</v>
      </c>
      <c r="K63" s="67" t="s">
        <v>369</v>
      </c>
    </row>
    <row r="64" spans="2:11" x14ac:dyDescent="0.3">
      <c r="B64" s="20" t="s">
        <v>370</v>
      </c>
      <c r="D64" s="138"/>
      <c r="E64" s="138"/>
      <c r="F64" s="138"/>
      <c r="G64" s="138"/>
      <c r="H64" s="138"/>
      <c r="I64" s="138"/>
      <c r="J64" s="138"/>
      <c r="K64" s="138"/>
    </row>
    <row r="65" spans="2:11" x14ac:dyDescent="0.3">
      <c r="B65" s="20" t="s">
        <v>410</v>
      </c>
      <c r="C65" s="147">
        <v>6.0264011907375483</v>
      </c>
      <c r="D65" s="138">
        <v>0</v>
      </c>
      <c r="E65" s="138">
        <v>0</v>
      </c>
      <c r="F65" s="138">
        <v>0</v>
      </c>
      <c r="G65" s="138">
        <v>0</v>
      </c>
      <c r="H65" s="138">
        <v>0</v>
      </c>
      <c r="I65" s="138">
        <v>0</v>
      </c>
      <c r="J65" s="138">
        <v>0</v>
      </c>
      <c r="K65" s="138">
        <v>0</v>
      </c>
    </row>
    <row r="66" spans="2:11" x14ac:dyDescent="0.3">
      <c r="B66" s="20" t="s">
        <v>411</v>
      </c>
      <c r="C66" s="147">
        <v>18.502969975256313</v>
      </c>
      <c r="D66" s="138">
        <v>0</v>
      </c>
      <c r="E66" s="138">
        <v>0</v>
      </c>
      <c r="F66" s="138">
        <v>0</v>
      </c>
      <c r="G66" s="138">
        <v>0</v>
      </c>
      <c r="H66" s="138">
        <v>0</v>
      </c>
      <c r="I66" s="138">
        <v>0</v>
      </c>
      <c r="J66" s="138">
        <v>0</v>
      </c>
      <c r="K66" s="138">
        <v>0</v>
      </c>
    </row>
    <row r="67" spans="2:11" x14ac:dyDescent="0.3">
      <c r="B67" s="52" t="s">
        <v>371</v>
      </c>
      <c r="C67" s="148">
        <v>0.36987356920000003</v>
      </c>
      <c r="D67" s="138">
        <v>0</v>
      </c>
      <c r="E67" s="138">
        <v>0</v>
      </c>
      <c r="F67" s="138">
        <v>0</v>
      </c>
      <c r="G67" s="138">
        <v>0</v>
      </c>
      <c r="H67" s="138">
        <v>0</v>
      </c>
      <c r="I67" s="138">
        <v>0</v>
      </c>
      <c r="J67" s="138">
        <v>0</v>
      </c>
      <c r="K67" s="138">
        <v>0</v>
      </c>
    </row>
    <row r="68" spans="2:11" x14ac:dyDescent="0.3">
      <c r="B68" s="52" t="s">
        <v>10</v>
      </c>
      <c r="C68" s="148">
        <v>24.899244735193861</v>
      </c>
      <c r="D68" s="149">
        <v>0</v>
      </c>
      <c r="E68" s="149">
        <v>0</v>
      </c>
      <c r="F68" s="149">
        <v>0</v>
      </c>
      <c r="G68" s="149">
        <v>0</v>
      </c>
      <c r="H68" s="149">
        <v>0</v>
      </c>
      <c r="I68" s="149">
        <v>0</v>
      </c>
      <c r="J68" s="149">
        <v>0</v>
      </c>
      <c r="K68" s="149">
        <v>0</v>
      </c>
    </row>
    <row r="69" spans="2:11" x14ac:dyDescent="0.3">
      <c r="C69" s="57"/>
    </row>
    <row r="70" spans="2:11" x14ac:dyDescent="0.3">
      <c r="B70" s="145" t="s">
        <v>372</v>
      </c>
    </row>
    <row r="71" spans="2:11" x14ac:dyDescent="0.3">
      <c r="B71" s="146" t="s">
        <v>373</v>
      </c>
      <c r="C71" s="67" t="s">
        <v>90</v>
      </c>
      <c r="D71" s="67" t="s">
        <v>362</v>
      </c>
      <c r="E71" s="67" t="s">
        <v>363</v>
      </c>
      <c r="F71" s="67" t="s">
        <v>364</v>
      </c>
      <c r="G71" s="67" t="s">
        <v>365</v>
      </c>
      <c r="H71" s="67" t="s">
        <v>366</v>
      </c>
      <c r="I71" s="67" t="s">
        <v>367</v>
      </c>
      <c r="J71" s="67" t="s">
        <v>368</v>
      </c>
      <c r="K71" s="67" t="s">
        <v>369</v>
      </c>
    </row>
    <row r="72" spans="2:11" x14ac:dyDescent="0.3">
      <c r="B72" s="20" t="s">
        <v>374</v>
      </c>
      <c r="C72" s="211">
        <v>1.1015622178499338</v>
      </c>
      <c r="D72" s="138">
        <v>0</v>
      </c>
      <c r="E72" s="138">
        <v>0</v>
      </c>
      <c r="F72" s="138">
        <v>0</v>
      </c>
      <c r="G72" s="138">
        <v>0</v>
      </c>
      <c r="H72" s="138">
        <v>0</v>
      </c>
      <c r="I72" s="138">
        <v>0</v>
      </c>
      <c r="J72" s="138">
        <v>0</v>
      </c>
      <c r="K72" s="138">
        <v>0</v>
      </c>
    </row>
    <row r="73" spans="2:11" x14ac:dyDescent="0.3">
      <c r="B73" s="20" t="s">
        <v>375</v>
      </c>
      <c r="C73" s="138">
        <v>0</v>
      </c>
      <c r="D73" s="138">
        <v>0</v>
      </c>
      <c r="E73" s="138">
        <v>0</v>
      </c>
      <c r="F73" s="138">
        <v>0</v>
      </c>
      <c r="G73" s="138">
        <v>0</v>
      </c>
      <c r="H73" s="138">
        <v>0</v>
      </c>
      <c r="I73" s="138">
        <v>0</v>
      </c>
      <c r="J73" s="138">
        <v>0</v>
      </c>
      <c r="K73" s="138">
        <v>0</v>
      </c>
    </row>
    <row r="74" spans="2:11" x14ac:dyDescent="0.3">
      <c r="B74" s="20" t="s">
        <v>376</v>
      </c>
      <c r="C74" s="147">
        <v>23.112129360112515</v>
      </c>
      <c r="D74" s="20">
        <v>0</v>
      </c>
      <c r="E74" s="20">
        <v>0</v>
      </c>
      <c r="F74" s="20">
        <v>0</v>
      </c>
      <c r="G74" s="136">
        <v>0</v>
      </c>
      <c r="H74" s="136">
        <v>0</v>
      </c>
      <c r="I74" s="136">
        <v>0</v>
      </c>
      <c r="J74" s="136">
        <v>0</v>
      </c>
      <c r="K74" s="136">
        <v>0</v>
      </c>
    </row>
    <row r="75" spans="2:11" x14ac:dyDescent="0.3">
      <c r="B75" s="150" t="s">
        <v>377</v>
      </c>
      <c r="C75" s="151">
        <v>0</v>
      </c>
      <c r="D75" s="67">
        <v>0</v>
      </c>
      <c r="E75" s="67">
        <v>0</v>
      </c>
      <c r="F75" s="67">
        <v>0</v>
      </c>
      <c r="G75" s="52">
        <v>0</v>
      </c>
      <c r="H75" s="52">
        <v>0</v>
      </c>
      <c r="I75" s="52">
        <v>0</v>
      </c>
      <c r="J75" s="138">
        <v>0</v>
      </c>
      <c r="K75" s="138">
        <v>0</v>
      </c>
    </row>
    <row r="76" spans="2:11" x14ac:dyDescent="0.3">
      <c r="B76" s="52" t="s">
        <v>10</v>
      </c>
      <c r="C76" s="148">
        <v>24.21369157796245</v>
      </c>
      <c r="D76" s="52">
        <v>0</v>
      </c>
      <c r="E76" s="52">
        <v>0</v>
      </c>
      <c r="F76" s="52">
        <v>0</v>
      </c>
      <c r="G76" s="52">
        <v>0</v>
      </c>
      <c r="H76" s="52">
        <v>0</v>
      </c>
      <c r="I76" s="52">
        <v>0</v>
      </c>
      <c r="J76" s="149">
        <v>0</v>
      </c>
      <c r="K76" s="149">
        <v>0</v>
      </c>
    </row>
    <row r="77" spans="2:11" x14ac:dyDescent="0.3">
      <c r="C77" s="147"/>
    </row>
    <row r="78" spans="2:11" x14ac:dyDescent="0.3">
      <c r="B78" s="145" t="s">
        <v>378</v>
      </c>
    </row>
    <row r="79" spans="2:11" x14ac:dyDescent="0.3">
      <c r="B79" s="146" t="s">
        <v>379</v>
      </c>
      <c r="C79" s="52" t="s">
        <v>410</v>
      </c>
      <c r="D79" s="52" t="s">
        <v>411</v>
      </c>
      <c r="E79" s="52" t="s">
        <v>371</v>
      </c>
      <c r="F79" s="52" t="s">
        <v>10</v>
      </c>
    </row>
    <row r="80" spans="2:11" x14ac:dyDescent="0.3">
      <c r="B80" s="20" t="s">
        <v>374</v>
      </c>
      <c r="C80" s="211">
        <v>0.41446909659558029</v>
      </c>
      <c r="D80" s="138">
        <v>0.19798971752954239</v>
      </c>
      <c r="E80" s="138">
        <v>0</v>
      </c>
      <c r="F80" s="138">
        <v>0.61245881412512271</v>
      </c>
    </row>
    <row r="81" spans="2:12" x14ac:dyDescent="0.3">
      <c r="B81" s="20" t="s">
        <v>375</v>
      </c>
      <c r="C81" s="138">
        <v>0</v>
      </c>
      <c r="D81" s="138">
        <v>0</v>
      </c>
      <c r="E81" s="138">
        <v>0</v>
      </c>
      <c r="F81" s="138">
        <v>0</v>
      </c>
    </row>
    <row r="82" spans="2:12" x14ac:dyDescent="0.3">
      <c r="B82" s="20" t="s">
        <v>376</v>
      </c>
      <c r="C82" s="147">
        <v>5.6119320941419675</v>
      </c>
      <c r="D82" s="211">
        <v>18.304980257726772</v>
      </c>
      <c r="E82" s="211">
        <v>0.36987356920000003</v>
      </c>
      <c r="F82" s="211">
        <v>24.286785921068738</v>
      </c>
    </row>
    <row r="83" spans="2:12" x14ac:dyDescent="0.3">
      <c r="B83" s="150" t="s">
        <v>377</v>
      </c>
      <c r="C83" s="148">
        <v>0</v>
      </c>
      <c r="D83" s="52"/>
      <c r="E83" s="52">
        <v>0</v>
      </c>
      <c r="F83" s="52">
        <v>0</v>
      </c>
    </row>
    <row r="84" spans="2:12" x14ac:dyDescent="0.3">
      <c r="B84" s="52" t="s">
        <v>10</v>
      </c>
      <c r="C84" s="148">
        <v>6.0264011907375474</v>
      </c>
      <c r="D84" s="212">
        <v>18.502969975256313</v>
      </c>
      <c r="E84" s="212">
        <v>0.36987356920000003</v>
      </c>
      <c r="F84" s="212">
        <v>24.899244735193861</v>
      </c>
    </row>
    <row r="85" spans="2:12" x14ac:dyDescent="0.3">
      <c r="C85" s="147"/>
    </row>
    <row r="86" spans="2:12" x14ac:dyDescent="0.3">
      <c r="B86" s="145" t="s">
        <v>380</v>
      </c>
      <c r="L86" s="152"/>
    </row>
    <row r="87" spans="2:12" x14ac:dyDescent="0.3">
      <c r="B87" s="227" t="s">
        <v>381</v>
      </c>
      <c r="C87" s="227"/>
      <c r="D87" s="227"/>
      <c r="E87" s="227"/>
      <c r="F87" s="59">
        <v>24.899244735193861</v>
      </c>
    </row>
    <row r="88" spans="2:12" x14ac:dyDescent="0.3">
      <c r="B88" s="153"/>
      <c r="C88" s="153"/>
      <c r="D88" s="153"/>
      <c r="E88" s="153"/>
      <c r="F88" s="147"/>
    </row>
    <row r="89" spans="2:12" x14ac:dyDescent="0.3">
      <c r="B89" s="76"/>
      <c r="C89" s="76"/>
      <c r="D89" s="76"/>
    </row>
    <row r="90" spans="2:12" x14ac:dyDescent="0.3">
      <c r="B90" s="154" t="s">
        <v>382</v>
      </c>
      <c r="C90" s="155"/>
      <c r="D90" s="76"/>
    </row>
    <row r="91" spans="2:12" x14ac:dyDescent="0.3">
      <c r="B91" s="156" t="s">
        <v>412</v>
      </c>
      <c r="C91" s="138">
        <v>0</v>
      </c>
      <c r="D91" s="76"/>
    </row>
    <row r="92" spans="2:12" x14ac:dyDescent="0.3">
      <c r="B92" s="76" t="s">
        <v>413</v>
      </c>
      <c r="C92" s="138">
        <v>0</v>
      </c>
      <c r="D92" s="76"/>
    </row>
    <row r="93" spans="2:12" x14ac:dyDescent="0.3">
      <c r="B93" s="150" t="s">
        <v>371</v>
      </c>
      <c r="C93" s="138">
        <v>0</v>
      </c>
      <c r="D93" s="76"/>
    </row>
    <row r="94" spans="2:12" x14ac:dyDescent="0.3">
      <c r="B94" s="157" t="s">
        <v>10</v>
      </c>
      <c r="C94" s="149">
        <v>0</v>
      </c>
      <c r="D94" s="76"/>
    </row>
    <row r="95" spans="2:12" x14ac:dyDescent="0.3">
      <c r="B95" s="76"/>
      <c r="C95" s="76"/>
      <c r="D95" s="76"/>
    </row>
    <row r="96" spans="2:12" x14ac:dyDescent="0.3">
      <c r="B96" s="154" t="s">
        <v>383</v>
      </c>
      <c r="C96" s="155"/>
      <c r="D96" s="76"/>
    </row>
    <row r="97" spans="2:9" x14ac:dyDescent="0.3">
      <c r="B97" s="156" t="s">
        <v>412</v>
      </c>
      <c r="C97" s="138">
        <v>0</v>
      </c>
      <c r="D97" s="76"/>
    </row>
    <row r="98" spans="2:9" x14ac:dyDescent="0.3">
      <c r="B98" s="76" t="s">
        <v>413</v>
      </c>
      <c r="C98" s="138">
        <v>0</v>
      </c>
      <c r="D98" s="76"/>
    </row>
    <row r="99" spans="2:9" x14ac:dyDescent="0.3">
      <c r="B99" s="150" t="s">
        <v>371</v>
      </c>
      <c r="C99" s="138">
        <v>0</v>
      </c>
      <c r="D99" s="76"/>
    </row>
    <row r="100" spans="2:9" x14ac:dyDescent="0.3">
      <c r="B100" s="157" t="s">
        <v>10</v>
      </c>
      <c r="C100" s="149">
        <v>0</v>
      </c>
      <c r="D100" s="76"/>
    </row>
    <row r="101" spans="2:9" x14ac:dyDescent="0.3">
      <c r="B101" s="76"/>
      <c r="C101" s="158"/>
      <c r="D101" s="76"/>
    </row>
    <row r="102" spans="2:9" ht="18" x14ac:dyDescent="0.3">
      <c r="B102" s="223" t="s">
        <v>384</v>
      </c>
      <c r="C102" s="223"/>
      <c r="D102" s="223"/>
      <c r="E102" s="223"/>
      <c r="F102" s="223"/>
    </row>
    <row r="103" spans="2:9" ht="18" x14ac:dyDescent="0.3">
      <c r="B103" s="144"/>
      <c r="C103" s="159"/>
      <c r="D103" s="160"/>
      <c r="E103" s="160"/>
      <c r="F103" s="160"/>
    </row>
    <row r="104" spans="2:9" x14ac:dyDescent="0.3">
      <c r="B104" s="52" t="s">
        <v>414</v>
      </c>
      <c r="C104" s="161" t="s">
        <v>427</v>
      </c>
    </row>
    <row r="105" spans="2:9" x14ac:dyDescent="0.3">
      <c r="B105" s="76" t="s">
        <v>385</v>
      </c>
      <c r="C105" s="162">
        <v>1</v>
      </c>
      <c r="D105" s="71"/>
    </row>
    <row r="106" spans="2:9" x14ac:dyDescent="0.3">
      <c r="B106" s="76" t="s">
        <v>386</v>
      </c>
      <c r="C106" s="115">
        <v>0</v>
      </c>
    </row>
    <row r="107" spans="2:9" x14ac:dyDescent="0.3">
      <c r="B107" s="76" t="s">
        <v>387</v>
      </c>
      <c r="C107" s="115">
        <v>0</v>
      </c>
    </row>
    <row r="108" spans="2:9" x14ac:dyDescent="0.3">
      <c r="B108" s="76" t="s">
        <v>388</v>
      </c>
      <c r="C108" s="115">
        <v>0</v>
      </c>
    </row>
    <row r="109" spans="2:9" x14ac:dyDescent="0.3">
      <c r="B109" s="76" t="s">
        <v>415</v>
      </c>
      <c r="C109" s="115">
        <v>0</v>
      </c>
    </row>
    <row r="110" spans="2:9" x14ac:dyDescent="0.3">
      <c r="B110" s="76" t="s">
        <v>416</v>
      </c>
      <c r="C110" s="115">
        <v>0</v>
      </c>
    </row>
    <row r="111" spans="2:9" x14ac:dyDescent="0.3">
      <c r="B111" s="150" t="s">
        <v>417</v>
      </c>
      <c r="C111" s="163">
        <v>0</v>
      </c>
    </row>
    <row r="112" spans="2:9" x14ac:dyDescent="0.3">
      <c r="C112" s="32"/>
      <c r="D112" s="32"/>
      <c r="E112" s="32"/>
      <c r="F112" s="140"/>
      <c r="G112" s="141"/>
      <c r="H112" s="141"/>
      <c r="I112" s="140"/>
    </row>
    <row r="113" spans="2:9" x14ac:dyDescent="0.3">
      <c r="B113" s="61"/>
      <c r="C113" s="32"/>
      <c r="D113" s="32"/>
      <c r="E113" s="32"/>
      <c r="F113" s="140"/>
      <c r="G113" s="141"/>
      <c r="H113" s="141"/>
      <c r="I113" s="140"/>
    </row>
    <row r="115" spans="2:9" ht="18" x14ac:dyDescent="0.3">
      <c r="B115" s="223" t="s">
        <v>418</v>
      </c>
      <c r="C115" s="223"/>
      <c r="D115" s="223"/>
      <c r="E115" s="223"/>
      <c r="F115" s="223"/>
    </row>
    <row r="116" spans="2:9" ht="18" x14ac:dyDescent="0.3">
      <c r="B116" s="144"/>
      <c r="C116" s="225" t="s">
        <v>92</v>
      </c>
      <c r="D116" s="225"/>
      <c r="E116" s="225"/>
      <c r="F116" s="225"/>
    </row>
    <row r="117" spans="2:9" x14ac:dyDescent="0.3">
      <c r="B117" s="131" t="s">
        <v>93</v>
      </c>
      <c r="C117" s="222"/>
      <c r="D117" s="222"/>
      <c r="E117" s="222"/>
      <c r="F117" s="222"/>
    </row>
    <row r="118" spans="2:9" ht="9.75" customHeight="1" x14ac:dyDescent="0.3">
      <c r="B118" s="131"/>
      <c r="C118" s="164"/>
      <c r="D118" s="164"/>
      <c r="E118" s="164"/>
      <c r="F118" s="164"/>
    </row>
    <row r="119" spans="2:9" x14ac:dyDescent="0.3">
      <c r="B119" s="165" t="s">
        <v>95</v>
      </c>
      <c r="C119" s="228" t="s">
        <v>94</v>
      </c>
      <c r="D119" s="228"/>
      <c r="E119" s="228"/>
      <c r="F119" s="228"/>
    </row>
    <row r="120" spans="2:9" s="152" customFormat="1" ht="14.25" x14ac:dyDescent="0.2">
      <c r="B120" s="166" t="s">
        <v>303</v>
      </c>
    </row>
    <row r="121" spans="2:9" x14ac:dyDescent="0.3">
      <c r="B121" s="131"/>
    </row>
    <row r="122" spans="2:9" x14ac:dyDescent="0.3">
      <c r="B122" s="131"/>
    </row>
    <row r="123" spans="2:9" ht="17.25" x14ac:dyDescent="0.3">
      <c r="B123" s="43"/>
    </row>
    <row r="124" spans="2:9" ht="18" x14ac:dyDescent="0.3">
      <c r="B124" s="223" t="s">
        <v>101</v>
      </c>
      <c r="C124" s="223"/>
      <c r="D124" s="223"/>
      <c r="E124" s="223"/>
      <c r="F124" s="223"/>
    </row>
    <row r="125" spans="2:9" ht="18" x14ac:dyDescent="0.3">
      <c r="B125" s="144"/>
      <c r="C125" s="225" t="s">
        <v>92</v>
      </c>
      <c r="D125" s="225"/>
      <c r="E125" s="225"/>
      <c r="F125" s="225"/>
    </row>
    <row r="126" spans="2:9" x14ac:dyDescent="0.3">
      <c r="B126" s="167"/>
      <c r="C126" s="229" t="s">
        <v>96</v>
      </c>
      <c r="D126" s="229"/>
      <c r="E126" s="229" t="s">
        <v>97</v>
      </c>
      <c r="F126" s="229"/>
    </row>
    <row r="127" spans="2:9" ht="33" x14ac:dyDescent="0.3">
      <c r="B127" s="39" t="s">
        <v>98</v>
      </c>
      <c r="C127" s="222" t="s">
        <v>94</v>
      </c>
      <c r="D127" s="222"/>
      <c r="E127" s="222"/>
      <c r="F127" s="222"/>
    </row>
    <row r="128" spans="2:9" x14ac:dyDescent="0.3">
      <c r="B128" s="131" t="s">
        <v>99</v>
      </c>
      <c r="C128" s="222" t="s">
        <v>94</v>
      </c>
      <c r="D128" s="222"/>
      <c r="E128" s="222"/>
      <c r="F128" s="222"/>
    </row>
    <row r="129" spans="2:9" x14ac:dyDescent="0.3">
      <c r="B129" s="165" t="s">
        <v>100</v>
      </c>
      <c r="C129" s="228"/>
      <c r="D129" s="228"/>
      <c r="E129" s="228" t="s">
        <v>94</v>
      </c>
      <c r="F129" s="228"/>
    </row>
    <row r="130" spans="2:9" x14ac:dyDescent="0.3">
      <c r="B130" s="168"/>
    </row>
    <row r="133" spans="2:9" x14ac:dyDescent="0.3">
      <c r="I133" s="46" t="s">
        <v>244</v>
      </c>
    </row>
  </sheetData>
  <mergeCells count="20">
    <mergeCell ref="C129:D129"/>
    <mergeCell ref="E127:F127"/>
    <mergeCell ref="E128:F128"/>
    <mergeCell ref="E129:F129"/>
    <mergeCell ref="C126:D126"/>
    <mergeCell ref="E126:F126"/>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election activeCell="J26" sqref="J26"/>
    </sheetView>
  </sheetViews>
  <sheetFormatPr defaultRowHeight="16.5" x14ac:dyDescent="0.3"/>
  <cols>
    <col min="1" max="1" width="4.7109375" style="20" customWidth="1"/>
    <col min="2" max="2" width="7.7109375" style="20" customWidth="1"/>
    <col min="3" max="12" width="15.7109375" style="20" customWidth="1"/>
    <col min="13" max="13" width="19.28515625" style="20" customWidth="1"/>
    <col min="14" max="16384" width="9.140625" style="20"/>
  </cols>
  <sheetData>
    <row r="4" spans="2:13" ht="18" x14ac:dyDescent="0.3">
      <c r="B4" s="94" t="s">
        <v>262</v>
      </c>
      <c r="K4" s="47" t="s">
        <v>30</v>
      </c>
      <c r="L4" s="48">
        <v>45747</v>
      </c>
    </row>
    <row r="5" spans="2:13" x14ac:dyDescent="0.3">
      <c r="B5" s="61" t="s">
        <v>111</v>
      </c>
    </row>
    <row r="7" spans="2:13" x14ac:dyDescent="0.3">
      <c r="B7" s="49" t="s">
        <v>251</v>
      </c>
    </row>
    <row r="8" spans="2:13" ht="3.75" customHeight="1" x14ac:dyDescent="0.3">
      <c r="B8" s="49"/>
    </row>
    <row r="9" spans="2:13" x14ac:dyDescent="0.3">
      <c r="B9" s="95" t="s">
        <v>0</v>
      </c>
      <c r="C9" s="96"/>
      <c r="D9" s="96"/>
      <c r="E9" s="96"/>
      <c r="F9" s="96"/>
      <c r="G9" s="96"/>
      <c r="H9" s="96"/>
      <c r="I9" s="96"/>
      <c r="J9" s="96"/>
      <c r="K9" s="96"/>
      <c r="L9" s="96"/>
      <c r="M9" s="96"/>
    </row>
    <row r="10" spans="2:13" ht="66" x14ac:dyDescent="0.3">
      <c r="B10" s="52"/>
      <c r="C10" s="53" t="s">
        <v>1</v>
      </c>
      <c r="D10" s="53" t="s">
        <v>2</v>
      </c>
      <c r="E10" s="53" t="s">
        <v>3</v>
      </c>
      <c r="F10" s="53" t="s">
        <v>4</v>
      </c>
      <c r="G10" s="53" t="s">
        <v>5</v>
      </c>
      <c r="H10" s="53" t="s">
        <v>6</v>
      </c>
      <c r="I10" s="53" t="s">
        <v>7</v>
      </c>
      <c r="J10" s="53" t="s">
        <v>52</v>
      </c>
      <c r="K10" s="53" t="s">
        <v>8</v>
      </c>
      <c r="L10" s="53" t="s">
        <v>9</v>
      </c>
      <c r="M10" s="54" t="s">
        <v>10</v>
      </c>
    </row>
    <row r="11" spans="2:13" x14ac:dyDescent="0.3">
      <c r="B11" s="38" t="s">
        <v>10</v>
      </c>
      <c r="C11" s="97">
        <v>7307</v>
      </c>
      <c r="D11" s="97">
        <v>304</v>
      </c>
      <c r="E11" s="97">
        <v>91</v>
      </c>
      <c r="F11" s="97">
        <v>750</v>
      </c>
      <c r="G11" s="97">
        <v>18687</v>
      </c>
      <c r="H11" s="97">
        <v>270</v>
      </c>
      <c r="I11" s="97">
        <v>12407</v>
      </c>
      <c r="J11" s="97">
        <v>33063</v>
      </c>
      <c r="K11" s="97">
        <v>531</v>
      </c>
      <c r="L11" s="97">
        <v>146</v>
      </c>
      <c r="M11" s="98">
        <f>SUM(C11:L11)</f>
        <v>73556</v>
      </c>
    </row>
    <row r="12" spans="2:13" x14ac:dyDescent="0.3">
      <c r="B12" s="99" t="s">
        <v>161</v>
      </c>
      <c r="C12" s="100">
        <f>+C11/$M$11</f>
        <v>9.9339278916743712E-2</v>
      </c>
      <c r="D12" s="100">
        <f t="shared" ref="D12:M12" si="0">+D11/$M$11</f>
        <v>4.1329055413562455E-3</v>
      </c>
      <c r="E12" s="100">
        <f t="shared" si="0"/>
        <v>1.2371526456033499E-3</v>
      </c>
      <c r="F12" s="100">
        <f t="shared" si="0"/>
        <v>1.0196313013214421E-2</v>
      </c>
      <c r="G12" s="100">
        <f t="shared" si="0"/>
        <v>0.25405133503725053</v>
      </c>
      <c r="H12" s="100">
        <f t="shared" si="0"/>
        <v>3.6706726847571917E-3</v>
      </c>
      <c r="I12" s="100">
        <f t="shared" si="0"/>
        <v>0.16867420740660177</v>
      </c>
      <c r="J12" s="100">
        <f t="shared" si="0"/>
        <v>0.44949426287454458</v>
      </c>
      <c r="K12" s="100">
        <f t="shared" si="0"/>
        <v>7.2189896133558109E-3</v>
      </c>
      <c r="L12" s="100">
        <f t="shared" si="0"/>
        <v>1.9848822665724073E-3</v>
      </c>
      <c r="M12" s="100">
        <f t="shared" si="0"/>
        <v>1</v>
      </c>
    </row>
    <row r="14" spans="2:13" x14ac:dyDescent="0.3">
      <c r="B14" s="49" t="s">
        <v>252</v>
      </c>
    </row>
    <row r="15" spans="2:13" ht="3.75" customHeight="1" x14ac:dyDescent="0.3">
      <c r="B15" s="49"/>
    </row>
    <row r="16" spans="2:13" x14ac:dyDescent="0.3">
      <c r="B16" s="95" t="s">
        <v>112</v>
      </c>
      <c r="C16" s="96"/>
      <c r="D16" s="96"/>
      <c r="E16" s="96"/>
      <c r="F16" s="96"/>
      <c r="G16" s="96"/>
      <c r="H16" s="96"/>
      <c r="I16" s="96"/>
      <c r="J16" s="96"/>
      <c r="K16" s="96"/>
      <c r="L16" s="96"/>
      <c r="M16" s="96"/>
    </row>
    <row r="17" spans="2:14" ht="66" x14ac:dyDescent="0.3">
      <c r="B17" s="52"/>
      <c r="C17" s="53" t="s">
        <v>1</v>
      </c>
      <c r="D17" s="53" t="s">
        <v>2</v>
      </c>
      <c r="E17" s="53" t="s">
        <v>3</v>
      </c>
      <c r="F17" s="53" t="s">
        <v>4</v>
      </c>
      <c r="G17" s="53" t="s">
        <v>5</v>
      </c>
      <c r="H17" s="53" t="s">
        <v>6</v>
      </c>
      <c r="I17" s="53" t="s">
        <v>7</v>
      </c>
      <c r="J17" s="53" t="s">
        <v>52</v>
      </c>
      <c r="K17" s="53" t="s">
        <v>8</v>
      </c>
      <c r="L17" s="53" t="s">
        <v>9</v>
      </c>
      <c r="M17" s="54" t="s">
        <v>10</v>
      </c>
    </row>
    <row r="18" spans="2:14" x14ac:dyDescent="0.3">
      <c r="B18" s="38" t="s">
        <v>10</v>
      </c>
      <c r="C18" s="101">
        <v>9.1509999999999998</v>
      </c>
      <c r="D18" s="101">
        <v>0.78400000000000003</v>
      </c>
      <c r="E18" s="101">
        <v>0.42099999999999999</v>
      </c>
      <c r="F18" s="101">
        <v>3.9279999999999999</v>
      </c>
      <c r="G18" s="101">
        <v>46.195</v>
      </c>
      <c r="H18" s="101">
        <v>3.0329999999999999</v>
      </c>
      <c r="I18" s="101">
        <v>36.561999999999998</v>
      </c>
      <c r="J18" s="101">
        <v>100.334</v>
      </c>
      <c r="K18" s="101">
        <v>1.6850000000000001</v>
      </c>
      <c r="L18" s="101">
        <v>8.5000000000000006E-2</v>
      </c>
      <c r="M18" s="56">
        <f>SUM(C18:L18)</f>
        <v>202.17800000000003</v>
      </c>
    </row>
    <row r="19" spans="2:14" x14ac:dyDescent="0.3">
      <c r="B19" s="99" t="s">
        <v>161</v>
      </c>
      <c r="C19" s="100">
        <f>+C18/$M$18</f>
        <v>4.5262095776988587E-2</v>
      </c>
      <c r="D19" s="100">
        <f t="shared" ref="D19:M19" si="1">+D18/$M$18</f>
        <v>3.8777710730148679E-3</v>
      </c>
      <c r="E19" s="100">
        <f t="shared" si="1"/>
        <v>2.0823234971164019E-3</v>
      </c>
      <c r="F19" s="100">
        <f t="shared" si="1"/>
        <v>1.9428424457656121E-2</v>
      </c>
      <c r="G19" s="100">
        <f t="shared" si="1"/>
        <v>0.22848677897694109</v>
      </c>
      <c r="H19" s="100">
        <f t="shared" si="1"/>
        <v>1.5001632225068996E-2</v>
      </c>
      <c r="I19" s="100">
        <f t="shared" si="1"/>
        <v>0.18084064537189998</v>
      </c>
      <c r="J19" s="100">
        <f t="shared" si="1"/>
        <v>0.49626566688759405</v>
      </c>
      <c r="K19" s="100">
        <f t="shared" si="1"/>
        <v>8.3342401250383318E-3</v>
      </c>
      <c r="L19" s="100">
        <f t="shared" si="1"/>
        <v>4.2042160868145889E-4</v>
      </c>
      <c r="M19" s="100">
        <f t="shared" si="1"/>
        <v>1</v>
      </c>
    </row>
    <row r="21" spans="2:14" x14ac:dyDescent="0.3">
      <c r="B21" s="49" t="s">
        <v>253</v>
      </c>
    </row>
    <row r="22" spans="2:14" ht="3.75" customHeight="1" x14ac:dyDescent="0.3">
      <c r="B22" s="49"/>
    </row>
    <row r="23" spans="2:14" x14ac:dyDescent="0.3">
      <c r="B23" s="95" t="s">
        <v>113</v>
      </c>
      <c r="C23" s="96"/>
      <c r="D23" s="96"/>
      <c r="E23" s="96"/>
      <c r="F23" s="96"/>
      <c r="G23" s="96"/>
      <c r="H23" s="96"/>
      <c r="I23" s="96"/>
      <c r="J23" s="96"/>
      <c r="K23" s="96"/>
      <c r="L23" s="96"/>
      <c r="M23" s="96"/>
    </row>
    <row r="24" spans="2:14" x14ac:dyDescent="0.3">
      <c r="C24" s="102"/>
    </row>
    <row r="25" spans="2:14" x14ac:dyDescent="0.3">
      <c r="B25" s="52"/>
      <c r="C25" s="53" t="s">
        <v>11</v>
      </c>
      <c r="D25" s="53" t="s">
        <v>12</v>
      </c>
      <c r="E25" s="53" t="s">
        <v>13</v>
      </c>
      <c r="F25" s="53" t="s">
        <v>14</v>
      </c>
      <c r="G25" s="53" t="s">
        <v>15</v>
      </c>
      <c r="H25" s="53" t="s">
        <v>16</v>
      </c>
      <c r="I25" s="54" t="s">
        <v>10</v>
      </c>
    </row>
    <row r="26" spans="2:14" x14ac:dyDescent="0.3">
      <c r="B26" s="38" t="s">
        <v>10</v>
      </c>
      <c r="C26" s="101">
        <v>62.966999999999999</v>
      </c>
      <c r="D26" s="101">
        <v>57.73</v>
      </c>
      <c r="E26" s="101">
        <v>60.93</v>
      </c>
      <c r="F26" s="101">
        <v>13.635999999999999</v>
      </c>
      <c r="G26" s="101">
        <v>4.0780000000000003</v>
      </c>
      <c r="H26" s="101">
        <v>2.835</v>
      </c>
      <c r="I26" s="56">
        <f>SUM(C26:H26)</f>
        <v>202.17600000000002</v>
      </c>
    </row>
    <row r="27" spans="2:14" x14ac:dyDescent="0.3">
      <c r="B27" s="99" t="s">
        <v>161</v>
      </c>
      <c r="C27" s="100">
        <f>+C26/$I$26</f>
        <v>0.31144646248812913</v>
      </c>
      <c r="D27" s="100">
        <f t="shared" ref="D27:I27" si="2">+D26/$I$26</f>
        <v>0.28554328901551118</v>
      </c>
      <c r="E27" s="100">
        <f t="shared" si="2"/>
        <v>0.30137108262108259</v>
      </c>
      <c r="F27" s="100">
        <f t="shared" si="2"/>
        <v>6.7446185501741043E-2</v>
      </c>
      <c r="G27" s="100">
        <f t="shared" si="2"/>
        <v>2.0170544476100033E-2</v>
      </c>
      <c r="H27" s="100">
        <f t="shared" si="2"/>
        <v>1.4022435897435896E-2</v>
      </c>
      <c r="I27" s="103">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election activeCell="B1" sqref="B1"/>
    </sheetView>
  </sheetViews>
  <sheetFormatPr defaultRowHeight="16.5" x14ac:dyDescent="0.3"/>
  <cols>
    <col min="1" max="1" width="4.7109375" style="20" customWidth="1"/>
    <col min="2" max="2" width="31" style="20" customWidth="1"/>
    <col min="3" max="3" width="21.5703125" style="20" customWidth="1"/>
    <col min="4" max="12" width="15.7109375" style="20" customWidth="1"/>
    <col min="13" max="13" width="3.42578125" style="20" customWidth="1"/>
    <col min="14" max="16384" width="9.140625" style="20"/>
  </cols>
  <sheetData>
    <row r="4" spans="2:14" x14ac:dyDescent="0.3">
      <c r="J4" s="47" t="s">
        <v>30</v>
      </c>
      <c r="K4" s="48">
        <v>45747</v>
      </c>
    </row>
    <row r="5" spans="2:14" x14ac:dyDescent="0.3">
      <c r="B5" s="49" t="s">
        <v>254</v>
      </c>
    </row>
    <row r="6" spans="2:14" ht="3.75" customHeight="1" x14ac:dyDescent="0.3">
      <c r="B6" s="49"/>
    </row>
    <row r="7" spans="2:14" x14ac:dyDescent="0.3">
      <c r="B7" s="50" t="s">
        <v>272</v>
      </c>
      <c r="C7" s="50"/>
      <c r="D7" s="80"/>
      <c r="E7" s="81"/>
      <c r="F7" s="81"/>
      <c r="G7" s="81"/>
      <c r="H7" s="81"/>
      <c r="I7" s="81"/>
      <c r="J7" s="81"/>
      <c r="K7" s="22"/>
      <c r="L7" s="22"/>
      <c r="M7" s="22"/>
      <c r="N7" s="22"/>
    </row>
    <row r="8" spans="2:14" x14ac:dyDescent="0.3">
      <c r="B8" s="52"/>
      <c r="C8" s="230" t="s">
        <v>273</v>
      </c>
      <c r="D8" s="230"/>
      <c r="E8" s="230"/>
      <c r="F8" s="230"/>
      <c r="G8" s="230"/>
      <c r="H8" s="230"/>
      <c r="I8" s="230"/>
      <c r="J8" s="230"/>
      <c r="K8" s="230"/>
      <c r="L8" s="230"/>
    </row>
    <row r="9" spans="2:14" x14ac:dyDescent="0.3">
      <c r="B9" s="52"/>
      <c r="C9" s="78" t="s">
        <v>17</v>
      </c>
      <c r="D9" s="78" t="s">
        <v>18</v>
      </c>
      <c r="E9" s="78" t="s">
        <v>19</v>
      </c>
      <c r="F9" s="78" t="s">
        <v>20</v>
      </c>
      <c r="G9" s="78" t="s">
        <v>21</v>
      </c>
      <c r="H9" s="78" t="s">
        <v>22</v>
      </c>
      <c r="I9" s="78" t="s">
        <v>23</v>
      </c>
      <c r="J9" s="78" t="s">
        <v>24</v>
      </c>
      <c r="K9" s="78" t="s">
        <v>25</v>
      </c>
      <c r="L9" s="78" t="s">
        <v>26</v>
      </c>
      <c r="N9" s="82"/>
    </row>
    <row r="10" spans="2:14" x14ac:dyDescent="0.3">
      <c r="C10" s="83"/>
      <c r="D10" s="83"/>
      <c r="E10" s="83"/>
      <c r="F10" s="83"/>
      <c r="G10" s="83"/>
      <c r="H10" s="83"/>
      <c r="I10" s="83"/>
      <c r="J10" s="83"/>
      <c r="K10" s="83"/>
      <c r="L10" s="83"/>
    </row>
    <row r="11" spans="2:14" x14ac:dyDescent="0.3">
      <c r="B11" s="79" t="s">
        <v>1</v>
      </c>
      <c r="C11" s="84">
        <v>3.5910000000000002</v>
      </c>
      <c r="D11" s="84">
        <v>3.0179999999999998</v>
      </c>
      <c r="E11" s="84">
        <v>1.9159999999999999</v>
      </c>
      <c r="F11" s="84">
        <v>0.42699999999999999</v>
      </c>
      <c r="G11" s="84">
        <v>0.16</v>
      </c>
      <c r="H11" s="84">
        <v>1.4E-2</v>
      </c>
      <c r="I11" s="84">
        <v>5.0000000000000001E-3</v>
      </c>
      <c r="J11" s="84">
        <v>3.0000000000000001E-3</v>
      </c>
      <c r="K11" s="84">
        <v>2E-3</v>
      </c>
      <c r="L11" s="84">
        <v>1.4E-2</v>
      </c>
      <c r="N11" s="83"/>
    </row>
    <row r="12" spans="2:14" x14ac:dyDescent="0.3">
      <c r="B12" s="79" t="s">
        <v>2</v>
      </c>
      <c r="C12" s="84">
        <v>0.252</v>
      </c>
      <c r="D12" s="84">
        <v>0.24</v>
      </c>
      <c r="E12" s="84">
        <v>0.19900000000000001</v>
      </c>
      <c r="F12" s="84">
        <v>5.8999999999999997E-2</v>
      </c>
      <c r="G12" s="84">
        <v>2.3E-2</v>
      </c>
      <c r="H12" s="84">
        <v>1E-3</v>
      </c>
      <c r="I12" s="84">
        <v>1E-3</v>
      </c>
      <c r="J12" s="84">
        <v>1E-3</v>
      </c>
      <c r="K12" s="84">
        <v>1E-3</v>
      </c>
      <c r="L12" s="84">
        <v>6.0000000000000001E-3</v>
      </c>
      <c r="N12" s="84"/>
    </row>
    <row r="13" spans="2:14" x14ac:dyDescent="0.3">
      <c r="B13" s="79" t="s">
        <v>3</v>
      </c>
      <c r="C13" s="84">
        <v>0.17599999999999999</v>
      </c>
      <c r="D13" s="84">
        <v>0.14899999999999999</v>
      </c>
      <c r="E13" s="84">
        <v>8.2000000000000003E-2</v>
      </c>
      <c r="F13" s="84">
        <v>8.9999999999999993E-3</v>
      </c>
      <c r="G13" s="84">
        <v>5.0000000000000001E-3</v>
      </c>
      <c r="H13" s="84">
        <v>0</v>
      </c>
      <c r="I13" s="84">
        <v>0</v>
      </c>
      <c r="J13" s="84">
        <v>0</v>
      </c>
      <c r="K13" s="84">
        <v>0</v>
      </c>
      <c r="L13" s="84">
        <v>0</v>
      </c>
      <c r="N13" s="83"/>
    </row>
    <row r="14" spans="2:14" x14ac:dyDescent="0.3">
      <c r="B14" s="79" t="s">
        <v>4</v>
      </c>
      <c r="C14" s="84">
        <v>1.8069999999999999</v>
      </c>
      <c r="D14" s="84">
        <v>1.2050000000000001</v>
      </c>
      <c r="E14" s="84">
        <v>0.65800000000000003</v>
      </c>
      <c r="F14" s="84">
        <v>0.16500000000000001</v>
      </c>
      <c r="G14" s="84">
        <v>6.6000000000000003E-2</v>
      </c>
      <c r="H14" s="84">
        <v>1.2E-2</v>
      </c>
      <c r="I14" s="84">
        <v>6.0000000000000001E-3</v>
      </c>
      <c r="J14" s="84">
        <v>3.0000000000000001E-3</v>
      </c>
      <c r="K14" s="84">
        <v>1E-3</v>
      </c>
      <c r="L14" s="84">
        <v>4.0000000000000001E-3</v>
      </c>
      <c r="N14" s="83"/>
    </row>
    <row r="15" spans="2:14" x14ac:dyDescent="0.3">
      <c r="B15" s="79" t="s">
        <v>5</v>
      </c>
      <c r="C15" s="84">
        <v>17.366</v>
      </c>
      <c r="D15" s="84">
        <v>14.951000000000001</v>
      </c>
      <c r="E15" s="84">
        <v>9.66</v>
      </c>
      <c r="F15" s="84">
        <v>2.8050000000000002</v>
      </c>
      <c r="G15" s="84">
        <v>1.204</v>
      </c>
      <c r="H15" s="84">
        <v>0.107</v>
      </c>
      <c r="I15" s="84">
        <v>2.8000000000000001E-2</v>
      </c>
      <c r="J15" s="84">
        <v>1.4E-2</v>
      </c>
      <c r="K15" s="84">
        <v>0.01</v>
      </c>
      <c r="L15" s="84">
        <v>0.05</v>
      </c>
      <c r="N15" s="83"/>
    </row>
    <row r="16" spans="2:14" ht="33" x14ac:dyDescent="0.3">
      <c r="B16" s="79" t="s">
        <v>6</v>
      </c>
      <c r="C16" s="84">
        <v>1.333</v>
      </c>
      <c r="D16" s="84">
        <v>1.0569999999999999</v>
      </c>
      <c r="E16" s="84">
        <v>0.56899999999999995</v>
      </c>
      <c r="F16" s="84">
        <v>7.3999999999999996E-2</v>
      </c>
      <c r="G16" s="84">
        <v>0</v>
      </c>
      <c r="H16" s="84">
        <v>0</v>
      </c>
      <c r="I16" s="84">
        <v>0</v>
      </c>
      <c r="J16" s="84">
        <v>0</v>
      </c>
      <c r="K16" s="84">
        <v>0</v>
      </c>
      <c r="L16" s="84">
        <v>0</v>
      </c>
      <c r="N16" s="83"/>
    </row>
    <row r="17" spans="2:14" x14ac:dyDescent="0.3">
      <c r="B17" s="79" t="s">
        <v>7</v>
      </c>
      <c r="C17" s="84">
        <v>15.996</v>
      </c>
      <c r="D17" s="84">
        <v>12.551</v>
      </c>
      <c r="E17" s="84">
        <v>6.8209999999999997</v>
      </c>
      <c r="F17" s="84">
        <v>0.96099999999999997</v>
      </c>
      <c r="G17" s="84">
        <v>0.13300000000000001</v>
      </c>
      <c r="H17" s="84">
        <v>2.1000000000000001E-2</v>
      </c>
      <c r="I17" s="84">
        <v>1.6E-2</v>
      </c>
      <c r="J17" s="84">
        <v>1.2999999999999999E-2</v>
      </c>
      <c r="K17" s="84">
        <v>0.01</v>
      </c>
      <c r="L17" s="84">
        <v>0.04</v>
      </c>
      <c r="N17" s="83"/>
    </row>
    <row r="18" spans="2:14" x14ac:dyDescent="0.3">
      <c r="B18" s="79" t="s">
        <v>28</v>
      </c>
      <c r="C18" s="84">
        <v>51.756</v>
      </c>
      <c r="D18" s="84">
        <v>32.731000000000002</v>
      </c>
      <c r="E18" s="84">
        <v>14.278</v>
      </c>
      <c r="F18" s="84">
        <v>1.369</v>
      </c>
      <c r="G18" s="84">
        <v>0.108</v>
      </c>
      <c r="H18" s="84">
        <v>2.1000000000000001E-2</v>
      </c>
      <c r="I18" s="84">
        <v>1.4999999999999999E-2</v>
      </c>
      <c r="J18" s="84">
        <v>1.0999999999999999E-2</v>
      </c>
      <c r="K18" s="84">
        <v>8.9999999999999993E-3</v>
      </c>
      <c r="L18" s="84">
        <v>3.6999999999999998E-2</v>
      </c>
      <c r="N18" s="83"/>
    </row>
    <row r="19" spans="2:14" ht="33" x14ac:dyDescent="0.3">
      <c r="B19" s="79" t="s">
        <v>29</v>
      </c>
      <c r="C19" s="84">
        <v>0.70899999999999996</v>
      </c>
      <c r="D19" s="84">
        <v>0.59099999999999997</v>
      </c>
      <c r="E19" s="84">
        <v>0.32600000000000001</v>
      </c>
      <c r="F19" s="84">
        <v>3.3000000000000002E-2</v>
      </c>
      <c r="G19" s="84">
        <v>8.0000000000000002E-3</v>
      </c>
      <c r="H19" s="84">
        <v>2E-3</v>
      </c>
      <c r="I19" s="84">
        <v>2E-3</v>
      </c>
      <c r="J19" s="84">
        <v>2E-3</v>
      </c>
      <c r="K19" s="84">
        <v>2E-3</v>
      </c>
      <c r="L19" s="84">
        <v>0.01</v>
      </c>
      <c r="N19" s="83"/>
    </row>
    <row r="20" spans="2:14" x14ac:dyDescent="0.3">
      <c r="B20" s="79" t="s">
        <v>9</v>
      </c>
      <c r="C20" s="84">
        <v>4.9000000000000002E-2</v>
      </c>
      <c r="D20" s="84">
        <v>2.5000000000000001E-2</v>
      </c>
      <c r="E20" s="84">
        <v>7.0000000000000001E-3</v>
      </c>
      <c r="F20" s="84">
        <v>2E-3</v>
      </c>
      <c r="G20" s="84">
        <v>2E-3</v>
      </c>
      <c r="H20" s="84">
        <v>0</v>
      </c>
      <c r="I20" s="84">
        <v>0</v>
      </c>
      <c r="J20" s="84">
        <v>0</v>
      </c>
      <c r="K20" s="84">
        <v>0</v>
      </c>
      <c r="L20" s="84">
        <v>0</v>
      </c>
      <c r="N20" s="83"/>
    </row>
    <row r="21" spans="2:14" x14ac:dyDescent="0.3">
      <c r="C21" s="84"/>
      <c r="D21" s="84"/>
      <c r="E21" s="84"/>
      <c r="F21" s="84"/>
      <c r="G21" s="84"/>
      <c r="H21" s="84"/>
      <c r="I21" s="84"/>
      <c r="J21" s="84"/>
      <c r="K21" s="84"/>
      <c r="L21" s="84"/>
      <c r="N21" s="66"/>
    </row>
    <row r="22" spans="2:14" x14ac:dyDescent="0.3">
      <c r="B22" s="38" t="s">
        <v>10</v>
      </c>
      <c r="C22" s="85">
        <f t="shared" ref="C22:L22" si="0">SUM(C11:C20)</f>
        <v>93.035000000000011</v>
      </c>
      <c r="D22" s="85">
        <f t="shared" si="0"/>
        <v>66.518000000000001</v>
      </c>
      <c r="E22" s="85">
        <f t="shared" si="0"/>
        <v>34.515999999999998</v>
      </c>
      <c r="F22" s="85">
        <f t="shared" si="0"/>
        <v>5.9039999999999999</v>
      </c>
      <c r="G22" s="85">
        <f t="shared" si="0"/>
        <v>1.7090000000000001</v>
      </c>
      <c r="H22" s="85">
        <f t="shared" si="0"/>
        <v>0.17799999999999999</v>
      </c>
      <c r="I22" s="85">
        <f t="shared" si="0"/>
        <v>7.3000000000000009E-2</v>
      </c>
      <c r="J22" s="85">
        <f t="shared" si="0"/>
        <v>4.7E-2</v>
      </c>
      <c r="K22" s="85">
        <f t="shared" si="0"/>
        <v>3.5000000000000003E-2</v>
      </c>
      <c r="L22" s="85">
        <f t="shared" si="0"/>
        <v>0.16100000000000003</v>
      </c>
      <c r="N22" s="86"/>
    </row>
    <row r="27" spans="2:14" x14ac:dyDescent="0.3">
      <c r="B27" s="49" t="s">
        <v>255</v>
      </c>
    </row>
    <row r="28" spans="2:14" ht="3.75" customHeight="1" x14ac:dyDescent="0.3">
      <c r="B28" s="49"/>
    </row>
    <row r="29" spans="2:14" x14ac:dyDescent="0.3">
      <c r="B29" s="50" t="s">
        <v>404</v>
      </c>
      <c r="C29" s="80"/>
      <c r="D29" s="22"/>
      <c r="E29" s="22"/>
      <c r="F29" s="22"/>
      <c r="G29" s="22"/>
      <c r="H29" s="22"/>
      <c r="I29" s="22"/>
      <c r="J29" s="22"/>
      <c r="K29" s="22"/>
      <c r="L29" s="22"/>
    </row>
    <row r="30" spans="2:14" x14ac:dyDescent="0.3">
      <c r="B30" s="52"/>
      <c r="C30" s="230" t="s">
        <v>27</v>
      </c>
      <c r="D30" s="230"/>
      <c r="E30" s="230"/>
      <c r="F30" s="230"/>
      <c r="G30" s="230"/>
      <c r="H30" s="230"/>
      <c r="I30" s="230"/>
      <c r="J30" s="230"/>
      <c r="K30" s="230"/>
      <c r="L30" s="230"/>
    </row>
    <row r="31" spans="2:14" x14ac:dyDescent="0.3">
      <c r="B31" s="52"/>
      <c r="C31" s="78" t="s">
        <v>17</v>
      </c>
      <c r="D31" s="78" t="s">
        <v>18</v>
      </c>
      <c r="E31" s="78" t="s">
        <v>19</v>
      </c>
      <c r="F31" s="78" t="s">
        <v>20</v>
      </c>
      <c r="G31" s="78" t="s">
        <v>21</v>
      </c>
      <c r="H31" s="78" t="s">
        <v>22</v>
      </c>
      <c r="I31" s="78" t="s">
        <v>23</v>
      </c>
      <c r="J31" s="78" t="s">
        <v>24</v>
      </c>
      <c r="K31" s="78" t="s">
        <v>25</v>
      </c>
      <c r="L31" s="78" t="s">
        <v>26</v>
      </c>
      <c r="N31" s="82"/>
    </row>
    <row r="32" spans="2:14" x14ac:dyDescent="0.3">
      <c r="C32" s="83"/>
      <c r="D32" s="83"/>
      <c r="E32" s="83"/>
      <c r="F32" s="83"/>
      <c r="G32" s="83"/>
      <c r="H32" s="83"/>
      <c r="I32" s="83"/>
      <c r="J32" s="83"/>
      <c r="K32" s="83"/>
      <c r="L32" s="83"/>
    </row>
    <row r="33" spans="2:14" x14ac:dyDescent="0.3">
      <c r="B33" s="79" t="s">
        <v>1</v>
      </c>
      <c r="C33" s="87">
        <f>IFERROR(C11/SUM($C11:$L11),0)</f>
        <v>0.39245901639344261</v>
      </c>
      <c r="D33" s="87">
        <f t="shared" ref="D33:L33" si="1">IFERROR(D11/SUM($C11:$L11),0)</f>
        <v>0.32983606557377043</v>
      </c>
      <c r="E33" s="87">
        <f t="shared" si="1"/>
        <v>0.20939890710382511</v>
      </c>
      <c r="F33" s="87">
        <f t="shared" si="1"/>
        <v>4.6666666666666662E-2</v>
      </c>
      <c r="G33" s="87">
        <f t="shared" si="1"/>
        <v>1.7486338797814208E-2</v>
      </c>
      <c r="H33" s="87">
        <f t="shared" si="1"/>
        <v>1.5300546448087432E-3</v>
      </c>
      <c r="I33" s="87">
        <f t="shared" si="1"/>
        <v>5.4644808743169399E-4</v>
      </c>
      <c r="J33" s="87">
        <f t="shared" si="1"/>
        <v>3.2786885245901639E-4</v>
      </c>
      <c r="K33" s="87">
        <f t="shared" si="1"/>
        <v>2.185792349726776E-4</v>
      </c>
      <c r="L33" s="87">
        <f t="shared" si="1"/>
        <v>1.5300546448087432E-3</v>
      </c>
      <c r="M33" s="88"/>
      <c r="N33" s="89"/>
    </row>
    <row r="34" spans="2:14" x14ac:dyDescent="0.3">
      <c r="B34" s="79" t="s">
        <v>2</v>
      </c>
      <c r="C34" s="87">
        <f t="shared" ref="C34:L34" si="2">IFERROR(C12/SUM($C12:$L12),0)</f>
        <v>0.32183908045977011</v>
      </c>
      <c r="D34" s="87">
        <f t="shared" si="2"/>
        <v>0.3065134099616858</v>
      </c>
      <c r="E34" s="87">
        <f t="shared" si="2"/>
        <v>0.25415070242656451</v>
      </c>
      <c r="F34" s="87">
        <f t="shared" si="2"/>
        <v>7.5351213282247753E-2</v>
      </c>
      <c r="G34" s="87">
        <f t="shared" si="2"/>
        <v>2.9374201787994891E-2</v>
      </c>
      <c r="H34" s="87">
        <f t="shared" si="2"/>
        <v>1.277139208173691E-3</v>
      </c>
      <c r="I34" s="87">
        <f t="shared" si="2"/>
        <v>1.277139208173691E-3</v>
      </c>
      <c r="J34" s="87">
        <f t="shared" si="2"/>
        <v>1.277139208173691E-3</v>
      </c>
      <c r="K34" s="87">
        <f t="shared" si="2"/>
        <v>1.277139208173691E-3</v>
      </c>
      <c r="L34" s="87">
        <f t="shared" si="2"/>
        <v>7.6628352490421452E-3</v>
      </c>
      <c r="M34" s="88"/>
      <c r="N34" s="89"/>
    </row>
    <row r="35" spans="2:14" x14ac:dyDescent="0.3">
      <c r="B35" s="79" t="s">
        <v>3</v>
      </c>
      <c r="C35" s="87">
        <f t="shared" ref="C35:L35" si="3">IFERROR(C13/SUM($C13:$L13),0)</f>
        <v>0.41805225653206651</v>
      </c>
      <c r="D35" s="87">
        <f t="shared" si="3"/>
        <v>0.35391923990498814</v>
      </c>
      <c r="E35" s="87">
        <f t="shared" si="3"/>
        <v>0.19477434679334918</v>
      </c>
      <c r="F35" s="87">
        <f t="shared" si="3"/>
        <v>2.1377672209026127E-2</v>
      </c>
      <c r="G35" s="87">
        <f t="shared" si="3"/>
        <v>1.1876484560570073E-2</v>
      </c>
      <c r="H35" s="87">
        <f t="shared" si="3"/>
        <v>0</v>
      </c>
      <c r="I35" s="87">
        <f t="shared" si="3"/>
        <v>0</v>
      </c>
      <c r="J35" s="87">
        <f t="shared" si="3"/>
        <v>0</v>
      </c>
      <c r="K35" s="87">
        <f t="shared" si="3"/>
        <v>0</v>
      </c>
      <c r="L35" s="87">
        <f t="shared" si="3"/>
        <v>0</v>
      </c>
      <c r="M35" s="88"/>
      <c r="N35" s="89"/>
    </row>
    <row r="36" spans="2:14" x14ac:dyDescent="0.3">
      <c r="B36" s="79" t="s">
        <v>4</v>
      </c>
      <c r="C36" s="87">
        <f t="shared" ref="C36:L36" si="4">IFERROR(C14/SUM($C14:$L14),0)</f>
        <v>0.46014769544181311</v>
      </c>
      <c r="D36" s="87">
        <f t="shared" si="4"/>
        <v>0.30685001273236573</v>
      </c>
      <c r="E36" s="87">
        <f t="shared" si="4"/>
        <v>0.16755793226381463</v>
      </c>
      <c r="F36" s="87">
        <f t="shared" si="4"/>
        <v>4.2016806722689079E-2</v>
      </c>
      <c r="G36" s="87">
        <f t="shared" si="4"/>
        <v>1.6806722689075633E-2</v>
      </c>
      <c r="H36" s="87">
        <f t="shared" si="4"/>
        <v>3.055767761650115E-3</v>
      </c>
      <c r="I36" s="87">
        <f t="shared" si="4"/>
        <v>1.5278838808250575E-3</v>
      </c>
      <c r="J36" s="87">
        <f t="shared" si="4"/>
        <v>7.6394194041252874E-4</v>
      </c>
      <c r="K36" s="87">
        <f t="shared" si="4"/>
        <v>2.5464731347084291E-4</v>
      </c>
      <c r="L36" s="87">
        <f t="shared" si="4"/>
        <v>1.0185892538833717E-3</v>
      </c>
      <c r="M36" s="88"/>
      <c r="N36" s="89"/>
    </row>
    <row r="37" spans="2:14" x14ac:dyDescent="0.3">
      <c r="B37" s="79" t="s">
        <v>5</v>
      </c>
      <c r="C37" s="87">
        <f t="shared" ref="C37:L37" si="5">IFERROR(C15/SUM($C15:$L15),0)</f>
        <v>0.37592813075008119</v>
      </c>
      <c r="D37" s="87">
        <f t="shared" si="5"/>
        <v>0.32364974564346793</v>
      </c>
      <c r="E37" s="87">
        <f t="shared" si="5"/>
        <v>0.20911354042645308</v>
      </c>
      <c r="F37" s="87">
        <f t="shared" si="5"/>
        <v>6.0720857235631566E-2</v>
      </c>
      <c r="G37" s="87">
        <f t="shared" si="5"/>
        <v>2.6063426777789802E-2</v>
      </c>
      <c r="H37" s="87">
        <f t="shared" si="5"/>
        <v>2.3162679943716851E-3</v>
      </c>
      <c r="I37" s="87">
        <f t="shared" si="5"/>
        <v>6.061262041346466E-4</v>
      </c>
      <c r="J37" s="87">
        <f t="shared" si="5"/>
        <v>3.030631020673233E-4</v>
      </c>
      <c r="K37" s="87">
        <f t="shared" si="5"/>
        <v>2.1647364433380236E-4</v>
      </c>
      <c r="L37" s="87">
        <f t="shared" si="5"/>
        <v>1.0823682216690119E-3</v>
      </c>
      <c r="M37" s="88"/>
      <c r="N37" s="89"/>
    </row>
    <row r="38" spans="2:14" ht="33" x14ac:dyDescent="0.3">
      <c r="B38" s="79" t="s">
        <v>6</v>
      </c>
      <c r="C38" s="87">
        <f t="shared" ref="C38:L38" si="6">IFERROR(C16/SUM($C16:$L16),0)</f>
        <v>0.43949884602703598</v>
      </c>
      <c r="D38" s="87">
        <f t="shared" si="6"/>
        <v>0.34849983514671945</v>
      </c>
      <c r="E38" s="87">
        <f t="shared" si="6"/>
        <v>0.18760303330036268</v>
      </c>
      <c r="F38" s="87">
        <f t="shared" si="6"/>
        <v>2.4398285525881969E-2</v>
      </c>
      <c r="G38" s="87">
        <f t="shared" si="6"/>
        <v>0</v>
      </c>
      <c r="H38" s="87">
        <f t="shared" si="6"/>
        <v>0</v>
      </c>
      <c r="I38" s="87">
        <f t="shared" si="6"/>
        <v>0</v>
      </c>
      <c r="J38" s="87">
        <f t="shared" si="6"/>
        <v>0</v>
      </c>
      <c r="K38" s="87">
        <f t="shared" si="6"/>
        <v>0</v>
      </c>
      <c r="L38" s="87">
        <f t="shared" si="6"/>
        <v>0</v>
      </c>
      <c r="M38" s="88"/>
      <c r="N38" s="89"/>
    </row>
    <row r="39" spans="2:14" x14ac:dyDescent="0.3">
      <c r="B39" s="79" t="s">
        <v>7</v>
      </c>
      <c r="C39" s="87">
        <f t="shared" ref="C39:L39" si="7">IFERROR(C17/SUM($C17:$L17),0)</f>
        <v>0.43750341885017235</v>
      </c>
      <c r="D39" s="87">
        <f t="shared" si="7"/>
        <v>0.34327990810130737</v>
      </c>
      <c r="E39" s="87">
        <f t="shared" si="7"/>
        <v>0.18655981620261475</v>
      </c>
      <c r="F39" s="87">
        <f t="shared" si="7"/>
        <v>2.6284120124719656E-2</v>
      </c>
      <c r="G39" s="87">
        <f t="shared" si="7"/>
        <v>3.6376565833378923E-3</v>
      </c>
      <c r="H39" s="87">
        <f t="shared" si="7"/>
        <v>5.7436682894808821E-4</v>
      </c>
      <c r="I39" s="87">
        <f t="shared" si="7"/>
        <v>4.3761282205568626E-4</v>
      </c>
      <c r="J39" s="87">
        <f t="shared" si="7"/>
        <v>3.5556041792024506E-4</v>
      </c>
      <c r="K39" s="87">
        <f t="shared" si="7"/>
        <v>2.7350801378480392E-4</v>
      </c>
      <c r="L39" s="87">
        <f t="shared" si="7"/>
        <v>1.0940320551392157E-3</v>
      </c>
      <c r="M39" s="88"/>
      <c r="N39" s="89"/>
    </row>
    <row r="40" spans="2:14" x14ac:dyDescent="0.3">
      <c r="B40" s="79" t="s">
        <v>28</v>
      </c>
      <c r="C40" s="87">
        <f t="shared" ref="C40:L40" si="8">IFERROR(C18/SUM($C18:$L18),0)</f>
        <v>0.51583196292420386</v>
      </c>
      <c r="D40" s="87">
        <f t="shared" si="8"/>
        <v>0.32621717247221804</v>
      </c>
      <c r="E40" s="87">
        <f t="shared" si="8"/>
        <v>0.14230328399860467</v>
      </c>
      <c r="F40" s="87">
        <f t="shared" si="8"/>
        <v>1.3644291623062738E-2</v>
      </c>
      <c r="G40" s="87">
        <f t="shared" si="8"/>
        <v>1.0763940798325607E-3</v>
      </c>
      <c r="H40" s="87">
        <f t="shared" si="8"/>
        <v>2.092988488563313E-4</v>
      </c>
      <c r="I40" s="87">
        <f t="shared" si="8"/>
        <v>1.4949917775452232E-4</v>
      </c>
      <c r="J40" s="87">
        <f t="shared" si="8"/>
        <v>1.0963273035331637E-4</v>
      </c>
      <c r="K40" s="87">
        <f t="shared" si="8"/>
        <v>8.9699506652713391E-5</v>
      </c>
      <c r="L40" s="87">
        <f t="shared" si="8"/>
        <v>3.6876463846115509E-4</v>
      </c>
      <c r="M40" s="88"/>
      <c r="N40" s="89"/>
    </row>
    <row r="41" spans="2:14" ht="33" x14ac:dyDescent="0.3">
      <c r="B41" s="79" t="s">
        <v>29</v>
      </c>
      <c r="C41" s="87">
        <f t="shared" ref="C41:L41" si="9">IFERROR(C19/SUM($C19:$L19),0)</f>
        <v>0.42077151335311574</v>
      </c>
      <c r="D41" s="87">
        <f t="shared" si="9"/>
        <v>0.35074183976261131</v>
      </c>
      <c r="E41" s="87">
        <f t="shared" si="9"/>
        <v>0.19347181008902078</v>
      </c>
      <c r="F41" s="87">
        <f t="shared" si="9"/>
        <v>1.9584569732937689E-2</v>
      </c>
      <c r="G41" s="87">
        <f t="shared" si="9"/>
        <v>4.7477744807121669E-3</v>
      </c>
      <c r="H41" s="87">
        <f t="shared" si="9"/>
        <v>1.1869436201780417E-3</v>
      </c>
      <c r="I41" s="87">
        <f t="shared" si="9"/>
        <v>1.1869436201780417E-3</v>
      </c>
      <c r="J41" s="87">
        <f t="shared" si="9"/>
        <v>1.1869436201780417E-3</v>
      </c>
      <c r="K41" s="87">
        <f t="shared" si="9"/>
        <v>1.1869436201780417E-3</v>
      </c>
      <c r="L41" s="87">
        <f t="shared" si="9"/>
        <v>5.9347181008902088E-3</v>
      </c>
      <c r="M41" s="88"/>
      <c r="N41" s="89"/>
    </row>
    <row r="42" spans="2:14" x14ac:dyDescent="0.3">
      <c r="B42" s="79" t="s">
        <v>9</v>
      </c>
      <c r="C42" s="87">
        <f t="shared" ref="C42:L42" si="10">IFERROR(C20/SUM($C20:$L20),0)</f>
        <v>0.57647058823529396</v>
      </c>
      <c r="D42" s="87">
        <f t="shared" si="10"/>
        <v>0.29411764705882348</v>
      </c>
      <c r="E42" s="87">
        <f t="shared" si="10"/>
        <v>8.2352941176470573E-2</v>
      </c>
      <c r="F42" s="87">
        <f t="shared" si="10"/>
        <v>2.3529411764705879E-2</v>
      </c>
      <c r="G42" s="87">
        <f t="shared" si="10"/>
        <v>2.3529411764705879E-2</v>
      </c>
      <c r="H42" s="87">
        <f t="shared" si="10"/>
        <v>0</v>
      </c>
      <c r="I42" s="87">
        <f t="shared" si="10"/>
        <v>0</v>
      </c>
      <c r="J42" s="87">
        <f t="shared" si="10"/>
        <v>0</v>
      </c>
      <c r="K42" s="87">
        <f t="shared" si="10"/>
        <v>0</v>
      </c>
      <c r="L42" s="87">
        <f t="shared" si="10"/>
        <v>0</v>
      </c>
      <c r="M42" s="88"/>
      <c r="N42" s="89"/>
    </row>
    <row r="43" spans="2:14" x14ac:dyDescent="0.3">
      <c r="C43" s="87"/>
      <c r="D43" s="87"/>
      <c r="E43" s="87"/>
      <c r="F43" s="87"/>
      <c r="G43" s="87"/>
      <c r="H43" s="87"/>
      <c r="I43" s="87"/>
      <c r="J43" s="87"/>
      <c r="K43" s="87"/>
      <c r="L43" s="87"/>
      <c r="M43" s="88"/>
    </row>
    <row r="44" spans="2:14" x14ac:dyDescent="0.3">
      <c r="B44" s="38" t="s">
        <v>10</v>
      </c>
      <c r="C44" s="90">
        <f>IFERROR(C22/SUM($C22:$L22),0)</f>
        <v>0.46016836815447937</v>
      </c>
      <c r="D44" s="90">
        <f t="shared" ref="D44:L44" si="11">IFERROR(D22/SUM($C22:$L22),0)</f>
        <v>0.32901036720481169</v>
      </c>
      <c r="E44" s="90">
        <f t="shared" si="11"/>
        <v>0.17072253877809435</v>
      </c>
      <c r="F44" s="90">
        <f t="shared" si="11"/>
        <v>2.9202279202279205E-2</v>
      </c>
      <c r="G44" s="90">
        <f t="shared" si="11"/>
        <v>8.4530310224754674E-3</v>
      </c>
      <c r="H44" s="90">
        <f t="shared" si="11"/>
        <v>8.8042101930990821E-4</v>
      </c>
      <c r="I44" s="90">
        <f t="shared" si="11"/>
        <v>3.6107154162709726E-4</v>
      </c>
      <c r="J44" s="90">
        <f t="shared" si="11"/>
        <v>2.324707185818297E-4</v>
      </c>
      <c r="K44" s="90">
        <f t="shared" si="11"/>
        <v>1.7311649256093704E-4</v>
      </c>
      <c r="L44" s="90">
        <f t="shared" si="11"/>
        <v>7.9633586578031041E-4</v>
      </c>
      <c r="M44" s="88"/>
      <c r="N44" s="91"/>
    </row>
    <row r="49" spans="2:14" x14ac:dyDescent="0.3">
      <c r="B49" s="49" t="s">
        <v>256</v>
      </c>
    </row>
    <row r="50" spans="2:14" ht="3.75" customHeight="1" x14ac:dyDescent="0.3">
      <c r="B50" s="49"/>
    </row>
    <row r="51" spans="2:14" x14ac:dyDescent="0.3">
      <c r="B51" s="58" t="s">
        <v>274</v>
      </c>
      <c r="C51" s="80"/>
      <c r="D51" s="80"/>
      <c r="E51" s="22"/>
      <c r="F51" s="22"/>
      <c r="G51" s="22"/>
      <c r="H51" s="22"/>
      <c r="I51" s="22"/>
      <c r="J51" s="22"/>
      <c r="K51" s="22"/>
      <c r="L51" s="22"/>
      <c r="M51" s="22"/>
      <c r="N51" s="22"/>
    </row>
    <row r="52" spans="2:14" x14ac:dyDescent="0.3">
      <c r="B52" s="52"/>
      <c r="C52" s="230" t="s">
        <v>273</v>
      </c>
      <c r="D52" s="230"/>
      <c r="E52" s="230"/>
      <c r="F52" s="230"/>
      <c r="G52" s="230"/>
      <c r="H52" s="230"/>
      <c r="I52" s="230"/>
      <c r="J52" s="230"/>
      <c r="K52" s="230"/>
      <c r="L52" s="230"/>
      <c r="N52" s="52"/>
    </row>
    <row r="53" spans="2:14" ht="33" x14ac:dyDescent="0.3">
      <c r="B53" s="52"/>
      <c r="C53" s="78" t="s">
        <v>17</v>
      </c>
      <c r="D53" s="78" t="s">
        <v>18</v>
      </c>
      <c r="E53" s="78" t="s">
        <v>19</v>
      </c>
      <c r="F53" s="78" t="s">
        <v>20</v>
      </c>
      <c r="G53" s="78" t="s">
        <v>21</v>
      </c>
      <c r="H53" s="78" t="s">
        <v>22</v>
      </c>
      <c r="I53" s="78" t="s">
        <v>23</v>
      </c>
      <c r="J53" s="78" t="s">
        <v>24</v>
      </c>
      <c r="K53" s="78" t="s">
        <v>25</v>
      </c>
      <c r="L53" s="78" t="s">
        <v>26</v>
      </c>
      <c r="N53" s="78" t="s">
        <v>349</v>
      </c>
    </row>
    <row r="54" spans="2:14" x14ac:dyDescent="0.3">
      <c r="C54" s="83"/>
      <c r="D54" s="83"/>
      <c r="E54" s="83"/>
      <c r="F54" s="83"/>
      <c r="G54" s="83"/>
      <c r="H54" s="83"/>
      <c r="I54" s="83"/>
      <c r="J54" s="83"/>
      <c r="K54" s="83"/>
      <c r="L54" s="83"/>
    </row>
    <row r="55" spans="2:14" x14ac:dyDescent="0.3">
      <c r="B55" s="79" t="s">
        <v>1</v>
      </c>
      <c r="C55" s="92">
        <v>0.18</v>
      </c>
      <c r="D55" s="92">
        <v>1.367</v>
      </c>
      <c r="E55" s="92">
        <v>3.3439999999999999</v>
      </c>
      <c r="F55" s="92">
        <v>2.2050000000000001</v>
      </c>
      <c r="G55" s="92">
        <v>1.4750000000000001</v>
      </c>
      <c r="H55" s="92">
        <v>0.442</v>
      </c>
      <c r="I55" s="92">
        <v>4.9000000000000002E-2</v>
      </c>
      <c r="J55" s="92">
        <v>2.5000000000000001E-2</v>
      </c>
      <c r="K55" s="92">
        <v>5.0000000000000001E-3</v>
      </c>
      <c r="L55" s="92">
        <v>5.8000000000000003E-2</v>
      </c>
      <c r="N55" s="213">
        <v>0.57099999999999995</v>
      </c>
    </row>
    <row r="56" spans="2:14" x14ac:dyDescent="0.3">
      <c r="B56" s="79" t="s">
        <v>2</v>
      </c>
      <c r="C56" s="92">
        <v>2E-3</v>
      </c>
      <c r="D56" s="92">
        <v>3.2000000000000001E-2</v>
      </c>
      <c r="E56" s="92">
        <v>0.20399999999999999</v>
      </c>
      <c r="F56" s="92">
        <v>0.22800000000000001</v>
      </c>
      <c r="G56" s="92">
        <v>0.27200000000000002</v>
      </c>
      <c r="H56" s="92">
        <v>2.1999999999999999E-2</v>
      </c>
      <c r="I56" s="92">
        <v>1E-3</v>
      </c>
      <c r="J56" s="92">
        <v>0</v>
      </c>
      <c r="K56" s="92">
        <v>1E-3</v>
      </c>
      <c r="L56" s="92">
        <v>2.1999999999999999E-2</v>
      </c>
      <c r="N56" s="213">
        <v>0.66600000000000004</v>
      </c>
    </row>
    <row r="57" spans="2:14" x14ac:dyDescent="0.3">
      <c r="B57" s="79" t="s">
        <v>3</v>
      </c>
      <c r="C57" s="92">
        <v>0.01</v>
      </c>
      <c r="D57" s="92">
        <v>4.8000000000000001E-2</v>
      </c>
      <c r="E57" s="92">
        <v>0.26500000000000001</v>
      </c>
      <c r="F57" s="92">
        <v>3.9E-2</v>
      </c>
      <c r="G57" s="92">
        <v>5.1999999999999998E-2</v>
      </c>
      <c r="H57" s="92">
        <v>7.0000000000000001E-3</v>
      </c>
      <c r="I57" s="92">
        <v>0</v>
      </c>
      <c r="J57" s="92">
        <v>0</v>
      </c>
      <c r="K57" s="92">
        <v>0</v>
      </c>
      <c r="L57" s="92">
        <v>0</v>
      </c>
      <c r="N57" s="213">
        <v>0.52400000000000002</v>
      </c>
    </row>
    <row r="58" spans="2:14" x14ac:dyDescent="0.3">
      <c r="B58" s="79" t="s">
        <v>4</v>
      </c>
      <c r="C58" s="92">
        <v>0.26</v>
      </c>
      <c r="D58" s="92">
        <v>0.96299999999999997</v>
      </c>
      <c r="E58" s="92">
        <v>1.0780000000000001</v>
      </c>
      <c r="F58" s="92">
        <v>0.77100000000000002</v>
      </c>
      <c r="G58" s="92">
        <v>0.53900000000000003</v>
      </c>
      <c r="H58" s="92">
        <v>0.155</v>
      </c>
      <c r="I58" s="92">
        <v>6.6000000000000003E-2</v>
      </c>
      <c r="J58" s="92">
        <v>6.8000000000000005E-2</v>
      </c>
      <c r="K58" s="92">
        <v>0</v>
      </c>
      <c r="L58" s="92">
        <v>2.8000000000000001E-2</v>
      </c>
      <c r="N58" s="213">
        <v>0.52300000000000002</v>
      </c>
    </row>
    <row r="59" spans="2:14" x14ac:dyDescent="0.3">
      <c r="B59" s="79" t="s">
        <v>5</v>
      </c>
      <c r="C59" s="92">
        <v>0.78</v>
      </c>
      <c r="D59" s="92">
        <v>6.9720000000000004</v>
      </c>
      <c r="E59" s="92">
        <v>12.923</v>
      </c>
      <c r="F59" s="92">
        <v>9.9049999999999994</v>
      </c>
      <c r="G59" s="92">
        <v>11.997999999999999</v>
      </c>
      <c r="H59" s="92">
        <v>2.79</v>
      </c>
      <c r="I59" s="92">
        <v>0.441</v>
      </c>
      <c r="J59" s="92">
        <v>0.104</v>
      </c>
      <c r="K59" s="92">
        <v>5.3999999999999999E-2</v>
      </c>
      <c r="L59" s="92">
        <v>0.22700000000000001</v>
      </c>
      <c r="N59" s="213">
        <v>0.59699999999999998</v>
      </c>
    </row>
    <row r="60" spans="2:14" ht="33" x14ac:dyDescent="0.3">
      <c r="B60" s="79" t="s">
        <v>6</v>
      </c>
      <c r="C60" s="92">
        <v>0.121</v>
      </c>
      <c r="D60" s="92">
        <v>0.68</v>
      </c>
      <c r="E60" s="92">
        <v>1.266</v>
      </c>
      <c r="F60" s="92">
        <v>0.96499999999999997</v>
      </c>
      <c r="G60" s="92">
        <v>0</v>
      </c>
      <c r="H60" s="92">
        <v>0</v>
      </c>
      <c r="I60" s="92">
        <v>0</v>
      </c>
      <c r="J60" s="92">
        <v>0</v>
      </c>
      <c r="K60" s="92">
        <v>0</v>
      </c>
      <c r="L60" s="92">
        <v>0</v>
      </c>
      <c r="N60" s="213">
        <v>0.502</v>
      </c>
    </row>
    <row r="61" spans="2:14" x14ac:dyDescent="0.3">
      <c r="B61" s="79" t="s">
        <v>7</v>
      </c>
      <c r="C61" s="92">
        <v>1.2470000000000001</v>
      </c>
      <c r="D61" s="92">
        <v>7.4269999999999996</v>
      </c>
      <c r="E61" s="92">
        <v>16.934000000000001</v>
      </c>
      <c r="F61" s="92">
        <v>8.3870000000000005</v>
      </c>
      <c r="G61" s="92">
        <v>2.0499999999999998</v>
      </c>
      <c r="H61" s="92">
        <v>0.13200000000000001</v>
      </c>
      <c r="I61" s="92">
        <v>6.5000000000000002E-2</v>
      </c>
      <c r="J61" s="92">
        <v>7.0000000000000007E-2</v>
      </c>
      <c r="K61" s="92">
        <v>2.5000000000000001E-2</v>
      </c>
      <c r="L61" s="92">
        <v>0.224</v>
      </c>
      <c r="N61" s="213">
        <v>0.51200000000000001</v>
      </c>
    </row>
    <row r="62" spans="2:14" x14ac:dyDescent="0.3">
      <c r="B62" s="79" t="s">
        <v>28</v>
      </c>
      <c r="C62" s="92">
        <v>9.6219999999999999</v>
      </c>
      <c r="D62" s="92">
        <v>27.527999999999999</v>
      </c>
      <c r="E62" s="92">
        <v>44.920999999999999</v>
      </c>
      <c r="F62" s="92">
        <v>16.234000000000002</v>
      </c>
      <c r="G62" s="92">
        <v>1.522</v>
      </c>
      <c r="H62" s="92">
        <v>0.13200000000000001</v>
      </c>
      <c r="I62" s="92">
        <v>0.1</v>
      </c>
      <c r="J62" s="92">
        <v>4.2999999999999997E-2</v>
      </c>
      <c r="K62" s="92">
        <v>3.7999999999999999E-2</v>
      </c>
      <c r="L62" s="92">
        <v>0.19500000000000001</v>
      </c>
      <c r="N62" s="213">
        <v>0.44400000000000001</v>
      </c>
    </row>
    <row r="63" spans="2:14" ht="33" x14ac:dyDescent="0.3">
      <c r="B63" s="79" t="s">
        <v>29</v>
      </c>
      <c r="C63" s="92">
        <v>3.7999999999999999E-2</v>
      </c>
      <c r="D63" s="92">
        <v>0.312</v>
      </c>
      <c r="E63" s="92">
        <v>0.95199999999999996</v>
      </c>
      <c r="F63" s="92">
        <v>0.26</v>
      </c>
      <c r="G63" s="92">
        <v>6.7000000000000004E-2</v>
      </c>
      <c r="H63" s="92">
        <v>8.0000000000000002E-3</v>
      </c>
      <c r="I63" s="92">
        <v>2E-3</v>
      </c>
      <c r="J63" s="92">
        <v>0</v>
      </c>
      <c r="K63" s="92">
        <v>0</v>
      </c>
      <c r="L63" s="92">
        <v>4.4999999999999998E-2</v>
      </c>
      <c r="N63" s="213">
        <v>0.53</v>
      </c>
    </row>
    <row r="64" spans="2:14" x14ac:dyDescent="0.3">
      <c r="B64" s="79" t="s">
        <v>9</v>
      </c>
      <c r="C64" s="92">
        <v>7.0000000000000001E-3</v>
      </c>
      <c r="D64" s="92">
        <v>0.05</v>
      </c>
      <c r="E64" s="92">
        <v>7.0000000000000001E-3</v>
      </c>
      <c r="F64" s="92">
        <v>5.0000000000000001E-3</v>
      </c>
      <c r="G64" s="92">
        <v>7.0000000000000001E-3</v>
      </c>
      <c r="H64" s="92">
        <v>8.0000000000000002E-3</v>
      </c>
      <c r="I64" s="92">
        <v>0</v>
      </c>
      <c r="J64" s="92">
        <v>0</v>
      </c>
      <c r="K64" s="92">
        <v>0</v>
      </c>
      <c r="L64" s="92">
        <v>0</v>
      </c>
      <c r="N64" s="213">
        <v>0.42199999999999999</v>
      </c>
    </row>
    <row r="65" spans="2:14" x14ac:dyDescent="0.3">
      <c r="C65" s="92"/>
      <c r="D65" s="92"/>
      <c r="E65" s="92"/>
      <c r="F65" s="92"/>
      <c r="G65" s="92"/>
      <c r="H65" s="92"/>
      <c r="I65" s="92"/>
      <c r="J65" s="92"/>
      <c r="K65" s="92"/>
      <c r="L65" s="92"/>
      <c r="N65" s="213"/>
    </row>
    <row r="66" spans="2:14" x14ac:dyDescent="0.3">
      <c r="B66" s="38" t="s">
        <v>10</v>
      </c>
      <c r="C66" s="69">
        <f>SUM(C55:C64)</f>
        <v>12.266999999999999</v>
      </c>
      <c r="D66" s="69">
        <f t="shared" ref="D66:L66" si="12">SUM(D55:D64)</f>
        <v>45.378999999999991</v>
      </c>
      <c r="E66" s="69">
        <f t="shared" si="12"/>
        <v>81.894000000000005</v>
      </c>
      <c r="F66" s="69">
        <f t="shared" si="12"/>
        <v>38.999000000000002</v>
      </c>
      <c r="G66" s="69">
        <f t="shared" si="12"/>
        <v>17.981999999999999</v>
      </c>
      <c r="H66" s="69">
        <f t="shared" si="12"/>
        <v>3.6960000000000002</v>
      </c>
      <c r="I66" s="69">
        <f t="shared" si="12"/>
        <v>0.72400000000000009</v>
      </c>
      <c r="J66" s="69">
        <f t="shared" si="12"/>
        <v>0.31</v>
      </c>
      <c r="K66" s="69">
        <f t="shared" si="12"/>
        <v>0.123</v>
      </c>
      <c r="L66" s="69">
        <f t="shared" si="12"/>
        <v>0.79900000000000004</v>
      </c>
      <c r="N66" s="214">
        <v>0.501</v>
      </c>
    </row>
    <row r="71" spans="2:14" x14ac:dyDescent="0.3">
      <c r="B71" s="49" t="s">
        <v>337</v>
      </c>
    </row>
    <row r="72" spans="2:14" ht="3.75" customHeight="1" x14ac:dyDescent="0.3">
      <c r="B72" s="49"/>
    </row>
    <row r="73" spans="2:14" x14ac:dyDescent="0.3">
      <c r="B73" s="58" t="s">
        <v>275</v>
      </c>
      <c r="C73" s="80"/>
      <c r="D73" s="80"/>
      <c r="E73" s="22"/>
      <c r="F73" s="22"/>
      <c r="G73" s="22"/>
      <c r="H73" s="22"/>
      <c r="I73" s="22"/>
      <c r="J73" s="22"/>
      <c r="K73" s="22"/>
      <c r="L73" s="22"/>
      <c r="N73" s="22"/>
    </row>
    <row r="74" spans="2:14" x14ac:dyDescent="0.3">
      <c r="B74" s="52"/>
      <c r="C74" s="230" t="s">
        <v>27</v>
      </c>
      <c r="D74" s="230"/>
      <c r="E74" s="230"/>
      <c r="F74" s="230"/>
      <c r="G74" s="230"/>
      <c r="H74" s="230"/>
      <c r="I74" s="230"/>
      <c r="J74" s="230"/>
      <c r="K74" s="230"/>
      <c r="L74" s="230"/>
      <c r="N74" s="52"/>
    </row>
    <row r="75" spans="2:14" ht="33" x14ac:dyDescent="0.3">
      <c r="B75" s="52"/>
      <c r="C75" s="78" t="s">
        <v>17</v>
      </c>
      <c r="D75" s="78" t="s">
        <v>18</v>
      </c>
      <c r="E75" s="78" t="s">
        <v>19</v>
      </c>
      <c r="F75" s="78" t="s">
        <v>20</v>
      </c>
      <c r="G75" s="78" t="s">
        <v>21</v>
      </c>
      <c r="H75" s="78" t="s">
        <v>22</v>
      </c>
      <c r="I75" s="78" t="s">
        <v>23</v>
      </c>
      <c r="J75" s="78" t="s">
        <v>24</v>
      </c>
      <c r="K75" s="78" t="s">
        <v>25</v>
      </c>
      <c r="L75" s="78" t="s">
        <v>26</v>
      </c>
      <c r="N75" s="78" t="s">
        <v>349</v>
      </c>
    </row>
    <row r="76" spans="2:14" x14ac:dyDescent="0.3">
      <c r="C76" s="83"/>
      <c r="D76" s="83"/>
      <c r="E76" s="83"/>
      <c r="F76" s="83"/>
      <c r="G76" s="83"/>
      <c r="H76" s="83"/>
      <c r="I76" s="83"/>
      <c r="J76" s="83"/>
      <c r="K76" s="83"/>
      <c r="L76" s="83"/>
    </row>
    <row r="77" spans="2:14" x14ac:dyDescent="0.3">
      <c r="B77" s="79" t="s">
        <v>1</v>
      </c>
      <c r="C77" s="87">
        <f>IFERROR(C55/SUM($C55:$L55),0)</f>
        <v>1.9672131147540982E-2</v>
      </c>
      <c r="D77" s="87">
        <f t="shared" ref="D77:L77" si="13">IFERROR(D55/SUM($C55:$L55),0)</f>
        <v>0.14939890710382514</v>
      </c>
      <c r="E77" s="87">
        <f t="shared" si="13"/>
        <v>0.36546448087431693</v>
      </c>
      <c r="F77" s="87">
        <f t="shared" si="13"/>
        <v>0.24098360655737705</v>
      </c>
      <c r="G77" s="87">
        <f t="shared" si="13"/>
        <v>0.16120218579234974</v>
      </c>
      <c r="H77" s="87">
        <f t="shared" si="13"/>
        <v>4.8306010928961744E-2</v>
      </c>
      <c r="I77" s="87">
        <f t="shared" si="13"/>
        <v>5.3551912568306015E-3</v>
      </c>
      <c r="J77" s="87">
        <f t="shared" si="13"/>
        <v>2.7322404371584699E-3</v>
      </c>
      <c r="K77" s="87">
        <f t="shared" si="13"/>
        <v>5.4644808743169399E-4</v>
      </c>
      <c r="L77" s="87">
        <f t="shared" si="13"/>
        <v>6.3387978142076503E-3</v>
      </c>
      <c r="M77" s="88"/>
      <c r="N77" s="213">
        <f>+N55</f>
        <v>0.57099999999999995</v>
      </c>
    </row>
    <row r="78" spans="2:14" x14ac:dyDescent="0.3">
      <c r="B78" s="79" t="s">
        <v>2</v>
      </c>
      <c r="C78" s="87">
        <f t="shared" ref="C78:L78" si="14">IFERROR(C56/SUM($C56:$L56),0)</f>
        <v>2.5510204081632651E-3</v>
      </c>
      <c r="D78" s="87">
        <f t="shared" si="14"/>
        <v>4.0816326530612242E-2</v>
      </c>
      <c r="E78" s="87">
        <f t="shared" si="14"/>
        <v>0.26020408163265302</v>
      </c>
      <c r="F78" s="87">
        <f t="shared" si="14"/>
        <v>0.29081632653061223</v>
      </c>
      <c r="G78" s="87">
        <f t="shared" si="14"/>
        <v>0.34693877551020408</v>
      </c>
      <c r="H78" s="87">
        <f t="shared" si="14"/>
        <v>2.8061224489795915E-2</v>
      </c>
      <c r="I78" s="87">
        <f t="shared" si="14"/>
        <v>1.2755102040816326E-3</v>
      </c>
      <c r="J78" s="87">
        <f t="shared" si="14"/>
        <v>0</v>
      </c>
      <c r="K78" s="87">
        <f t="shared" si="14"/>
        <v>1.2755102040816326E-3</v>
      </c>
      <c r="L78" s="87">
        <f t="shared" si="14"/>
        <v>2.8061224489795915E-2</v>
      </c>
      <c r="M78" s="88"/>
      <c r="N78" s="213">
        <f>+N56</f>
        <v>0.66600000000000004</v>
      </c>
    </row>
    <row r="79" spans="2:14" x14ac:dyDescent="0.3">
      <c r="B79" s="79" t="s">
        <v>3</v>
      </c>
      <c r="C79" s="87">
        <f t="shared" ref="C79:L79" si="15">IFERROR(C57/SUM($C57:$L57),0)</f>
        <v>2.3752969121140145E-2</v>
      </c>
      <c r="D79" s="87">
        <f t="shared" si="15"/>
        <v>0.11401425178147269</v>
      </c>
      <c r="E79" s="87">
        <f t="shared" si="15"/>
        <v>0.62945368171021387</v>
      </c>
      <c r="F79" s="87">
        <f t="shared" si="15"/>
        <v>9.2636579572446559E-2</v>
      </c>
      <c r="G79" s="87">
        <f t="shared" si="15"/>
        <v>0.12351543942992874</v>
      </c>
      <c r="H79" s="87">
        <f t="shared" si="15"/>
        <v>1.66270783847981E-2</v>
      </c>
      <c r="I79" s="87">
        <f t="shared" si="15"/>
        <v>0</v>
      </c>
      <c r="J79" s="87">
        <f t="shared" si="15"/>
        <v>0</v>
      </c>
      <c r="K79" s="87">
        <f t="shared" si="15"/>
        <v>0</v>
      </c>
      <c r="L79" s="87">
        <f t="shared" si="15"/>
        <v>0</v>
      </c>
      <c r="M79" s="88"/>
      <c r="N79" s="213">
        <f t="shared" ref="N79:N86" si="16">+N57</f>
        <v>0.52400000000000002</v>
      </c>
    </row>
    <row r="80" spans="2:14" x14ac:dyDescent="0.3">
      <c r="B80" s="79" t="s">
        <v>4</v>
      </c>
      <c r="C80" s="87">
        <f t="shared" ref="C80:L80" si="17">IFERROR(C58/SUM($C58:$L58),0)</f>
        <v>6.6191446028513248E-2</v>
      </c>
      <c r="D80" s="87">
        <f t="shared" si="17"/>
        <v>0.24516293279022403</v>
      </c>
      <c r="E80" s="87">
        <f t="shared" si="17"/>
        <v>0.27443991853360489</v>
      </c>
      <c r="F80" s="87">
        <f t="shared" si="17"/>
        <v>0.19628309572301428</v>
      </c>
      <c r="G80" s="87">
        <f t="shared" si="17"/>
        <v>0.13721995926680244</v>
      </c>
      <c r="H80" s="87">
        <f t="shared" si="17"/>
        <v>3.9460285132382894E-2</v>
      </c>
      <c r="I80" s="87">
        <f t="shared" si="17"/>
        <v>1.680244399185336E-2</v>
      </c>
      <c r="J80" s="87">
        <f t="shared" si="17"/>
        <v>1.7311608961303463E-2</v>
      </c>
      <c r="K80" s="87">
        <f t="shared" si="17"/>
        <v>0</v>
      </c>
      <c r="L80" s="87">
        <f t="shared" si="17"/>
        <v>7.1283095723014261E-3</v>
      </c>
      <c r="M80" s="88"/>
      <c r="N80" s="213">
        <f t="shared" si="16"/>
        <v>0.52300000000000002</v>
      </c>
    </row>
    <row r="81" spans="2:14" x14ac:dyDescent="0.3">
      <c r="B81" s="79" t="s">
        <v>5</v>
      </c>
      <c r="C81" s="87">
        <f t="shared" ref="C81:L81" si="18">IFERROR(C59/SUM($C59:$L59),0)</f>
        <v>1.6885309780490975E-2</v>
      </c>
      <c r="D81" s="87">
        <f t="shared" si="18"/>
        <v>0.15092869203792703</v>
      </c>
      <c r="E81" s="87">
        <f t="shared" si="18"/>
        <v>0.27975494652985239</v>
      </c>
      <c r="F81" s="87">
        <f t="shared" si="18"/>
        <v>0.21442178637918344</v>
      </c>
      <c r="G81" s="87">
        <f t="shared" si="18"/>
        <v>0.2597307009568342</v>
      </c>
      <c r="H81" s="87">
        <f t="shared" si="18"/>
        <v>6.0397454214833099E-2</v>
      </c>
      <c r="I81" s="87">
        <f t="shared" si="18"/>
        <v>9.5466943758929744E-3</v>
      </c>
      <c r="J81" s="87">
        <f t="shared" si="18"/>
        <v>2.2513746373987965E-3</v>
      </c>
      <c r="K81" s="87">
        <f t="shared" si="18"/>
        <v>1.1689829848032212E-3</v>
      </c>
      <c r="L81" s="87">
        <f t="shared" si="18"/>
        <v>4.9140581027839123E-3</v>
      </c>
      <c r="M81" s="88"/>
      <c r="N81" s="213">
        <f t="shared" si="16"/>
        <v>0.59699999999999998</v>
      </c>
    </row>
    <row r="82" spans="2:14" ht="33" x14ac:dyDescent="0.3">
      <c r="B82" s="79" t="s">
        <v>6</v>
      </c>
      <c r="C82" s="87">
        <f t="shared" ref="C82:L82" si="19">IFERROR(C60/SUM($C60:$L60),0)</f>
        <v>3.9907651715039578E-2</v>
      </c>
      <c r="D82" s="87">
        <f t="shared" si="19"/>
        <v>0.22427440633245385</v>
      </c>
      <c r="E82" s="87">
        <f t="shared" si="19"/>
        <v>0.41754617414248019</v>
      </c>
      <c r="F82" s="87">
        <f t="shared" si="19"/>
        <v>0.31827176781002636</v>
      </c>
      <c r="G82" s="87">
        <f t="shared" si="19"/>
        <v>0</v>
      </c>
      <c r="H82" s="87">
        <f t="shared" si="19"/>
        <v>0</v>
      </c>
      <c r="I82" s="87">
        <f t="shared" si="19"/>
        <v>0</v>
      </c>
      <c r="J82" s="87">
        <f t="shared" si="19"/>
        <v>0</v>
      </c>
      <c r="K82" s="87">
        <f t="shared" si="19"/>
        <v>0</v>
      </c>
      <c r="L82" s="87">
        <f t="shared" si="19"/>
        <v>0</v>
      </c>
      <c r="M82" s="88"/>
      <c r="N82" s="213">
        <f t="shared" si="16"/>
        <v>0.502</v>
      </c>
    </row>
    <row r="83" spans="2:14" x14ac:dyDescent="0.3">
      <c r="B83" s="79" t="s">
        <v>7</v>
      </c>
      <c r="C83" s="87">
        <f t="shared" ref="C83:L83" si="20">IFERROR(C61/SUM($C61:$L61),0)</f>
        <v>3.4107382183200689E-2</v>
      </c>
      <c r="D83" s="87">
        <f t="shared" si="20"/>
        <v>0.20313995787861386</v>
      </c>
      <c r="E83" s="87">
        <f t="shared" si="20"/>
        <v>0.46317113864500437</v>
      </c>
      <c r="F83" s="87">
        <f t="shared" si="20"/>
        <v>0.22939744536528001</v>
      </c>
      <c r="G83" s="87">
        <f t="shared" si="20"/>
        <v>5.6070676403818284E-2</v>
      </c>
      <c r="H83" s="87">
        <f t="shared" si="20"/>
        <v>3.6104045294165924E-3</v>
      </c>
      <c r="I83" s="87">
        <f t="shared" si="20"/>
        <v>1.777850715243019E-3</v>
      </c>
      <c r="J83" s="87">
        <f t="shared" si="20"/>
        <v>1.914608462569405E-3</v>
      </c>
      <c r="K83" s="87">
        <f t="shared" si="20"/>
        <v>6.8378873663193032E-4</v>
      </c>
      <c r="L83" s="87">
        <f t="shared" si="20"/>
        <v>6.1267470802220956E-3</v>
      </c>
      <c r="M83" s="88"/>
      <c r="N83" s="213">
        <f t="shared" si="16"/>
        <v>0.51200000000000001</v>
      </c>
    </row>
    <row r="84" spans="2:14" x14ac:dyDescent="0.3">
      <c r="B84" s="79" t="s">
        <v>28</v>
      </c>
      <c r="C84" s="87">
        <f t="shared" ref="C84:L84" si="21">IFERROR(C62/SUM($C62:$L62),0)</f>
        <v>9.5898739223600926E-2</v>
      </c>
      <c r="D84" s="87">
        <f t="shared" si="21"/>
        <v>0.27436089101509936</v>
      </c>
      <c r="E84" s="87">
        <f t="shared" si="21"/>
        <v>0.44771017092739318</v>
      </c>
      <c r="F84" s="87">
        <f t="shared" si="21"/>
        <v>0.16179797677779439</v>
      </c>
      <c r="G84" s="87">
        <f t="shared" si="21"/>
        <v>1.5169183236158866E-2</v>
      </c>
      <c r="H84" s="87">
        <f t="shared" si="21"/>
        <v>1.3155927642397966E-3</v>
      </c>
      <c r="I84" s="87">
        <f t="shared" si="21"/>
        <v>9.96661185030149E-4</v>
      </c>
      <c r="J84" s="87">
        <f t="shared" si="21"/>
        <v>4.2856430956296401E-4</v>
      </c>
      <c r="K84" s="87">
        <f t="shared" si="21"/>
        <v>3.7873125031145656E-4</v>
      </c>
      <c r="L84" s="87">
        <f t="shared" si="21"/>
        <v>1.9434893108087904E-3</v>
      </c>
      <c r="M84" s="88"/>
      <c r="N84" s="213">
        <f t="shared" si="16"/>
        <v>0.44400000000000001</v>
      </c>
    </row>
    <row r="85" spans="2:14" ht="33" x14ac:dyDescent="0.3">
      <c r="B85" s="79" t="s">
        <v>29</v>
      </c>
      <c r="C85" s="87">
        <f t="shared" ref="C85:L85" si="22">IFERROR(C63/SUM($C63:$L63),0)</f>
        <v>2.2565320665083134E-2</v>
      </c>
      <c r="D85" s="87">
        <f t="shared" si="22"/>
        <v>0.18527315914489312</v>
      </c>
      <c r="E85" s="87">
        <f t="shared" si="22"/>
        <v>0.56532066508313539</v>
      </c>
      <c r="F85" s="87">
        <f t="shared" si="22"/>
        <v>0.15439429928741094</v>
      </c>
      <c r="G85" s="87">
        <f t="shared" si="22"/>
        <v>3.9786223277909739E-2</v>
      </c>
      <c r="H85" s="87">
        <f t="shared" si="22"/>
        <v>4.7505938242280287E-3</v>
      </c>
      <c r="I85" s="87">
        <f t="shared" si="22"/>
        <v>1.1876484560570072E-3</v>
      </c>
      <c r="J85" s="87">
        <f t="shared" si="22"/>
        <v>0</v>
      </c>
      <c r="K85" s="87">
        <f t="shared" si="22"/>
        <v>0</v>
      </c>
      <c r="L85" s="87">
        <f t="shared" si="22"/>
        <v>2.6722090261282659E-2</v>
      </c>
      <c r="M85" s="88"/>
      <c r="N85" s="213">
        <f t="shared" si="16"/>
        <v>0.53</v>
      </c>
    </row>
    <row r="86" spans="2:14" x14ac:dyDescent="0.3">
      <c r="B86" s="79" t="s">
        <v>9</v>
      </c>
      <c r="C86" s="87">
        <f t="shared" ref="C86:L86" si="23">IFERROR(C64/SUM($C64:$L64),0)</f>
        <v>8.3333333333333315E-2</v>
      </c>
      <c r="D86" s="87">
        <f t="shared" si="23"/>
        <v>0.59523809523809512</v>
      </c>
      <c r="E86" s="87">
        <f t="shared" si="23"/>
        <v>8.3333333333333315E-2</v>
      </c>
      <c r="F86" s="87">
        <f t="shared" si="23"/>
        <v>5.9523809523809514E-2</v>
      </c>
      <c r="G86" s="87">
        <f t="shared" si="23"/>
        <v>8.3333333333333315E-2</v>
      </c>
      <c r="H86" s="87">
        <f t="shared" si="23"/>
        <v>9.5238095238095219E-2</v>
      </c>
      <c r="I86" s="87">
        <f t="shared" si="23"/>
        <v>0</v>
      </c>
      <c r="J86" s="87">
        <f t="shared" si="23"/>
        <v>0</v>
      </c>
      <c r="K86" s="87">
        <f t="shared" si="23"/>
        <v>0</v>
      </c>
      <c r="L86" s="87">
        <f t="shared" si="23"/>
        <v>0</v>
      </c>
      <c r="M86" s="88"/>
      <c r="N86" s="213">
        <f t="shared" si="16"/>
        <v>0.42199999999999999</v>
      </c>
    </row>
    <row r="87" spans="2:14" x14ac:dyDescent="0.3">
      <c r="C87" s="93"/>
      <c r="D87" s="93"/>
      <c r="E87" s="93"/>
      <c r="F87" s="93"/>
      <c r="G87" s="93"/>
      <c r="H87" s="93"/>
      <c r="I87" s="93"/>
      <c r="J87" s="93"/>
      <c r="K87" s="93"/>
      <c r="L87" s="93"/>
      <c r="M87" s="88"/>
      <c r="N87" s="213"/>
    </row>
    <row r="88" spans="2:14" x14ac:dyDescent="0.3">
      <c r="B88" s="38" t="s">
        <v>10</v>
      </c>
      <c r="C88" s="90">
        <f>IFERROR(C66/SUM($C66:$L66),0)</f>
        <v>6.0675757890519509E-2</v>
      </c>
      <c r="D88" s="90">
        <f t="shared" ref="D88:L88" si="24">IFERROR(D66/SUM($C66:$L66),0)</f>
        <v>0.22445628249073812</v>
      </c>
      <c r="E88" s="90">
        <f t="shared" si="24"/>
        <v>0.40506892611773093</v>
      </c>
      <c r="F88" s="90">
        <f t="shared" si="24"/>
        <v>0.1928991507273474</v>
      </c>
      <c r="G88" s="90">
        <f t="shared" si="24"/>
        <v>8.8943627487349949E-2</v>
      </c>
      <c r="H88" s="90">
        <f t="shared" si="24"/>
        <v>1.8281372883619477E-2</v>
      </c>
      <c r="I88" s="90">
        <f t="shared" si="24"/>
        <v>3.5810914414882312E-3</v>
      </c>
      <c r="J88" s="90">
        <f t="shared" si="24"/>
        <v>1.5333402580957895E-3</v>
      </c>
      <c r="K88" s="90">
        <f t="shared" si="24"/>
        <v>6.0838984434123254E-4</v>
      </c>
      <c r="L88" s="90">
        <f t="shared" si="24"/>
        <v>3.9520608587694708E-3</v>
      </c>
      <c r="M88" s="88"/>
      <c r="N88" s="215">
        <f>+N66</f>
        <v>0.501</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election activeCell="F43" sqref="F43"/>
    </sheetView>
  </sheetViews>
  <sheetFormatPr defaultRowHeight="16.5" x14ac:dyDescent="0.3"/>
  <cols>
    <col min="1" max="1" width="4.7109375" style="20" customWidth="1"/>
    <col min="2" max="2" width="30.28515625" style="20" customWidth="1"/>
    <col min="3" max="8" width="27.42578125" style="20" customWidth="1"/>
    <col min="9" max="9" width="25.7109375" style="20" customWidth="1"/>
    <col min="10" max="16384" width="9.140625" style="20"/>
  </cols>
  <sheetData>
    <row r="4" spans="2:9" x14ac:dyDescent="0.3">
      <c r="G4" s="47" t="s">
        <v>30</v>
      </c>
      <c r="H4" s="48">
        <v>45747</v>
      </c>
    </row>
    <row r="5" spans="2:9" x14ac:dyDescent="0.3">
      <c r="B5" s="49" t="s">
        <v>257</v>
      </c>
    </row>
    <row r="6" spans="2:9" ht="3.75" customHeight="1" x14ac:dyDescent="0.3">
      <c r="B6" s="49"/>
    </row>
    <row r="7" spans="2:9" x14ac:dyDescent="0.3">
      <c r="B7" s="50" t="s">
        <v>115</v>
      </c>
      <c r="C7" s="50"/>
      <c r="D7" s="51"/>
      <c r="E7" s="51"/>
      <c r="F7" s="51"/>
      <c r="G7" s="51"/>
      <c r="H7" s="51"/>
      <c r="I7" s="51"/>
    </row>
    <row r="8" spans="2:9" x14ac:dyDescent="0.3">
      <c r="B8" s="52"/>
      <c r="C8" s="52"/>
      <c r="D8" s="52"/>
      <c r="E8" s="52"/>
      <c r="F8" s="52"/>
      <c r="G8" s="52"/>
      <c r="H8" s="52"/>
      <c r="I8" s="52"/>
    </row>
    <row r="9" spans="2:9" ht="49.5" x14ac:dyDescent="0.3">
      <c r="B9" s="52"/>
      <c r="C9" s="78" t="s">
        <v>31</v>
      </c>
      <c r="D9" s="78" t="s">
        <v>32</v>
      </c>
      <c r="E9" s="78" t="s">
        <v>33</v>
      </c>
      <c r="F9" s="78" t="s">
        <v>34</v>
      </c>
      <c r="G9" s="78" t="s">
        <v>35</v>
      </c>
      <c r="H9" s="78" t="s">
        <v>249</v>
      </c>
      <c r="I9" s="78" t="s">
        <v>10</v>
      </c>
    </row>
    <row r="11" spans="2:9" x14ac:dyDescent="0.3">
      <c r="B11" s="79" t="s">
        <v>1</v>
      </c>
      <c r="C11" s="55">
        <v>0.36599999999999999</v>
      </c>
      <c r="D11" s="55">
        <v>0.98499999999999999</v>
      </c>
      <c r="E11" s="55">
        <v>1.127</v>
      </c>
      <c r="F11" s="55">
        <v>1.8620000000000001</v>
      </c>
      <c r="G11" s="55">
        <v>1.9470000000000001</v>
      </c>
      <c r="H11" s="55">
        <v>2.8639999999999999</v>
      </c>
      <c r="I11" s="55">
        <f>SUM(C11:H11)</f>
        <v>9.1509999999999998</v>
      </c>
    </row>
    <row r="12" spans="2:9" x14ac:dyDescent="0.3">
      <c r="B12" s="79" t="s">
        <v>2</v>
      </c>
      <c r="C12" s="55">
        <v>4.1000000000000002E-2</v>
      </c>
      <c r="D12" s="55">
        <v>7.0000000000000007E-2</v>
      </c>
      <c r="E12" s="55">
        <v>0.115</v>
      </c>
      <c r="F12" s="55">
        <v>0.19600000000000001</v>
      </c>
      <c r="G12" s="55">
        <v>0.36099999999999999</v>
      </c>
      <c r="H12" s="55">
        <v>0</v>
      </c>
      <c r="I12" s="55">
        <f t="shared" ref="I12:I20" si="0">SUM(C12:H12)</f>
        <v>0.78300000000000003</v>
      </c>
    </row>
    <row r="13" spans="2:9" x14ac:dyDescent="0.3">
      <c r="B13" s="79" t="s">
        <v>3</v>
      </c>
      <c r="C13" s="55">
        <v>0</v>
      </c>
      <c r="D13" s="55">
        <v>0</v>
      </c>
      <c r="E13" s="55">
        <v>0.23899999999999999</v>
      </c>
      <c r="F13" s="55">
        <v>0.18099999999999999</v>
      </c>
      <c r="G13" s="55">
        <v>1E-3</v>
      </c>
      <c r="H13" s="55">
        <v>0</v>
      </c>
      <c r="I13" s="55">
        <f t="shared" si="0"/>
        <v>0.42099999999999999</v>
      </c>
    </row>
    <row r="14" spans="2:9" x14ac:dyDescent="0.3">
      <c r="B14" s="79" t="s">
        <v>4</v>
      </c>
      <c r="C14" s="55">
        <v>0.60099999999999998</v>
      </c>
      <c r="D14" s="55">
        <v>0.47899999999999998</v>
      </c>
      <c r="E14" s="55">
        <v>1.1639999999999999</v>
      </c>
      <c r="F14" s="55">
        <v>0.752</v>
      </c>
      <c r="G14" s="55">
        <v>0.40400000000000003</v>
      </c>
      <c r="H14" s="55">
        <v>0.52900000000000003</v>
      </c>
      <c r="I14" s="55">
        <f t="shared" si="0"/>
        <v>3.9289999999999994</v>
      </c>
    </row>
    <row r="15" spans="2:9" x14ac:dyDescent="0.3">
      <c r="B15" s="79" t="s">
        <v>5</v>
      </c>
      <c r="C15" s="55">
        <v>4.0599999999999996</v>
      </c>
      <c r="D15" s="55">
        <v>4.181</v>
      </c>
      <c r="E15" s="55">
        <v>9.1449999999999996</v>
      </c>
      <c r="F15" s="55">
        <v>15.789</v>
      </c>
      <c r="G15" s="55">
        <v>12.061999999999999</v>
      </c>
      <c r="H15" s="55">
        <v>0.95699999999999996</v>
      </c>
      <c r="I15" s="55">
        <f t="shared" si="0"/>
        <v>46.193999999999996</v>
      </c>
    </row>
    <row r="16" spans="2:9" ht="33" x14ac:dyDescent="0.3">
      <c r="B16" s="79" t="s">
        <v>6</v>
      </c>
      <c r="C16" s="55">
        <v>7.2999999999999995E-2</v>
      </c>
      <c r="D16" s="55">
        <v>0.105</v>
      </c>
      <c r="E16" s="55">
        <v>1.081</v>
      </c>
      <c r="F16" s="55">
        <v>1.2629999999999999</v>
      </c>
      <c r="G16" s="55">
        <v>0.51100000000000001</v>
      </c>
      <c r="H16" s="55">
        <v>0</v>
      </c>
      <c r="I16" s="55">
        <f t="shared" si="0"/>
        <v>3.0329999999999999</v>
      </c>
    </row>
    <row r="17" spans="2:9" x14ac:dyDescent="0.3">
      <c r="B17" s="79" t="s">
        <v>7</v>
      </c>
      <c r="C17" s="55">
        <v>5.05</v>
      </c>
      <c r="D17" s="55">
        <v>4.6609999999999996</v>
      </c>
      <c r="E17" s="55">
        <v>5.6539999999999999</v>
      </c>
      <c r="F17" s="55">
        <v>11.425000000000001</v>
      </c>
      <c r="G17" s="55">
        <v>9.0350000000000001</v>
      </c>
      <c r="H17" s="55">
        <v>0.73599999999999999</v>
      </c>
      <c r="I17" s="55">
        <f t="shared" si="0"/>
        <v>36.561</v>
      </c>
    </row>
    <row r="18" spans="2:9" x14ac:dyDescent="0.3">
      <c r="B18" s="79" t="s">
        <v>28</v>
      </c>
      <c r="C18" s="55">
        <v>1.6339999999999999</v>
      </c>
      <c r="D18" s="55">
        <v>13.81</v>
      </c>
      <c r="E18" s="55">
        <v>24.334</v>
      </c>
      <c r="F18" s="55">
        <v>30.466999999999999</v>
      </c>
      <c r="G18" s="55">
        <v>30.088000000000001</v>
      </c>
      <c r="H18" s="55">
        <v>0</v>
      </c>
      <c r="I18" s="55">
        <f t="shared" si="0"/>
        <v>100.333</v>
      </c>
    </row>
    <row r="19" spans="2:9" ht="33" x14ac:dyDescent="0.3">
      <c r="B19" s="79" t="s">
        <v>29</v>
      </c>
      <c r="C19" s="55">
        <v>0.30099999999999999</v>
      </c>
      <c r="D19" s="55">
        <v>0.378</v>
      </c>
      <c r="E19" s="55">
        <v>0.34300000000000003</v>
      </c>
      <c r="F19" s="55">
        <v>0.42599999999999999</v>
      </c>
      <c r="G19" s="55">
        <v>0.23599999999999999</v>
      </c>
      <c r="H19" s="55">
        <v>0</v>
      </c>
      <c r="I19" s="55">
        <f t="shared" si="0"/>
        <v>1.6839999999999999</v>
      </c>
    </row>
    <row r="20" spans="2:9" x14ac:dyDescent="0.3">
      <c r="B20" s="79" t="s">
        <v>9</v>
      </c>
      <c r="C20" s="55">
        <v>1.0999999999999999E-2</v>
      </c>
      <c r="D20" s="55">
        <v>2E-3</v>
      </c>
      <c r="E20" s="55">
        <v>4.0000000000000001E-3</v>
      </c>
      <c r="F20" s="55">
        <v>1.7000000000000001E-2</v>
      </c>
      <c r="G20" s="55">
        <v>0.05</v>
      </c>
      <c r="H20" s="55">
        <v>0</v>
      </c>
      <c r="I20" s="55">
        <f t="shared" si="0"/>
        <v>8.4000000000000005E-2</v>
      </c>
    </row>
    <row r="21" spans="2:9" x14ac:dyDescent="0.3">
      <c r="C21" s="55"/>
      <c r="D21" s="55"/>
      <c r="E21" s="55"/>
      <c r="F21" s="55"/>
      <c r="G21" s="55"/>
      <c r="H21" s="55"/>
      <c r="I21" s="55"/>
    </row>
    <row r="22" spans="2:9" x14ac:dyDescent="0.3">
      <c r="B22" s="38" t="s">
        <v>10</v>
      </c>
      <c r="C22" s="56">
        <f>SUM(C11:C20)</f>
        <v>12.136999999999999</v>
      </c>
      <c r="D22" s="56">
        <f t="shared" ref="D22:I22" si="1">SUM(D11:D20)</f>
        <v>24.670999999999999</v>
      </c>
      <c r="E22" s="56">
        <f t="shared" si="1"/>
        <v>43.205999999999996</v>
      </c>
      <c r="F22" s="56">
        <f t="shared" si="1"/>
        <v>62.378000000000007</v>
      </c>
      <c r="G22" s="56">
        <f t="shared" si="1"/>
        <v>54.694999999999993</v>
      </c>
      <c r="H22" s="56">
        <f t="shared" si="1"/>
        <v>5.0859999999999994</v>
      </c>
      <c r="I22" s="56">
        <f t="shared" si="1"/>
        <v>202.173</v>
      </c>
    </row>
    <row r="23" spans="2:9" x14ac:dyDescent="0.3">
      <c r="B23" s="61"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heetViews>
  <sheetFormatPr defaultRowHeight="16.5" x14ac:dyDescent="0.3"/>
  <cols>
    <col min="1" max="1" width="4.7109375" style="20" customWidth="1"/>
    <col min="2" max="2" width="26.28515625" style="20" customWidth="1"/>
    <col min="3" max="12" width="17.7109375" style="20" customWidth="1"/>
    <col min="13" max="13" width="18" style="20" customWidth="1"/>
    <col min="14" max="16384" width="9.140625" style="20"/>
  </cols>
  <sheetData>
    <row r="4" spans="2:13" x14ac:dyDescent="0.3">
      <c r="K4" s="47" t="s">
        <v>30</v>
      </c>
      <c r="L4" s="48">
        <v>45747</v>
      </c>
    </row>
    <row r="5" spans="2:13" x14ac:dyDescent="0.3">
      <c r="B5" s="49" t="s">
        <v>338</v>
      </c>
    </row>
    <row r="6" spans="2:13" x14ac:dyDescent="0.3">
      <c r="B6" s="50" t="s">
        <v>116</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36</v>
      </c>
      <c r="C9" s="55">
        <v>0</v>
      </c>
      <c r="D9" s="55">
        <v>0</v>
      </c>
      <c r="E9" s="55">
        <v>0</v>
      </c>
      <c r="F9" s="55">
        <v>0</v>
      </c>
      <c r="G9" s="55">
        <v>0</v>
      </c>
      <c r="H9" s="55">
        <v>0</v>
      </c>
      <c r="I9" s="55">
        <v>0</v>
      </c>
      <c r="J9" s="55">
        <v>0</v>
      </c>
      <c r="K9" s="55">
        <v>0</v>
      </c>
      <c r="L9" s="55">
        <v>0</v>
      </c>
      <c r="M9" s="55">
        <f>SUM(C9:L9)</f>
        <v>0</v>
      </c>
    </row>
    <row r="10" spans="2:13" x14ac:dyDescent="0.3">
      <c r="B10" s="20" t="s">
        <v>236</v>
      </c>
      <c r="C10" s="55">
        <v>0.313</v>
      </c>
      <c r="D10" s="55">
        <v>0</v>
      </c>
      <c r="E10" s="55">
        <v>0</v>
      </c>
      <c r="F10" s="55">
        <v>0.72499999999999998</v>
      </c>
      <c r="G10" s="55">
        <v>2.706</v>
      </c>
      <c r="H10" s="55">
        <v>0</v>
      </c>
      <c r="I10" s="55">
        <v>0.34599999999999997</v>
      </c>
      <c r="J10" s="55">
        <v>4.0750000000000002</v>
      </c>
      <c r="K10" s="55">
        <v>3.5999999999999997E-2</v>
      </c>
      <c r="L10" s="55">
        <v>1E-3</v>
      </c>
      <c r="M10" s="55">
        <f t="shared" ref="M10:M19" si="0">SUM(C10:L10)</f>
        <v>8.2019999999999982</v>
      </c>
    </row>
    <row r="11" spans="2:13" ht="30" customHeight="1" x14ac:dyDescent="0.3">
      <c r="B11" s="72" t="s">
        <v>240</v>
      </c>
      <c r="C11" s="55">
        <v>0.41799999999999998</v>
      </c>
      <c r="D11" s="55">
        <v>1.2999999999999999E-2</v>
      </c>
      <c r="E11" s="55">
        <v>0</v>
      </c>
      <c r="F11" s="55">
        <v>0.44700000000000001</v>
      </c>
      <c r="G11" s="55">
        <v>5.2519999999999998</v>
      </c>
      <c r="H11" s="55">
        <v>3.0000000000000001E-3</v>
      </c>
      <c r="I11" s="55">
        <v>1.39</v>
      </c>
      <c r="J11" s="55">
        <v>8.4350000000000005</v>
      </c>
      <c r="K11" s="55">
        <v>2.1000000000000001E-2</v>
      </c>
      <c r="L11" s="55">
        <v>0</v>
      </c>
      <c r="M11" s="55">
        <f t="shared" si="0"/>
        <v>15.979000000000001</v>
      </c>
    </row>
    <row r="12" spans="2:13" x14ac:dyDescent="0.3">
      <c r="B12" s="73" t="s">
        <v>402</v>
      </c>
      <c r="C12" s="55">
        <v>1.0999999999999999E-2</v>
      </c>
      <c r="D12" s="55">
        <v>0</v>
      </c>
      <c r="E12" s="55">
        <v>0</v>
      </c>
      <c r="F12" s="55">
        <v>0</v>
      </c>
      <c r="G12" s="55">
        <v>0.16300000000000001</v>
      </c>
      <c r="H12" s="55">
        <v>0</v>
      </c>
      <c r="I12" s="55">
        <v>4.5999999999999999E-2</v>
      </c>
      <c r="J12" s="55">
        <v>0.38700000000000001</v>
      </c>
      <c r="K12" s="55">
        <v>0</v>
      </c>
      <c r="L12" s="55">
        <v>0</v>
      </c>
      <c r="M12" s="55">
        <f t="shared" si="0"/>
        <v>0.60699999999999998</v>
      </c>
    </row>
    <row r="13" spans="2:13" x14ac:dyDescent="0.3">
      <c r="B13" s="73" t="s">
        <v>403</v>
      </c>
      <c r="C13" s="55">
        <v>9.8000000000000004E-2</v>
      </c>
      <c r="D13" s="55">
        <v>8.9999999999999993E-3</v>
      </c>
      <c r="E13" s="55">
        <v>0</v>
      </c>
      <c r="F13" s="55">
        <v>7.4999999999999997E-2</v>
      </c>
      <c r="G13" s="55">
        <v>1.8660000000000001</v>
      </c>
      <c r="H13" s="55">
        <v>0</v>
      </c>
      <c r="I13" s="55">
        <v>0.55900000000000005</v>
      </c>
      <c r="J13" s="55">
        <v>1.45</v>
      </c>
      <c r="K13" s="55">
        <v>0</v>
      </c>
      <c r="L13" s="55">
        <v>0</v>
      </c>
      <c r="M13" s="55">
        <f t="shared" si="0"/>
        <v>4.0570000000000004</v>
      </c>
    </row>
    <row r="14" spans="2:13" x14ac:dyDescent="0.3">
      <c r="B14" s="74" t="s">
        <v>237</v>
      </c>
      <c r="C14" s="55">
        <v>0.309</v>
      </c>
      <c r="D14" s="55">
        <v>4.0000000000000001E-3</v>
      </c>
      <c r="E14" s="55">
        <v>0</v>
      </c>
      <c r="F14" s="55">
        <v>0.373</v>
      </c>
      <c r="G14" s="55">
        <v>3.2240000000000002</v>
      </c>
      <c r="H14" s="55">
        <v>3.0000000000000001E-3</v>
      </c>
      <c r="I14" s="55">
        <v>0.78600000000000003</v>
      </c>
      <c r="J14" s="55">
        <v>6.5979999999999999</v>
      </c>
      <c r="K14" s="55">
        <v>2.1000000000000001E-2</v>
      </c>
      <c r="L14" s="55">
        <v>0</v>
      </c>
      <c r="M14" s="55">
        <f t="shared" si="0"/>
        <v>11.318000000000001</v>
      </c>
    </row>
    <row r="15" spans="2:13" x14ac:dyDescent="0.3">
      <c r="B15" s="74" t="s">
        <v>238</v>
      </c>
      <c r="C15" s="55">
        <v>0</v>
      </c>
      <c r="D15" s="55">
        <v>0</v>
      </c>
      <c r="E15" s="55">
        <v>0</v>
      </c>
      <c r="F15" s="55">
        <v>0</v>
      </c>
      <c r="G15" s="55">
        <v>0</v>
      </c>
      <c r="H15" s="55">
        <v>0</v>
      </c>
      <c r="I15" s="55">
        <v>0</v>
      </c>
      <c r="J15" s="55">
        <v>0</v>
      </c>
      <c r="K15" s="55">
        <v>0</v>
      </c>
      <c r="L15" s="55">
        <v>0</v>
      </c>
      <c r="M15" s="55">
        <f t="shared" si="0"/>
        <v>0</v>
      </c>
    </row>
    <row r="16" spans="2:13" x14ac:dyDescent="0.3">
      <c r="B16" s="20" t="s">
        <v>38</v>
      </c>
      <c r="C16" s="55">
        <v>0.31</v>
      </c>
      <c r="D16" s="55">
        <v>0.02</v>
      </c>
      <c r="E16" s="55">
        <v>0</v>
      </c>
      <c r="F16" s="55">
        <v>0.33500000000000002</v>
      </c>
      <c r="G16" s="55">
        <v>7.7729999999999997</v>
      </c>
      <c r="H16" s="55">
        <v>1.0999999999999999E-2</v>
      </c>
      <c r="I16" s="55">
        <v>1.7330000000000001</v>
      </c>
      <c r="J16" s="55">
        <v>44.08</v>
      </c>
      <c r="K16" s="55">
        <v>3.2000000000000001E-2</v>
      </c>
      <c r="L16" s="55">
        <v>6.0000000000000001E-3</v>
      </c>
      <c r="M16" s="55">
        <f t="shared" si="0"/>
        <v>54.3</v>
      </c>
    </row>
    <row r="17" spans="2:13" x14ac:dyDescent="0.3">
      <c r="B17" s="75" t="s">
        <v>276</v>
      </c>
      <c r="C17" s="55">
        <v>0.31</v>
      </c>
      <c r="D17" s="55">
        <v>0.02</v>
      </c>
      <c r="E17" s="55">
        <v>0</v>
      </c>
      <c r="F17" s="55">
        <v>0.33500000000000002</v>
      </c>
      <c r="G17" s="55">
        <v>7.7729999999999997</v>
      </c>
      <c r="H17" s="55">
        <v>1.0999999999999999E-2</v>
      </c>
      <c r="I17" s="55">
        <v>1.7330000000000001</v>
      </c>
      <c r="J17" s="55">
        <v>44.08</v>
      </c>
      <c r="K17" s="55">
        <v>3.2000000000000001E-2</v>
      </c>
      <c r="L17" s="55">
        <v>6.0000000000000001E-3</v>
      </c>
      <c r="M17" s="55">
        <f t="shared" si="0"/>
        <v>54.3</v>
      </c>
    </row>
    <row r="18" spans="2:13" x14ac:dyDescent="0.3">
      <c r="B18" s="75" t="s">
        <v>277</v>
      </c>
      <c r="C18" s="55">
        <v>0</v>
      </c>
      <c r="D18" s="55">
        <v>0</v>
      </c>
      <c r="E18" s="55">
        <v>0</v>
      </c>
      <c r="F18" s="55">
        <v>0</v>
      </c>
      <c r="G18" s="55">
        <v>0</v>
      </c>
      <c r="H18" s="55">
        <v>0</v>
      </c>
      <c r="I18" s="55">
        <v>0</v>
      </c>
      <c r="J18" s="55">
        <v>0</v>
      </c>
      <c r="K18" s="55">
        <v>0</v>
      </c>
      <c r="L18" s="55">
        <v>0</v>
      </c>
      <c r="M18" s="55">
        <f t="shared" si="0"/>
        <v>0</v>
      </c>
    </row>
    <row r="19" spans="2:13" x14ac:dyDescent="0.3">
      <c r="B19" s="20" t="s">
        <v>9</v>
      </c>
      <c r="C19" s="55">
        <v>0</v>
      </c>
      <c r="D19" s="55">
        <v>0</v>
      </c>
      <c r="E19" s="55">
        <v>0</v>
      </c>
      <c r="F19" s="55">
        <v>0</v>
      </c>
      <c r="G19" s="55">
        <v>2.1000000000000001E-2</v>
      </c>
      <c r="H19" s="55">
        <v>0</v>
      </c>
      <c r="I19" s="55">
        <v>0</v>
      </c>
      <c r="J19" s="55">
        <v>0</v>
      </c>
      <c r="K19" s="55">
        <v>0</v>
      </c>
      <c r="L19" s="55">
        <v>0</v>
      </c>
      <c r="M19" s="55">
        <f t="shared" si="0"/>
        <v>2.1000000000000001E-2</v>
      </c>
    </row>
    <row r="20" spans="2:13" x14ac:dyDescent="0.3">
      <c r="B20" s="29" t="s">
        <v>10</v>
      </c>
      <c r="C20" s="56">
        <f>SUM(C9:C11,C17:C19)</f>
        <v>1.0409999999999999</v>
      </c>
      <c r="D20" s="56">
        <f t="shared" ref="D20:M20" si="1">SUM(D9:D11,D17:D19)</f>
        <v>3.3000000000000002E-2</v>
      </c>
      <c r="E20" s="56">
        <f t="shared" si="1"/>
        <v>0</v>
      </c>
      <c r="F20" s="56">
        <f t="shared" si="1"/>
        <v>1.5069999999999999</v>
      </c>
      <c r="G20" s="56">
        <f t="shared" si="1"/>
        <v>15.752000000000001</v>
      </c>
      <c r="H20" s="56">
        <f t="shared" si="1"/>
        <v>1.3999999999999999E-2</v>
      </c>
      <c r="I20" s="56">
        <f t="shared" si="1"/>
        <v>3.4689999999999999</v>
      </c>
      <c r="J20" s="56">
        <f t="shared" si="1"/>
        <v>56.59</v>
      </c>
      <c r="K20" s="56">
        <f t="shared" si="1"/>
        <v>8.8999999999999996E-2</v>
      </c>
      <c r="L20" s="56">
        <f t="shared" si="1"/>
        <v>7.0000000000000001E-3</v>
      </c>
      <c r="M20" s="56">
        <f t="shared" si="1"/>
        <v>78.501999999999995</v>
      </c>
    </row>
    <row r="21" spans="2:13" x14ac:dyDescent="0.3">
      <c r="B21" s="61" t="s">
        <v>41</v>
      </c>
    </row>
    <row r="25" spans="2:13" x14ac:dyDescent="0.3">
      <c r="B25" s="49" t="s">
        <v>339</v>
      </c>
    </row>
    <row r="26" spans="2:13" x14ac:dyDescent="0.3">
      <c r="B26" s="50" t="s">
        <v>117</v>
      </c>
      <c r="C26" s="51"/>
      <c r="D26" s="51"/>
      <c r="E26" s="51"/>
      <c r="F26" s="51"/>
      <c r="G26" s="51"/>
      <c r="H26" s="51"/>
      <c r="I26" s="51"/>
      <c r="J26" s="51"/>
      <c r="K26" s="51"/>
      <c r="L26" s="51"/>
      <c r="M26" s="51"/>
    </row>
    <row r="27" spans="2:13" x14ac:dyDescent="0.3">
      <c r="B27" s="52"/>
      <c r="C27" s="52"/>
      <c r="D27" s="52"/>
      <c r="E27" s="52"/>
      <c r="F27" s="52"/>
      <c r="G27" s="52"/>
      <c r="H27" s="52"/>
      <c r="I27" s="52"/>
      <c r="J27" s="52"/>
      <c r="K27" s="52"/>
      <c r="L27" s="52"/>
      <c r="M27" s="52"/>
    </row>
    <row r="28" spans="2:13" ht="49.5" x14ac:dyDescent="0.3">
      <c r="B28" s="52"/>
      <c r="C28" s="53" t="s">
        <v>1</v>
      </c>
      <c r="D28" s="53" t="s">
        <v>2</v>
      </c>
      <c r="E28" s="53" t="s">
        <v>3</v>
      </c>
      <c r="F28" s="53" t="s">
        <v>4</v>
      </c>
      <c r="G28" s="53" t="s">
        <v>5</v>
      </c>
      <c r="H28" s="53" t="s">
        <v>6</v>
      </c>
      <c r="I28" s="53" t="s">
        <v>7</v>
      </c>
      <c r="J28" s="53" t="s">
        <v>52</v>
      </c>
      <c r="K28" s="53" t="s">
        <v>8</v>
      </c>
      <c r="L28" s="53" t="s">
        <v>9</v>
      </c>
      <c r="M28" s="54" t="s">
        <v>10</v>
      </c>
    </row>
    <row r="29" spans="2:13" x14ac:dyDescent="0.3">
      <c r="B29" s="20" t="s">
        <v>36</v>
      </c>
      <c r="C29" s="55">
        <v>0</v>
      </c>
      <c r="D29" s="55">
        <v>0</v>
      </c>
      <c r="E29" s="55">
        <v>0</v>
      </c>
      <c r="F29" s="55">
        <v>0</v>
      </c>
      <c r="G29" s="55">
        <v>0</v>
      </c>
      <c r="H29" s="55">
        <v>0</v>
      </c>
      <c r="I29" s="55">
        <v>0</v>
      </c>
      <c r="J29" s="55">
        <v>0</v>
      </c>
      <c r="K29" s="55">
        <v>0</v>
      </c>
      <c r="L29" s="55">
        <v>0</v>
      </c>
      <c r="M29" s="55">
        <f>SUM(C29:L29)</f>
        <v>0</v>
      </c>
    </row>
    <row r="30" spans="2:13" x14ac:dyDescent="0.3">
      <c r="B30" s="76" t="s">
        <v>236</v>
      </c>
      <c r="C30" s="55">
        <v>5.0030000000000001</v>
      </c>
      <c r="D30" s="55">
        <v>0.22900000000000001</v>
      </c>
      <c r="E30" s="55">
        <v>0.215</v>
      </c>
      <c r="F30" s="55">
        <v>2.1080000000000001</v>
      </c>
      <c r="G30" s="55">
        <v>9.0559999999999992</v>
      </c>
      <c r="H30" s="55">
        <v>0.98499999999999999</v>
      </c>
      <c r="I30" s="55">
        <v>10.683</v>
      </c>
      <c r="J30" s="55">
        <v>7.6849999999999996</v>
      </c>
      <c r="K30" s="55">
        <v>1.0109999999999999</v>
      </c>
      <c r="L30" s="55">
        <v>1.4E-2</v>
      </c>
      <c r="M30" s="55">
        <f t="shared" ref="M30:M39" si="2">SUM(C30:L30)</f>
        <v>36.989000000000004</v>
      </c>
    </row>
    <row r="31" spans="2:13" ht="49.5" x14ac:dyDescent="0.3">
      <c r="B31" s="72" t="s">
        <v>240</v>
      </c>
      <c r="C31" s="55">
        <v>2.0619999999999998</v>
      </c>
      <c r="D31" s="55">
        <v>0.28199999999999997</v>
      </c>
      <c r="E31" s="55">
        <v>0.20599999999999999</v>
      </c>
      <c r="F31" s="55">
        <v>0.28499999999999998</v>
      </c>
      <c r="G31" s="55">
        <v>9.2119999999999997</v>
      </c>
      <c r="H31" s="55">
        <v>0.14499999999999999</v>
      </c>
      <c r="I31" s="55">
        <v>9.1539999999999999</v>
      </c>
      <c r="J31" s="55">
        <v>8.4260000000000002</v>
      </c>
      <c r="K31" s="55">
        <v>0.23</v>
      </c>
      <c r="L31" s="55">
        <v>7.0000000000000001E-3</v>
      </c>
      <c r="M31" s="55">
        <f t="shared" si="2"/>
        <v>30.009</v>
      </c>
    </row>
    <row r="32" spans="2:13" x14ac:dyDescent="0.3">
      <c r="B32" s="73" t="s">
        <v>402</v>
      </c>
      <c r="C32" s="55">
        <v>0.22900000000000001</v>
      </c>
      <c r="D32" s="55">
        <v>0.01</v>
      </c>
      <c r="E32" s="55">
        <v>6.7000000000000004E-2</v>
      </c>
      <c r="F32" s="55">
        <v>0</v>
      </c>
      <c r="G32" s="55">
        <v>0.39200000000000002</v>
      </c>
      <c r="H32" s="55">
        <v>7.0000000000000001E-3</v>
      </c>
      <c r="I32" s="55">
        <v>0.57199999999999995</v>
      </c>
      <c r="J32" s="55">
        <v>0.96499999999999997</v>
      </c>
      <c r="K32" s="55">
        <v>3.0000000000000001E-3</v>
      </c>
      <c r="L32" s="55">
        <v>1E-3</v>
      </c>
      <c r="M32" s="55">
        <f t="shared" si="2"/>
        <v>2.246</v>
      </c>
    </row>
    <row r="33" spans="2:13" x14ac:dyDescent="0.3">
      <c r="B33" s="73" t="s">
        <v>403</v>
      </c>
      <c r="C33" s="55">
        <v>0.48799999999999999</v>
      </c>
      <c r="D33" s="55">
        <v>5.8999999999999997E-2</v>
      </c>
      <c r="E33" s="55">
        <v>1E-3</v>
      </c>
      <c r="F33" s="55">
        <v>6.6000000000000003E-2</v>
      </c>
      <c r="G33" s="55">
        <v>2.6579999999999999</v>
      </c>
      <c r="H33" s="55">
        <v>3.5000000000000003E-2</v>
      </c>
      <c r="I33" s="55">
        <v>1.3859999999999999</v>
      </c>
      <c r="J33" s="55">
        <v>1.746</v>
      </c>
      <c r="K33" s="55">
        <v>4.4999999999999998E-2</v>
      </c>
      <c r="L33" s="55">
        <v>1E-3</v>
      </c>
      <c r="M33" s="55">
        <f t="shared" si="2"/>
        <v>6.4850000000000003</v>
      </c>
    </row>
    <row r="34" spans="2:13" x14ac:dyDescent="0.3">
      <c r="B34" s="74" t="s">
        <v>237</v>
      </c>
      <c r="C34" s="55">
        <v>1.345</v>
      </c>
      <c r="D34" s="55">
        <v>0.21299999999999999</v>
      </c>
      <c r="E34" s="55">
        <v>0.13800000000000001</v>
      </c>
      <c r="F34" s="55">
        <v>0.219</v>
      </c>
      <c r="G34" s="55">
        <v>6.1619999999999999</v>
      </c>
      <c r="H34" s="55">
        <v>0.10299999999999999</v>
      </c>
      <c r="I34" s="55">
        <v>7.1970000000000001</v>
      </c>
      <c r="J34" s="55">
        <v>5.7149999999999999</v>
      </c>
      <c r="K34" s="55">
        <v>0.182</v>
      </c>
      <c r="L34" s="55">
        <v>5.0000000000000001E-3</v>
      </c>
      <c r="M34" s="55">
        <f t="shared" si="2"/>
        <v>21.278999999999996</v>
      </c>
    </row>
    <row r="35" spans="2:13" x14ac:dyDescent="0.3">
      <c r="B35" s="74" t="s">
        <v>238</v>
      </c>
      <c r="C35" s="55">
        <v>0</v>
      </c>
      <c r="D35" s="55">
        <v>0</v>
      </c>
      <c r="E35" s="55">
        <v>0</v>
      </c>
      <c r="F35" s="55">
        <v>0</v>
      </c>
      <c r="G35" s="55">
        <v>0</v>
      </c>
      <c r="H35" s="55">
        <v>0</v>
      </c>
      <c r="I35" s="55">
        <v>0</v>
      </c>
      <c r="J35" s="55">
        <v>0</v>
      </c>
      <c r="K35" s="55">
        <v>0</v>
      </c>
      <c r="L35" s="55">
        <v>0</v>
      </c>
      <c r="M35" s="55">
        <f t="shared" si="2"/>
        <v>0</v>
      </c>
    </row>
    <row r="36" spans="2:13" x14ac:dyDescent="0.3">
      <c r="B36" s="20" t="s">
        <v>38</v>
      </c>
      <c r="C36" s="55">
        <v>1.036</v>
      </c>
      <c r="D36" s="55">
        <v>0.24</v>
      </c>
      <c r="E36" s="55">
        <v>0</v>
      </c>
      <c r="F36" s="55">
        <v>2.7E-2</v>
      </c>
      <c r="G36" s="55">
        <v>12.141</v>
      </c>
      <c r="H36" s="55">
        <v>1.8879999999999999</v>
      </c>
      <c r="I36" s="55">
        <v>13.183</v>
      </c>
      <c r="J36" s="55">
        <v>27.347000000000001</v>
      </c>
      <c r="K36" s="55">
        <v>0.35499999999999998</v>
      </c>
      <c r="L36" s="55">
        <v>5.7000000000000002E-2</v>
      </c>
      <c r="M36" s="55">
        <f t="shared" si="2"/>
        <v>56.274000000000001</v>
      </c>
    </row>
    <row r="37" spans="2:13" x14ac:dyDescent="0.3">
      <c r="B37" s="75" t="s">
        <v>276</v>
      </c>
      <c r="C37" s="55">
        <v>1.036</v>
      </c>
      <c r="D37" s="55">
        <v>0.24</v>
      </c>
      <c r="E37" s="55">
        <v>0</v>
      </c>
      <c r="F37" s="55">
        <v>2.7E-2</v>
      </c>
      <c r="G37" s="55">
        <v>12.141</v>
      </c>
      <c r="H37" s="55">
        <v>1.8879999999999999</v>
      </c>
      <c r="I37" s="55">
        <v>13.183</v>
      </c>
      <c r="J37" s="55">
        <v>27.347000000000001</v>
      </c>
      <c r="K37" s="55">
        <v>0.35499999999999998</v>
      </c>
      <c r="L37" s="55">
        <v>5.7000000000000002E-2</v>
      </c>
      <c r="M37" s="55">
        <f t="shared" si="2"/>
        <v>56.274000000000001</v>
      </c>
    </row>
    <row r="38" spans="2:13" x14ac:dyDescent="0.3">
      <c r="B38" s="75" t="s">
        <v>277</v>
      </c>
      <c r="C38" s="55">
        <v>0</v>
      </c>
      <c r="D38" s="55">
        <v>0</v>
      </c>
      <c r="E38" s="55">
        <v>0</v>
      </c>
      <c r="F38" s="55">
        <v>0</v>
      </c>
      <c r="G38" s="55">
        <v>0</v>
      </c>
      <c r="H38" s="55">
        <v>0</v>
      </c>
      <c r="I38" s="55">
        <v>0</v>
      </c>
      <c r="J38" s="55">
        <v>0</v>
      </c>
      <c r="K38" s="55">
        <v>0</v>
      </c>
      <c r="L38" s="55">
        <v>0</v>
      </c>
      <c r="M38" s="55">
        <f t="shared" si="2"/>
        <v>0</v>
      </c>
    </row>
    <row r="39" spans="2:13" x14ac:dyDescent="0.3">
      <c r="B39" s="20" t="s">
        <v>9</v>
      </c>
      <c r="C39" s="55">
        <v>0.01</v>
      </c>
      <c r="D39" s="55">
        <v>0</v>
      </c>
      <c r="E39" s="55">
        <v>0</v>
      </c>
      <c r="F39" s="55">
        <v>0</v>
      </c>
      <c r="G39" s="55">
        <v>3.4000000000000002E-2</v>
      </c>
      <c r="H39" s="55">
        <v>1E-3</v>
      </c>
      <c r="I39" s="55">
        <v>7.0999999999999994E-2</v>
      </c>
      <c r="J39" s="55">
        <v>0.28499999999999998</v>
      </c>
      <c r="K39" s="55">
        <v>0</v>
      </c>
      <c r="L39" s="55">
        <v>0</v>
      </c>
      <c r="M39" s="55">
        <f t="shared" si="2"/>
        <v>0.40099999999999997</v>
      </c>
    </row>
    <row r="40" spans="2:13" x14ac:dyDescent="0.3">
      <c r="B40" s="29" t="s">
        <v>10</v>
      </c>
      <c r="C40" s="56">
        <f>SUM(C29:C31,C37:C39)</f>
        <v>8.1109999999999989</v>
      </c>
      <c r="D40" s="56">
        <f t="shared" ref="D40" si="3">SUM(D29:D31,D37:D39)</f>
        <v>0.751</v>
      </c>
      <c r="E40" s="56">
        <f t="shared" ref="E40" si="4">SUM(E29:E31,E37:E39)</f>
        <v>0.42099999999999999</v>
      </c>
      <c r="F40" s="56">
        <f t="shared" ref="F40" si="5">SUM(F29:F31,F37:F39)</f>
        <v>2.4200000000000004</v>
      </c>
      <c r="G40" s="56">
        <f t="shared" ref="G40" si="6">SUM(G29:G31,G37:G39)</f>
        <v>30.442999999999998</v>
      </c>
      <c r="H40" s="56">
        <f t="shared" ref="H40" si="7">SUM(H29:H31,H37:H39)</f>
        <v>3.0189999999999997</v>
      </c>
      <c r="I40" s="56">
        <f t="shared" ref="I40" si="8">SUM(I29:I31,I37:I39)</f>
        <v>33.090999999999994</v>
      </c>
      <c r="J40" s="56">
        <f t="shared" ref="J40" si="9">SUM(J29:J31,J37:J39)</f>
        <v>43.742999999999995</v>
      </c>
      <c r="K40" s="56">
        <f t="shared" ref="K40" si="10">SUM(K29:K31,K37:K39)</f>
        <v>1.5959999999999999</v>
      </c>
      <c r="L40" s="56">
        <f t="shared" ref="L40" si="11">SUM(L29:L31,L37:L39)</f>
        <v>7.8E-2</v>
      </c>
      <c r="M40" s="56">
        <f t="shared" ref="M40" si="12">SUM(M29:M31,M37:M39)</f>
        <v>123.673</v>
      </c>
    </row>
    <row r="45" spans="2:13" x14ac:dyDescent="0.3">
      <c r="B45" s="49" t="s">
        <v>340</v>
      </c>
    </row>
    <row r="46" spans="2:13" x14ac:dyDescent="0.3">
      <c r="B46" s="50" t="s">
        <v>118</v>
      </c>
      <c r="C46" s="51"/>
      <c r="D46" s="51"/>
      <c r="E46" s="51"/>
      <c r="F46" s="51"/>
      <c r="G46" s="51"/>
      <c r="H46" s="51"/>
      <c r="I46" s="51"/>
      <c r="J46" s="51"/>
      <c r="K46" s="51"/>
      <c r="L46" s="51"/>
      <c r="M46" s="51"/>
    </row>
    <row r="47" spans="2:13" x14ac:dyDescent="0.3">
      <c r="B47" s="52"/>
      <c r="C47" s="52"/>
      <c r="D47" s="52"/>
      <c r="E47" s="52"/>
      <c r="F47" s="52"/>
      <c r="G47" s="52"/>
      <c r="H47" s="52"/>
      <c r="I47" s="52"/>
      <c r="J47" s="52"/>
      <c r="K47" s="52"/>
      <c r="L47" s="52"/>
      <c r="M47" s="52"/>
    </row>
    <row r="48" spans="2:13" ht="49.5" x14ac:dyDescent="0.3">
      <c r="B48" s="52"/>
      <c r="C48" s="53" t="s">
        <v>1</v>
      </c>
      <c r="D48" s="53" t="s">
        <v>2</v>
      </c>
      <c r="E48" s="53" t="s">
        <v>3</v>
      </c>
      <c r="F48" s="53" t="s">
        <v>4</v>
      </c>
      <c r="G48" s="53" t="s">
        <v>5</v>
      </c>
      <c r="H48" s="53" t="s">
        <v>6</v>
      </c>
      <c r="I48" s="53" t="s">
        <v>7</v>
      </c>
      <c r="J48" s="53" t="s">
        <v>52</v>
      </c>
      <c r="K48" s="53" t="s">
        <v>8</v>
      </c>
      <c r="L48" s="53" t="s">
        <v>9</v>
      </c>
      <c r="M48" s="54" t="s">
        <v>10</v>
      </c>
    </row>
    <row r="49" spans="2:15" x14ac:dyDescent="0.3">
      <c r="B49" s="20" t="s">
        <v>36</v>
      </c>
      <c r="C49" s="55">
        <v>0</v>
      </c>
      <c r="D49" s="55">
        <v>0</v>
      </c>
      <c r="E49" s="55">
        <v>0</v>
      </c>
      <c r="F49" s="55">
        <v>0</v>
      </c>
      <c r="G49" s="55">
        <v>0</v>
      </c>
      <c r="H49" s="55">
        <v>0</v>
      </c>
      <c r="I49" s="55">
        <v>0</v>
      </c>
      <c r="J49" s="55">
        <v>0</v>
      </c>
      <c r="K49" s="55">
        <v>0</v>
      </c>
      <c r="L49" s="55">
        <v>0</v>
      </c>
      <c r="M49" s="55">
        <f>SUM(C49:L49)</f>
        <v>0</v>
      </c>
    </row>
    <row r="50" spans="2:15" x14ac:dyDescent="0.3">
      <c r="B50" s="20" t="s">
        <v>236</v>
      </c>
      <c r="C50" s="55">
        <v>5.3159999999999998</v>
      </c>
      <c r="D50" s="55">
        <v>0.22900000000000001</v>
      </c>
      <c r="E50" s="55">
        <v>0.215</v>
      </c>
      <c r="F50" s="55">
        <v>2.8340000000000001</v>
      </c>
      <c r="G50" s="55">
        <v>11.762</v>
      </c>
      <c r="H50" s="55">
        <v>0.98499999999999999</v>
      </c>
      <c r="I50" s="55">
        <v>11.029</v>
      </c>
      <c r="J50" s="55">
        <v>11.76</v>
      </c>
      <c r="K50" s="55">
        <v>1.0469999999999999</v>
      </c>
      <c r="L50" s="55">
        <v>1.4999999999999999E-2</v>
      </c>
      <c r="M50" s="55">
        <f t="shared" ref="M50:M59" si="13">SUM(C50:L50)</f>
        <v>45.192</v>
      </c>
      <c r="O50" s="77"/>
    </row>
    <row r="51" spans="2:15" ht="49.5" x14ac:dyDescent="0.3">
      <c r="B51" s="72" t="s">
        <v>240</v>
      </c>
      <c r="C51" s="55">
        <v>2.4790000000000001</v>
      </c>
      <c r="D51" s="55">
        <v>0.29499999999999998</v>
      </c>
      <c r="E51" s="55">
        <v>0.20599999999999999</v>
      </c>
      <c r="F51" s="55">
        <v>0.73299999999999998</v>
      </c>
      <c r="G51" s="55">
        <v>14.464</v>
      </c>
      <c r="H51" s="55">
        <v>0.14799999999999999</v>
      </c>
      <c r="I51" s="55">
        <v>10.545</v>
      </c>
      <c r="J51" s="55">
        <v>16.861000000000001</v>
      </c>
      <c r="K51" s="55">
        <v>0.251</v>
      </c>
      <c r="L51" s="55">
        <v>7.0000000000000001E-3</v>
      </c>
      <c r="M51" s="55">
        <f t="shared" si="13"/>
        <v>45.98899999999999</v>
      </c>
      <c r="O51" s="77"/>
    </row>
    <row r="52" spans="2:15" x14ac:dyDescent="0.3">
      <c r="B52" s="73" t="s">
        <v>402</v>
      </c>
      <c r="C52" s="55">
        <v>0.24</v>
      </c>
      <c r="D52" s="55">
        <v>0.01</v>
      </c>
      <c r="E52" s="55">
        <v>6.7000000000000004E-2</v>
      </c>
      <c r="F52" s="55">
        <v>0</v>
      </c>
      <c r="G52" s="55">
        <v>0.55400000000000005</v>
      </c>
      <c r="H52" s="55">
        <v>7.0000000000000001E-3</v>
      </c>
      <c r="I52" s="55">
        <v>0.61799999999999999</v>
      </c>
      <c r="J52" s="55">
        <v>1.3520000000000001</v>
      </c>
      <c r="K52" s="55">
        <v>3.0000000000000001E-3</v>
      </c>
      <c r="L52" s="55">
        <v>1E-3</v>
      </c>
      <c r="M52" s="55">
        <f t="shared" si="13"/>
        <v>2.8519999999999999</v>
      </c>
      <c r="O52" s="77"/>
    </row>
    <row r="53" spans="2:15" x14ac:dyDescent="0.3">
      <c r="B53" s="73" t="s">
        <v>403</v>
      </c>
      <c r="C53" s="55">
        <v>0.58599999999999997</v>
      </c>
      <c r="D53" s="55">
        <v>6.7000000000000004E-2</v>
      </c>
      <c r="E53" s="55">
        <v>1E-3</v>
      </c>
      <c r="F53" s="55">
        <v>0.14099999999999999</v>
      </c>
      <c r="G53" s="55">
        <v>4.524</v>
      </c>
      <c r="H53" s="55">
        <v>3.5000000000000003E-2</v>
      </c>
      <c r="I53" s="55">
        <v>1.944</v>
      </c>
      <c r="J53" s="55">
        <v>3.1960000000000002</v>
      </c>
      <c r="K53" s="55">
        <v>4.4999999999999998E-2</v>
      </c>
      <c r="L53" s="55">
        <v>1E-3</v>
      </c>
      <c r="M53" s="55">
        <f t="shared" si="13"/>
        <v>10.54</v>
      </c>
      <c r="O53" s="77"/>
    </row>
    <row r="54" spans="2:15" x14ac:dyDescent="0.3">
      <c r="B54" s="74" t="s">
        <v>237</v>
      </c>
      <c r="C54" s="55">
        <v>1.6539999999999999</v>
      </c>
      <c r="D54" s="55">
        <v>0.217</v>
      </c>
      <c r="E54" s="55">
        <v>0.13800000000000001</v>
      </c>
      <c r="F54" s="55">
        <v>0.59199999999999997</v>
      </c>
      <c r="G54" s="55">
        <v>9.3859999999999992</v>
      </c>
      <c r="H54" s="55">
        <v>0.106</v>
      </c>
      <c r="I54" s="55">
        <v>7.9829999999999997</v>
      </c>
      <c r="J54" s="55">
        <v>12.313000000000001</v>
      </c>
      <c r="K54" s="55">
        <v>0.20399999999999999</v>
      </c>
      <c r="L54" s="55">
        <v>5.0000000000000001E-3</v>
      </c>
      <c r="M54" s="55">
        <f t="shared" si="13"/>
        <v>32.597999999999999</v>
      </c>
      <c r="O54" s="77"/>
    </row>
    <row r="55" spans="2:15" x14ac:dyDescent="0.3">
      <c r="B55" s="74" t="s">
        <v>238</v>
      </c>
      <c r="C55" s="55">
        <v>0</v>
      </c>
      <c r="D55" s="55">
        <v>0</v>
      </c>
      <c r="E55" s="55">
        <v>0</v>
      </c>
      <c r="F55" s="55">
        <v>0</v>
      </c>
      <c r="G55" s="55">
        <v>0</v>
      </c>
      <c r="H55" s="55">
        <v>0</v>
      </c>
      <c r="I55" s="55">
        <v>0</v>
      </c>
      <c r="J55" s="55">
        <v>0</v>
      </c>
      <c r="K55" s="55">
        <v>0</v>
      </c>
      <c r="L55" s="55">
        <v>0</v>
      </c>
      <c r="M55" s="55">
        <f t="shared" si="13"/>
        <v>0</v>
      </c>
      <c r="O55" s="77"/>
    </row>
    <row r="56" spans="2:15" x14ac:dyDescent="0.3">
      <c r="B56" s="20" t="s">
        <v>38</v>
      </c>
      <c r="C56" s="55">
        <v>1.3460000000000001</v>
      </c>
      <c r="D56" s="55">
        <v>0.26</v>
      </c>
      <c r="E56" s="55">
        <v>0</v>
      </c>
      <c r="F56" s="55">
        <v>0.36199999999999999</v>
      </c>
      <c r="G56" s="55">
        <v>19.914000000000001</v>
      </c>
      <c r="H56" s="55">
        <v>1.8979999999999999</v>
      </c>
      <c r="I56" s="55">
        <v>14.917</v>
      </c>
      <c r="J56" s="55">
        <v>71.427000000000007</v>
      </c>
      <c r="K56" s="55">
        <v>0.38600000000000001</v>
      </c>
      <c r="L56" s="55">
        <v>6.3E-2</v>
      </c>
      <c r="M56" s="55">
        <f t="shared" si="13"/>
        <v>110.57300000000001</v>
      </c>
      <c r="O56" s="77"/>
    </row>
    <row r="57" spans="2:15" x14ac:dyDescent="0.3">
      <c r="B57" s="75" t="s">
        <v>276</v>
      </c>
      <c r="C57" s="55">
        <v>1.3460000000000001</v>
      </c>
      <c r="D57" s="55">
        <v>0.26</v>
      </c>
      <c r="E57" s="55">
        <v>0</v>
      </c>
      <c r="F57" s="55">
        <v>0.36199999999999999</v>
      </c>
      <c r="G57" s="55">
        <v>19.914000000000001</v>
      </c>
      <c r="H57" s="55">
        <v>1.8979999999999999</v>
      </c>
      <c r="I57" s="55">
        <v>14.917</v>
      </c>
      <c r="J57" s="55">
        <v>71.427000000000007</v>
      </c>
      <c r="K57" s="55">
        <v>0.38600000000000001</v>
      </c>
      <c r="L57" s="55">
        <v>6.3E-2</v>
      </c>
      <c r="M57" s="55">
        <f t="shared" si="13"/>
        <v>110.57300000000001</v>
      </c>
      <c r="O57" s="77"/>
    </row>
    <row r="58" spans="2:15" x14ac:dyDescent="0.3">
      <c r="B58" s="75" t="s">
        <v>277</v>
      </c>
      <c r="C58" s="55">
        <v>0</v>
      </c>
      <c r="D58" s="55">
        <v>0</v>
      </c>
      <c r="E58" s="55">
        <v>0</v>
      </c>
      <c r="F58" s="55">
        <v>0</v>
      </c>
      <c r="G58" s="55">
        <v>0</v>
      </c>
      <c r="H58" s="55">
        <v>0</v>
      </c>
      <c r="I58" s="55">
        <v>0</v>
      </c>
      <c r="J58" s="55">
        <v>0</v>
      </c>
      <c r="K58" s="55">
        <v>0</v>
      </c>
      <c r="L58" s="55">
        <v>0</v>
      </c>
      <c r="M58" s="55">
        <f t="shared" si="13"/>
        <v>0</v>
      </c>
    </row>
    <row r="59" spans="2:15" x14ac:dyDescent="0.3">
      <c r="B59" s="20" t="s">
        <v>9</v>
      </c>
      <c r="C59" s="55">
        <v>0.01</v>
      </c>
      <c r="D59" s="55">
        <v>0</v>
      </c>
      <c r="E59" s="55">
        <v>0</v>
      </c>
      <c r="F59" s="55">
        <v>0</v>
      </c>
      <c r="G59" s="55">
        <v>5.3999999999999999E-2</v>
      </c>
      <c r="H59" s="55">
        <v>1E-3</v>
      </c>
      <c r="I59" s="55">
        <v>7.0999999999999994E-2</v>
      </c>
      <c r="J59" s="55">
        <v>0.28499999999999998</v>
      </c>
      <c r="K59" s="55">
        <v>0</v>
      </c>
      <c r="L59" s="55">
        <v>0</v>
      </c>
      <c r="M59" s="55">
        <f t="shared" si="13"/>
        <v>0.42099999999999999</v>
      </c>
    </row>
    <row r="60" spans="2:15" x14ac:dyDescent="0.3">
      <c r="B60" s="29" t="s">
        <v>10</v>
      </c>
      <c r="C60" s="56">
        <f>SUM(C49:C51,C57:C59)</f>
        <v>9.1509999999999998</v>
      </c>
      <c r="D60" s="56">
        <f t="shared" ref="D60" si="14">SUM(D49:D51,D57:D59)</f>
        <v>0.78400000000000003</v>
      </c>
      <c r="E60" s="56">
        <f t="shared" ref="E60" si="15">SUM(E49:E51,E57:E59)</f>
        <v>0.42099999999999999</v>
      </c>
      <c r="F60" s="56">
        <f t="shared" ref="F60" si="16">SUM(F49:F51,F57:F59)</f>
        <v>3.9290000000000003</v>
      </c>
      <c r="G60" s="56">
        <f t="shared" ref="G60" si="17">SUM(G49:G51,G57:G59)</f>
        <v>46.194000000000003</v>
      </c>
      <c r="H60" s="56">
        <f t="shared" ref="H60" si="18">SUM(H49:H51,H57:H59)</f>
        <v>3.0319999999999996</v>
      </c>
      <c r="I60" s="56">
        <f t="shared" ref="I60" si="19">SUM(I49:I51,I57:I59)</f>
        <v>36.561999999999998</v>
      </c>
      <c r="J60" s="56">
        <f t="shared" ref="J60" si="20">SUM(J49:J51,J57:J59)</f>
        <v>100.333</v>
      </c>
      <c r="K60" s="56">
        <f t="shared" ref="K60" si="21">SUM(K49:K51,K57:K59)</f>
        <v>1.6840000000000002</v>
      </c>
      <c r="L60" s="56">
        <f t="shared" ref="L60" si="22">SUM(L49:L51,L57:L59)</f>
        <v>8.4999999999999992E-2</v>
      </c>
      <c r="M60" s="56">
        <f t="shared" ref="M60" si="23">SUM(M49:M51,M57:M59)</f>
        <v>202.17499999999998</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tabSelected="1" zoomScale="85" zoomScaleNormal="85" zoomScaleSheetLayoutView="100" workbookViewId="0">
      <selection activeCell="B1" sqref="B1"/>
    </sheetView>
  </sheetViews>
  <sheetFormatPr defaultRowHeight="16.5" x14ac:dyDescent="0.3"/>
  <cols>
    <col min="1" max="1" width="4.7109375" style="20" customWidth="1"/>
    <col min="2" max="2" width="25.140625" style="20" bestFit="1" customWidth="1"/>
    <col min="3" max="12" width="17.7109375" style="20" customWidth="1"/>
    <col min="13" max="13" width="18.5703125" style="20" bestFit="1" customWidth="1"/>
    <col min="14" max="20" width="9.140625" style="20"/>
    <col min="21" max="21" width="9.140625" style="20" customWidth="1"/>
    <col min="22" max="16384" width="9.140625" style="20"/>
  </cols>
  <sheetData>
    <row r="4" spans="2:13" x14ac:dyDescent="0.3">
      <c r="K4" s="47" t="s">
        <v>30</v>
      </c>
      <c r="L4" s="48">
        <v>45747</v>
      </c>
    </row>
    <row r="5" spans="2:13" x14ac:dyDescent="0.3">
      <c r="B5" s="49" t="s">
        <v>341</v>
      </c>
    </row>
    <row r="6" spans="2:13" x14ac:dyDescent="0.3">
      <c r="B6" s="50" t="s">
        <v>401</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42</v>
      </c>
      <c r="C9" s="55">
        <v>0.77200000000000002</v>
      </c>
      <c r="D9" s="55">
        <v>0.22500000000000001</v>
      </c>
      <c r="E9" s="55">
        <v>0</v>
      </c>
      <c r="F9" s="55">
        <v>0.17199999999999999</v>
      </c>
      <c r="G9" s="55">
        <v>5.4489999999999998</v>
      </c>
      <c r="H9" s="55">
        <v>0.65</v>
      </c>
      <c r="I9" s="55">
        <v>3.7719999999999998</v>
      </c>
      <c r="J9" s="55">
        <v>2.5390000000000001</v>
      </c>
      <c r="K9" s="55">
        <v>0.317</v>
      </c>
      <c r="L9" s="55">
        <v>1.4E-2</v>
      </c>
      <c r="M9" s="55">
        <f>SUM(C9:L9)</f>
        <v>13.91</v>
      </c>
    </row>
    <row r="10" spans="2:13" x14ac:dyDescent="0.3">
      <c r="B10" s="20" t="s">
        <v>135</v>
      </c>
      <c r="C10" s="55">
        <v>0.57099999999999995</v>
      </c>
      <c r="D10" s="55">
        <v>0.11899999999999999</v>
      </c>
      <c r="E10" s="55">
        <v>0</v>
      </c>
      <c r="F10" s="55">
        <v>0.115</v>
      </c>
      <c r="G10" s="55">
        <v>4.0140000000000002</v>
      </c>
      <c r="H10" s="55">
        <v>0.66800000000000004</v>
      </c>
      <c r="I10" s="55">
        <v>3.3820000000000001</v>
      </c>
      <c r="J10" s="55">
        <v>2.3140000000000001</v>
      </c>
      <c r="K10" s="55">
        <v>0.20200000000000001</v>
      </c>
      <c r="L10" s="55">
        <v>8.9999999999999993E-3</v>
      </c>
      <c r="M10" s="55">
        <f t="shared" ref="M10:M13" si="0">SUM(C10:L10)</f>
        <v>11.394</v>
      </c>
    </row>
    <row r="11" spans="2:13" x14ac:dyDescent="0.3">
      <c r="B11" s="20" t="s">
        <v>43</v>
      </c>
      <c r="C11" s="55">
        <v>0.88500000000000001</v>
      </c>
      <c r="D11" s="55">
        <v>9.6000000000000002E-2</v>
      </c>
      <c r="E11" s="55">
        <v>0</v>
      </c>
      <c r="F11" s="55">
        <v>0.39400000000000002</v>
      </c>
      <c r="G11" s="55">
        <v>5.1840000000000002</v>
      </c>
      <c r="H11" s="55">
        <v>0.47399999999999998</v>
      </c>
      <c r="I11" s="55">
        <v>3.887</v>
      </c>
      <c r="J11" s="55">
        <v>2.0499999999999998</v>
      </c>
      <c r="K11" s="55">
        <v>0.44900000000000001</v>
      </c>
      <c r="L11" s="55">
        <v>5.0000000000000001E-3</v>
      </c>
      <c r="M11" s="55">
        <f t="shared" si="0"/>
        <v>13.423999999999999</v>
      </c>
    </row>
    <row r="12" spans="2:13" x14ac:dyDescent="0.3">
      <c r="B12" s="20" t="s">
        <v>44</v>
      </c>
      <c r="C12" s="55">
        <v>1.645</v>
      </c>
      <c r="D12" s="55">
        <v>0.17199999999999999</v>
      </c>
      <c r="E12" s="55">
        <v>1E-3</v>
      </c>
      <c r="F12" s="55">
        <v>0.82</v>
      </c>
      <c r="G12" s="55">
        <v>9.8879999999999999</v>
      </c>
      <c r="H12" s="55">
        <v>0.51800000000000002</v>
      </c>
      <c r="I12" s="55">
        <v>6.1319999999999997</v>
      </c>
      <c r="J12" s="55">
        <v>3.8180000000000001</v>
      </c>
      <c r="K12" s="55">
        <v>0.38800000000000001</v>
      </c>
      <c r="L12" s="55">
        <v>0.01</v>
      </c>
      <c r="M12" s="55">
        <f t="shared" si="0"/>
        <v>23.392000000000007</v>
      </c>
    </row>
    <row r="13" spans="2:13" x14ac:dyDescent="0.3">
      <c r="B13" s="20" t="s">
        <v>45</v>
      </c>
      <c r="C13" s="55">
        <v>5.2779999999999996</v>
      </c>
      <c r="D13" s="55">
        <v>0.17100000000000001</v>
      </c>
      <c r="E13" s="55">
        <v>0.42099999999999999</v>
      </c>
      <c r="F13" s="55">
        <v>2.427</v>
      </c>
      <c r="G13" s="55">
        <v>21.658999999999999</v>
      </c>
      <c r="H13" s="55">
        <v>0.72299999999999998</v>
      </c>
      <c r="I13" s="55">
        <v>19.388999999999999</v>
      </c>
      <c r="J13" s="55">
        <v>89.611000000000004</v>
      </c>
      <c r="K13" s="55">
        <v>0.32900000000000001</v>
      </c>
      <c r="L13" s="55">
        <v>4.7E-2</v>
      </c>
      <c r="M13" s="55">
        <f t="shared" si="0"/>
        <v>140.05500000000001</v>
      </c>
    </row>
    <row r="14" spans="2:13" x14ac:dyDescent="0.3">
      <c r="B14" s="29" t="s">
        <v>10</v>
      </c>
      <c r="C14" s="56">
        <f>SUM(C9:C13)</f>
        <v>9.1509999999999998</v>
      </c>
      <c r="D14" s="56">
        <f t="shared" ref="D14:M14" si="1">SUM(D9:D13)</f>
        <v>0.78299999999999992</v>
      </c>
      <c r="E14" s="56">
        <f t="shared" si="1"/>
        <v>0.42199999999999999</v>
      </c>
      <c r="F14" s="56">
        <f t="shared" si="1"/>
        <v>3.9279999999999999</v>
      </c>
      <c r="G14" s="56">
        <f t="shared" si="1"/>
        <v>46.194000000000003</v>
      </c>
      <c r="H14" s="56">
        <f t="shared" si="1"/>
        <v>3.0329999999999999</v>
      </c>
      <c r="I14" s="56">
        <f t="shared" si="1"/>
        <v>36.561999999999998</v>
      </c>
      <c r="J14" s="56">
        <f t="shared" si="1"/>
        <v>100.33200000000001</v>
      </c>
      <c r="K14" s="56">
        <f t="shared" si="1"/>
        <v>1.6849999999999998</v>
      </c>
      <c r="L14" s="56">
        <f t="shared" si="1"/>
        <v>8.4999999999999992E-2</v>
      </c>
      <c r="M14" s="56">
        <f t="shared" si="1"/>
        <v>202.17500000000001</v>
      </c>
    </row>
    <row r="15" spans="2:13" x14ac:dyDescent="0.3">
      <c r="C15" s="57"/>
      <c r="D15" s="57"/>
      <c r="E15" s="57"/>
      <c r="F15" s="57"/>
      <c r="G15" s="57"/>
      <c r="H15" s="57"/>
      <c r="I15" s="57"/>
      <c r="J15" s="57"/>
      <c r="K15" s="57"/>
      <c r="L15" s="57"/>
      <c r="M15" s="57"/>
    </row>
    <row r="16" spans="2:13" x14ac:dyDescent="0.3">
      <c r="C16" s="57"/>
      <c r="D16" s="57"/>
      <c r="E16" s="57"/>
      <c r="F16" s="57"/>
      <c r="G16" s="57"/>
      <c r="H16" s="57"/>
      <c r="I16" s="57"/>
      <c r="J16" s="57"/>
      <c r="K16" s="57"/>
      <c r="L16" s="57"/>
      <c r="M16" s="57"/>
    </row>
    <row r="19" spans="2:13" x14ac:dyDescent="0.3">
      <c r="B19" s="49" t="s">
        <v>342</v>
      </c>
    </row>
    <row r="20" spans="2:13" x14ac:dyDescent="0.3">
      <c r="B20" s="50" t="s">
        <v>119</v>
      </c>
      <c r="C20" s="50"/>
      <c r="D20" s="51"/>
      <c r="E20" s="51"/>
      <c r="F20" s="51"/>
      <c r="G20" s="51"/>
      <c r="H20" s="51"/>
      <c r="I20" s="51"/>
      <c r="J20" s="51"/>
      <c r="K20" s="51"/>
      <c r="L20" s="51"/>
      <c r="M20" s="51"/>
    </row>
    <row r="21" spans="2:13" x14ac:dyDescent="0.3">
      <c r="B21" s="52"/>
      <c r="C21" s="52"/>
      <c r="D21" s="52"/>
      <c r="E21" s="52"/>
      <c r="F21" s="52"/>
      <c r="G21" s="52"/>
      <c r="H21" s="52"/>
      <c r="I21" s="52"/>
      <c r="J21" s="52"/>
      <c r="K21" s="52"/>
      <c r="L21" s="52"/>
      <c r="M21" s="52"/>
    </row>
    <row r="22" spans="2:13" ht="49.5" x14ac:dyDescent="0.3">
      <c r="B22" s="52"/>
      <c r="C22" s="53" t="s">
        <v>1</v>
      </c>
      <c r="D22" s="53" t="s">
        <v>2</v>
      </c>
      <c r="E22" s="53" t="s">
        <v>3</v>
      </c>
      <c r="F22" s="53" t="s">
        <v>4</v>
      </c>
      <c r="G22" s="53" t="s">
        <v>5</v>
      </c>
      <c r="H22" s="53" t="s">
        <v>6</v>
      </c>
      <c r="I22" s="53" t="s">
        <v>7</v>
      </c>
      <c r="J22" s="53" t="s">
        <v>52</v>
      </c>
      <c r="K22" s="53" t="s">
        <v>8</v>
      </c>
      <c r="L22" s="53" t="s">
        <v>9</v>
      </c>
      <c r="M22" s="54" t="s">
        <v>10</v>
      </c>
    </row>
    <row r="23" spans="2:13" x14ac:dyDescent="0.3">
      <c r="B23" s="20" t="s">
        <v>46</v>
      </c>
      <c r="C23" s="55">
        <v>0</v>
      </c>
      <c r="D23" s="55">
        <v>0</v>
      </c>
      <c r="E23" s="55">
        <v>0</v>
      </c>
      <c r="F23" s="55">
        <v>0</v>
      </c>
      <c r="G23" s="55">
        <v>0</v>
      </c>
      <c r="H23" s="55">
        <v>0</v>
      </c>
      <c r="I23" s="55">
        <v>3.0000000000000001E-3</v>
      </c>
      <c r="J23" s="55">
        <v>7.0000000000000001E-3</v>
      </c>
      <c r="K23" s="55">
        <v>0</v>
      </c>
      <c r="L23" s="55">
        <v>0</v>
      </c>
      <c r="M23" s="55">
        <f>SUM(C23:L23)</f>
        <v>0.01</v>
      </c>
    </row>
    <row r="24" spans="2:13" x14ac:dyDescent="0.3">
      <c r="B24" s="20" t="s">
        <v>136</v>
      </c>
      <c r="C24" s="55">
        <v>4.0000000000000001E-3</v>
      </c>
      <c r="D24" s="55">
        <v>0</v>
      </c>
      <c r="E24" s="55">
        <v>0</v>
      </c>
      <c r="F24" s="55">
        <v>1E-3</v>
      </c>
      <c r="G24" s="55">
        <v>4.0000000000000001E-3</v>
      </c>
      <c r="H24" s="55">
        <v>0.06</v>
      </c>
      <c r="I24" s="55">
        <v>6.0999999999999999E-2</v>
      </c>
      <c r="J24" s="55">
        <v>5.0999999999999997E-2</v>
      </c>
      <c r="K24" s="55">
        <v>1E-3</v>
      </c>
      <c r="L24" s="55">
        <v>0</v>
      </c>
      <c r="M24" s="55">
        <f t="shared" ref="M24:M28" si="2">SUM(C24:L24)</f>
        <v>0.182</v>
      </c>
    </row>
    <row r="25" spans="2:13" x14ac:dyDescent="0.3">
      <c r="B25" s="20" t="s">
        <v>47</v>
      </c>
      <c r="C25" s="55">
        <v>1.7999999999999999E-2</v>
      </c>
      <c r="D25" s="55">
        <v>0</v>
      </c>
      <c r="E25" s="55">
        <v>1E-3</v>
      </c>
      <c r="F25" s="55">
        <v>1E-3</v>
      </c>
      <c r="G25" s="55">
        <v>2.1000000000000001E-2</v>
      </c>
      <c r="H25" s="55">
        <v>1.7000000000000001E-2</v>
      </c>
      <c r="I25" s="55">
        <v>0.21</v>
      </c>
      <c r="J25" s="55">
        <v>0.126</v>
      </c>
      <c r="K25" s="55">
        <v>2E-3</v>
      </c>
      <c r="L25" s="55">
        <v>0</v>
      </c>
      <c r="M25" s="55">
        <f t="shared" si="2"/>
        <v>0.39600000000000002</v>
      </c>
    </row>
    <row r="26" spans="2:13" x14ac:dyDescent="0.3">
      <c r="B26" s="20" t="s">
        <v>48</v>
      </c>
      <c r="C26" s="55">
        <v>0.251</v>
      </c>
      <c r="D26" s="55">
        <v>3.0000000000000001E-3</v>
      </c>
      <c r="E26" s="55">
        <v>4.5999999999999999E-2</v>
      </c>
      <c r="F26" s="55">
        <v>2.8000000000000001E-2</v>
      </c>
      <c r="G26" s="55">
        <v>0.23400000000000001</v>
      </c>
      <c r="H26" s="55">
        <v>0.10299999999999999</v>
      </c>
      <c r="I26" s="55">
        <v>1.1919999999999999</v>
      </c>
      <c r="J26" s="55">
        <v>1.7110000000000001</v>
      </c>
      <c r="K26" s="55">
        <v>2.1999999999999999E-2</v>
      </c>
      <c r="L26" s="55">
        <v>3.0000000000000001E-3</v>
      </c>
      <c r="M26" s="55">
        <f t="shared" si="2"/>
        <v>3.593</v>
      </c>
    </row>
    <row r="27" spans="2:13" x14ac:dyDescent="0.3">
      <c r="B27" s="20" t="s">
        <v>50</v>
      </c>
      <c r="C27" s="55">
        <v>1.982</v>
      </c>
      <c r="D27" s="55">
        <v>9.7000000000000003E-2</v>
      </c>
      <c r="E27" s="55">
        <v>0.26200000000000001</v>
      </c>
      <c r="F27" s="55">
        <v>0.26600000000000001</v>
      </c>
      <c r="G27" s="55">
        <v>4.6210000000000004</v>
      </c>
      <c r="H27" s="55">
        <v>2.8479999999999999</v>
      </c>
      <c r="I27" s="55">
        <v>26.91</v>
      </c>
      <c r="J27" s="55">
        <v>20.866</v>
      </c>
      <c r="K27" s="55">
        <v>1.323</v>
      </c>
      <c r="L27" s="55">
        <v>1.4999999999999999E-2</v>
      </c>
      <c r="M27" s="55">
        <f t="shared" si="2"/>
        <v>59.190000000000005</v>
      </c>
    </row>
    <row r="28" spans="2:13" x14ac:dyDescent="0.3">
      <c r="B28" s="20" t="s">
        <v>49</v>
      </c>
      <c r="C28" s="55">
        <v>6.8949999999999996</v>
      </c>
      <c r="D28" s="55">
        <v>0.68400000000000005</v>
      </c>
      <c r="E28" s="55">
        <v>0.112</v>
      </c>
      <c r="F28" s="55">
        <v>3.6320000000000001</v>
      </c>
      <c r="G28" s="55">
        <v>41.314</v>
      </c>
      <c r="H28" s="55">
        <v>4.0000000000000001E-3</v>
      </c>
      <c r="I28" s="55">
        <v>8.1850000000000005</v>
      </c>
      <c r="J28" s="55">
        <v>77.572999999999993</v>
      </c>
      <c r="K28" s="55">
        <v>0.33600000000000002</v>
      </c>
      <c r="L28" s="55">
        <v>6.7000000000000004E-2</v>
      </c>
      <c r="M28" s="55">
        <f t="shared" si="2"/>
        <v>138.80200000000002</v>
      </c>
    </row>
    <row r="29" spans="2:13" x14ac:dyDescent="0.3">
      <c r="B29" s="29" t="s">
        <v>10</v>
      </c>
      <c r="C29" s="56">
        <f>SUM(C23:C28)</f>
        <v>9.1499999999999986</v>
      </c>
      <c r="D29" s="56">
        <f t="shared" ref="D29:M29" si="3">SUM(D23:D28)</f>
        <v>0.78400000000000003</v>
      </c>
      <c r="E29" s="56">
        <f t="shared" si="3"/>
        <v>0.42099999999999999</v>
      </c>
      <c r="F29" s="56">
        <f t="shared" si="3"/>
        <v>3.9279999999999999</v>
      </c>
      <c r="G29" s="56">
        <f t="shared" si="3"/>
        <v>46.194000000000003</v>
      </c>
      <c r="H29" s="56">
        <f t="shared" si="3"/>
        <v>3.032</v>
      </c>
      <c r="I29" s="56">
        <f t="shared" si="3"/>
        <v>36.561</v>
      </c>
      <c r="J29" s="56">
        <f t="shared" si="3"/>
        <v>100.33399999999999</v>
      </c>
      <c r="K29" s="56">
        <f t="shared" si="3"/>
        <v>1.6839999999999999</v>
      </c>
      <c r="L29" s="56">
        <f t="shared" si="3"/>
        <v>8.5000000000000006E-2</v>
      </c>
      <c r="M29" s="56">
        <f t="shared" si="3"/>
        <v>202.17300000000003</v>
      </c>
    </row>
    <row r="34" spans="2:13" x14ac:dyDescent="0.3">
      <c r="B34" s="49" t="s">
        <v>343</v>
      </c>
    </row>
    <row r="35" spans="2:13" x14ac:dyDescent="0.3">
      <c r="B35" s="58" t="s">
        <v>258</v>
      </c>
      <c r="C35" s="51"/>
      <c r="D35" s="51"/>
      <c r="E35" s="51"/>
      <c r="F35" s="51"/>
      <c r="G35" s="51"/>
      <c r="H35" s="51"/>
      <c r="I35" s="51"/>
      <c r="J35" s="51"/>
      <c r="K35" s="51"/>
      <c r="L35" s="51"/>
      <c r="M35" s="51"/>
    </row>
    <row r="36" spans="2:13" x14ac:dyDescent="0.3">
      <c r="B36" s="52"/>
      <c r="C36" s="52"/>
      <c r="D36" s="52"/>
      <c r="E36" s="52"/>
      <c r="F36" s="52"/>
      <c r="G36" s="52"/>
      <c r="H36" s="52"/>
      <c r="I36" s="52"/>
      <c r="J36" s="52"/>
      <c r="K36" s="52"/>
      <c r="L36" s="52"/>
      <c r="M36" s="52"/>
    </row>
    <row r="37" spans="2:13" ht="49.5" x14ac:dyDescent="0.3">
      <c r="B37" s="52"/>
      <c r="C37" s="53" t="s">
        <v>1</v>
      </c>
      <c r="D37" s="53" t="s">
        <v>2</v>
      </c>
      <c r="E37" s="53" t="s">
        <v>3</v>
      </c>
      <c r="F37" s="53" t="s">
        <v>4</v>
      </c>
      <c r="G37" s="53" t="s">
        <v>5</v>
      </c>
      <c r="H37" s="53" t="s">
        <v>6</v>
      </c>
      <c r="I37" s="53" t="s">
        <v>7</v>
      </c>
      <c r="J37" s="53" t="s">
        <v>52</v>
      </c>
      <c r="K37" s="53" t="s">
        <v>8</v>
      </c>
      <c r="L37" s="53" t="s">
        <v>9</v>
      </c>
      <c r="M37" s="54" t="s">
        <v>10</v>
      </c>
    </row>
    <row r="38" spans="2:13" x14ac:dyDescent="0.3">
      <c r="B38" s="38" t="s">
        <v>51</v>
      </c>
      <c r="C38" s="59">
        <v>2E-3</v>
      </c>
      <c r="D38" s="59" t="s">
        <v>425</v>
      </c>
      <c r="E38" s="59">
        <v>5.0000000000000001E-3</v>
      </c>
      <c r="F38" s="59" t="s">
        <v>425</v>
      </c>
      <c r="G38" s="59">
        <v>3.0000000000000001E-3</v>
      </c>
      <c r="H38" s="59">
        <v>1E-3</v>
      </c>
      <c r="I38" s="59">
        <v>2E-3</v>
      </c>
      <c r="J38" s="59">
        <v>2E-3</v>
      </c>
      <c r="K38" s="59">
        <v>3.0000000000000001E-3</v>
      </c>
      <c r="L38" s="59" t="s">
        <v>425</v>
      </c>
      <c r="M38" s="60">
        <v>1E-3</v>
      </c>
    </row>
    <row r="39" spans="2:13" x14ac:dyDescent="0.3">
      <c r="B39" s="61" t="s">
        <v>309</v>
      </c>
    </row>
    <row r="40" spans="2:13" x14ac:dyDescent="0.3">
      <c r="J40" s="62"/>
    </row>
    <row r="44" spans="2:13" x14ac:dyDescent="0.3">
      <c r="B44" s="49" t="s">
        <v>344</v>
      </c>
    </row>
    <row r="45" spans="2:13" x14ac:dyDescent="0.3">
      <c r="B45" s="58" t="s">
        <v>188</v>
      </c>
      <c r="C45" s="58"/>
      <c r="D45" s="51"/>
      <c r="E45" s="51"/>
      <c r="F45" s="51"/>
      <c r="G45" s="51"/>
      <c r="H45" s="51"/>
      <c r="I45" s="51"/>
      <c r="J45" s="51"/>
      <c r="K45" s="51"/>
      <c r="L45" s="51"/>
      <c r="M45" s="51"/>
    </row>
    <row r="46" spans="2:13" x14ac:dyDescent="0.3">
      <c r="B46" s="52"/>
      <c r="C46" s="52"/>
      <c r="D46" s="52"/>
      <c r="E46" s="52"/>
      <c r="F46" s="52"/>
      <c r="G46" s="52"/>
      <c r="H46" s="52"/>
      <c r="I46" s="52"/>
      <c r="J46" s="52"/>
      <c r="K46" s="52"/>
      <c r="L46" s="52"/>
      <c r="M46" s="52"/>
    </row>
    <row r="47" spans="2:13" ht="49.5" x14ac:dyDescent="0.3">
      <c r="B47" s="52"/>
      <c r="C47" s="53" t="s">
        <v>1</v>
      </c>
      <c r="D47" s="53" t="s">
        <v>2</v>
      </c>
      <c r="E47" s="53" t="s">
        <v>3</v>
      </c>
      <c r="F47" s="53" t="s">
        <v>4</v>
      </c>
      <c r="G47" s="53" t="s">
        <v>5</v>
      </c>
      <c r="H47" s="53" t="s">
        <v>6</v>
      </c>
      <c r="I47" s="53" t="s">
        <v>7</v>
      </c>
      <c r="J47" s="53" t="s">
        <v>52</v>
      </c>
      <c r="K47" s="53" t="s">
        <v>8</v>
      </c>
      <c r="L47" s="53" t="s">
        <v>9</v>
      </c>
      <c r="M47" s="54" t="s">
        <v>10</v>
      </c>
    </row>
    <row r="48" spans="2:13" x14ac:dyDescent="0.3">
      <c r="B48" s="38" t="s">
        <v>51</v>
      </c>
      <c r="C48" s="63">
        <v>1E-3</v>
      </c>
      <c r="D48" s="63" t="s">
        <v>425</v>
      </c>
      <c r="E48" s="63" t="s">
        <v>425</v>
      </c>
      <c r="F48" s="63" t="s">
        <v>425</v>
      </c>
      <c r="G48" s="63">
        <v>3.0000000000000001E-3</v>
      </c>
      <c r="H48" s="63">
        <v>1E-3</v>
      </c>
      <c r="I48" s="63">
        <v>2E-3</v>
      </c>
      <c r="J48" s="63">
        <v>1E-3</v>
      </c>
      <c r="K48" s="63">
        <v>3.0000000000000001E-3</v>
      </c>
      <c r="L48" s="63" t="s">
        <v>425</v>
      </c>
      <c r="M48" s="64">
        <v>1E-3</v>
      </c>
    </row>
    <row r="49" spans="2:13" x14ac:dyDescent="0.3">
      <c r="B49" s="61" t="s">
        <v>310</v>
      </c>
    </row>
    <row r="50" spans="2:13" x14ac:dyDescent="0.3">
      <c r="M50" s="65"/>
    </row>
    <row r="54" spans="2:13" x14ac:dyDescent="0.3">
      <c r="B54" s="49" t="s">
        <v>345</v>
      </c>
    </row>
    <row r="55" spans="2:13" x14ac:dyDescent="0.3">
      <c r="B55" s="58" t="s">
        <v>171</v>
      </c>
      <c r="C55" s="51"/>
      <c r="D55" s="51"/>
      <c r="E55" s="51"/>
      <c r="F55" s="51"/>
      <c r="G55" s="51"/>
      <c r="H55" s="51"/>
      <c r="I55" s="51"/>
      <c r="J55" s="51"/>
      <c r="K55" s="51"/>
      <c r="L55" s="51"/>
      <c r="M55" s="51"/>
    </row>
    <row r="56" spans="2:13" x14ac:dyDescent="0.3">
      <c r="B56" s="52"/>
      <c r="C56" s="52"/>
      <c r="D56" s="52"/>
      <c r="E56" s="52"/>
      <c r="F56" s="52"/>
      <c r="G56" s="52"/>
      <c r="H56" s="52"/>
      <c r="I56" s="52"/>
      <c r="J56" s="52"/>
      <c r="K56" s="52"/>
      <c r="L56" s="52"/>
      <c r="M56" s="52"/>
    </row>
    <row r="57" spans="2:13" ht="49.5" x14ac:dyDescent="0.3">
      <c r="B57" s="52"/>
      <c r="C57" s="53" t="s">
        <v>1</v>
      </c>
      <c r="D57" s="53" t="s">
        <v>2</v>
      </c>
      <c r="E57" s="53" t="s">
        <v>3</v>
      </c>
      <c r="F57" s="53" t="s">
        <v>4</v>
      </c>
      <c r="G57" s="53" t="s">
        <v>5</v>
      </c>
      <c r="H57" s="53" t="s">
        <v>6</v>
      </c>
      <c r="I57" s="53" t="s">
        <v>7</v>
      </c>
      <c r="J57" s="53" t="s">
        <v>52</v>
      </c>
      <c r="K57" s="53" t="s">
        <v>8</v>
      </c>
      <c r="L57" s="53" t="s">
        <v>9</v>
      </c>
      <c r="M57" s="54" t="s">
        <v>10</v>
      </c>
    </row>
    <row r="58" spans="2:13" x14ac:dyDescent="0.3">
      <c r="B58" s="20" t="s">
        <v>241</v>
      </c>
      <c r="C58" s="208">
        <v>1E-3</v>
      </c>
      <c r="D58" s="55">
        <v>0</v>
      </c>
      <c r="E58" s="55">
        <v>0</v>
      </c>
      <c r="F58" s="55">
        <v>0</v>
      </c>
      <c r="G58" s="208">
        <v>3.0000000000000001E-3</v>
      </c>
      <c r="H58" s="208">
        <v>1E-3</v>
      </c>
      <c r="I58" s="208">
        <v>2E-3</v>
      </c>
      <c r="J58" s="208">
        <v>1E-3</v>
      </c>
      <c r="K58" s="55">
        <v>3.0000000000000001E-3</v>
      </c>
      <c r="L58" s="55">
        <v>0</v>
      </c>
      <c r="M58" s="208">
        <v>1E-3</v>
      </c>
    </row>
    <row r="59" spans="2:13" x14ac:dyDescent="0.3">
      <c r="B59" s="20" t="s">
        <v>242</v>
      </c>
      <c r="C59" s="208">
        <v>0</v>
      </c>
      <c r="D59" s="55">
        <v>0</v>
      </c>
      <c r="E59" s="55">
        <v>0</v>
      </c>
      <c r="F59" s="55">
        <v>0</v>
      </c>
      <c r="G59" s="208">
        <v>1E-3</v>
      </c>
      <c r="H59" s="55">
        <v>0</v>
      </c>
      <c r="I59" s="208">
        <v>2E-3</v>
      </c>
      <c r="J59" s="208">
        <v>1E-3</v>
      </c>
      <c r="K59" s="55">
        <v>0</v>
      </c>
      <c r="L59" s="55">
        <v>0</v>
      </c>
      <c r="M59" s="208">
        <v>1E-3</v>
      </c>
    </row>
    <row r="60" spans="2:13" x14ac:dyDescent="0.3">
      <c r="B60" s="20" t="s">
        <v>243</v>
      </c>
      <c r="C60" s="208">
        <v>0</v>
      </c>
      <c r="D60" s="55">
        <v>0</v>
      </c>
      <c r="E60" s="55">
        <v>0</v>
      </c>
      <c r="F60" s="55">
        <v>0</v>
      </c>
      <c r="G60" s="208">
        <v>1E-3</v>
      </c>
      <c r="H60" s="55" t="s">
        <v>425</v>
      </c>
      <c r="I60" s="208">
        <v>8.0000000000000002E-3</v>
      </c>
      <c r="J60" s="208">
        <v>7.0000000000000001E-3</v>
      </c>
      <c r="K60" s="55">
        <v>0</v>
      </c>
      <c r="L60" s="55">
        <v>0</v>
      </c>
      <c r="M60" s="208">
        <v>2E-3</v>
      </c>
    </row>
    <row r="61" spans="2:13" x14ac:dyDescent="0.3">
      <c r="B61" s="20" t="s">
        <v>165</v>
      </c>
      <c r="C61" s="208">
        <v>2E-3</v>
      </c>
      <c r="D61" s="55">
        <v>0</v>
      </c>
      <c r="E61" s="55">
        <v>0</v>
      </c>
      <c r="F61" s="55">
        <v>0</v>
      </c>
      <c r="G61" s="208">
        <v>0</v>
      </c>
      <c r="H61" s="55" t="s">
        <v>425</v>
      </c>
      <c r="I61" s="208">
        <v>1.9E-2</v>
      </c>
      <c r="J61" s="208">
        <v>3.0000000000000001E-3</v>
      </c>
      <c r="K61" s="55">
        <v>0</v>
      </c>
      <c r="L61" s="55">
        <v>0</v>
      </c>
      <c r="M61" s="208">
        <v>3.0000000000000001E-3</v>
      </c>
    </row>
    <row r="62" spans="2:13" x14ac:dyDescent="0.3">
      <c r="B62" s="20" t="s">
        <v>166</v>
      </c>
      <c r="C62" s="208">
        <v>8.0000000000000002E-3</v>
      </c>
      <c r="D62" s="55">
        <v>0</v>
      </c>
      <c r="E62" s="55" t="s">
        <v>425</v>
      </c>
      <c r="F62" s="55">
        <v>0</v>
      </c>
      <c r="G62" s="208">
        <v>0</v>
      </c>
      <c r="H62" s="55" t="s">
        <v>425</v>
      </c>
      <c r="I62" s="208">
        <v>2.1999999999999999E-2</v>
      </c>
      <c r="J62" s="208">
        <v>0</v>
      </c>
      <c r="K62" s="55">
        <v>0</v>
      </c>
      <c r="L62" s="55">
        <v>0</v>
      </c>
      <c r="M62" s="208">
        <v>6.0000000000000001E-3</v>
      </c>
    </row>
    <row r="63" spans="2:13" x14ac:dyDescent="0.3">
      <c r="B63" s="52" t="s">
        <v>167</v>
      </c>
      <c r="C63" s="209">
        <v>7.0000000000000001E-3</v>
      </c>
      <c r="D63" s="68">
        <v>0</v>
      </c>
      <c r="E63" s="68" t="s">
        <v>425</v>
      </c>
      <c r="F63" s="68">
        <v>0</v>
      </c>
      <c r="G63" s="209">
        <v>0</v>
      </c>
      <c r="H63" s="68" t="s">
        <v>425</v>
      </c>
      <c r="I63" s="209">
        <v>0</v>
      </c>
      <c r="J63" s="209">
        <v>0</v>
      </c>
      <c r="K63" s="68">
        <v>0</v>
      </c>
      <c r="L63" s="68">
        <v>0</v>
      </c>
      <c r="M63" s="209">
        <v>1E-3</v>
      </c>
    </row>
    <row r="64" spans="2:13" x14ac:dyDescent="0.3">
      <c r="B64" s="61" t="s">
        <v>311</v>
      </c>
    </row>
    <row r="68" spans="2:13" x14ac:dyDescent="0.3">
      <c r="B68" s="49" t="s">
        <v>346</v>
      </c>
    </row>
    <row r="69" spans="2:13" x14ac:dyDescent="0.3">
      <c r="B69" s="58" t="s">
        <v>312</v>
      </c>
      <c r="C69" s="51"/>
      <c r="D69" s="51"/>
      <c r="E69" s="51"/>
      <c r="F69" s="51"/>
      <c r="G69" s="51"/>
      <c r="H69" s="51"/>
      <c r="I69" s="51"/>
      <c r="J69" s="51"/>
      <c r="K69" s="51"/>
      <c r="L69" s="51"/>
      <c r="M69" s="51"/>
    </row>
    <row r="70" spans="2:13" x14ac:dyDescent="0.3">
      <c r="B70" s="52"/>
      <c r="C70" s="52"/>
      <c r="D70" s="52"/>
      <c r="E70" s="52"/>
      <c r="F70" s="52"/>
      <c r="G70" s="52"/>
      <c r="H70" s="52"/>
      <c r="I70" s="52"/>
      <c r="J70" s="52"/>
      <c r="K70" s="52"/>
      <c r="L70" s="52"/>
      <c r="M70" s="52"/>
    </row>
    <row r="71" spans="2:13" ht="49.5" x14ac:dyDescent="0.3">
      <c r="B71" s="52"/>
      <c r="C71" s="53" t="s">
        <v>1</v>
      </c>
      <c r="D71" s="53" t="s">
        <v>2</v>
      </c>
      <c r="E71" s="53" t="s">
        <v>3</v>
      </c>
      <c r="F71" s="53" t="s">
        <v>4</v>
      </c>
      <c r="G71" s="53" t="s">
        <v>5</v>
      </c>
      <c r="H71" s="53" t="s">
        <v>6</v>
      </c>
      <c r="I71" s="53" t="s">
        <v>7</v>
      </c>
      <c r="J71" s="53" t="s">
        <v>52</v>
      </c>
      <c r="K71" s="53" t="s">
        <v>8</v>
      </c>
      <c r="L71" s="53" t="s">
        <v>9</v>
      </c>
      <c r="M71" s="54" t="s">
        <v>10</v>
      </c>
    </row>
    <row r="72" spans="2:13" x14ac:dyDescent="0.3">
      <c r="B72" s="38" t="s">
        <v>264</v>
      </c>
      <c r="C72" s="63">
        <v>1.1000000000000001</v>
      </c>
      <c r="D72" s="63">
        <v>0</v>
      </c>
      <c r="E72" s="63">
        <v>0</v>
      </c>
      <c r="F72" s="63">
        <v>0</v>
      </c>
      <c r="G72" s="63">
        <v>0</v>
      </c>
      <c r="H72" s="63">
        <v>0.8</v>
      </c>
      <c r="I72" s="63">
        <v>0</v>
      </c>
      <c r="J72" s="63">
        <v>0</v>
      </c>
      <c r="K72" s="63"/>
      <c r="L72" s="63">
        <v>0</v>
      </c>
      <c r="M72" s="69">
        <v>1.9000000000000001</v>
      </c>
    </row>
    <row r="73" spans="2:13" x14ac:dyDescent="0.3">
      <c r="B73" s="70" t="s">
        <v>348</v>
      </c>
      <c r="C73" s="71"/>
      <c r="D73" s="71"/>
      <c r="E73" s="71"/>
      <c r="F73" s="71"/>
    </row>
    <row r="77" spans="2:13" x14ac:dyDescent="0.3">
      <c r="B77" s="49" t="s">
        <v>347</v>
      </c>
    </row>
    <row r="78" spans="2:13" x14ac:dyDescent="0.3">
      <c r="B78" s="58" t="s">
        <v>169</v>
      </c>
      <c r="C78" s="51"/>
      <c r="D78" s="51"/>
      <c r="E78" s="51"/>
      <c r="F78" s="51"/>
      <c r="G78" s="51"/>
      <c r="H78" s="51"/>
      <c r="I78" s="51"/>
      <c r="J78" s="51"/>
      <c r="K78" s="51"/>
      <c r="L78" s="51"/>
      <c r="M78" s="51"/>
    </row>
    <row r="79" spans="2:13" x14ac:dyDescent="0.3">
      <c r="B79" s="52"/>
      <c r="C79" s="52"/>
      <c r="D79" s="52"/>
      <c r="E79" s="52"/>
      <c r="F79" s="52"/>
      <c r="G79" s="52"/>
      <c r="H79" s="52"/>
      <c r="I79" s="52"/>
      <c r="J79" s="52"/>
      <c r="K79" s="52"/>
      <c r="L79" s="52"/>
      <c r="M79" s="52"/>
    </row>
    <row r="80" spans="2:13" ht="49.5" x14ac:dyDescent="0.3">
      <c r="B80" s="52"/>
      <c r="C80" s="53" t="s">
        <v>1</v>
      </c>
      <c r="D80" s="53" t="s">
        <v>2</v>
      </c>
      <c r="E80" s="53" t="s">
        <v>3</v>
      </c>
      <c r="F80" s="53" t="s">
        <v>4</v>
      </c>
      <c r="G80" s="53" t="s">
        <v>5</v>
      </c>
      <c r="H80" s="53" t="s">
        <v>6</v>
      </c>
      <c r="I80" s="53" t="s">
        <v>7</v>
      </c>
      <c r="J80" s="53" t="s">
        <v>52</v>
      </c>
      <c r="K80" s="53" t="s">
        <v>8</v>
      </c>
      <c r="L80" s="53" t="s">
        <v>9</v>
      </c>
      <c r="M80" s="54" t="s">
        <v>10</v>
      </c>
    </row>
    <row r="81" spans="2:14" x14ac:dyDescent="0.3">
      <c r="B81" s="38" t="s">
        <v>278</v>
      </c>
      <c r="C81" s="216">
        <v>9.6279867257659341E-5</v>
      </c>
      <c r="D81" s="63">
        <v>0</v>
      </c>
      <c r="E81" s="63">
        <v>0</v>
      </c>
      <c r="F81" s="63">
        <v>0</v>
      </c>
      <c r="G81" s="63">
        <v>0</v>
      </c>
      <c r="H81" s="216">
        <v>2.6376438225685198E-4</v>
      </c>
      <c r="I81" s="63">
        <v>0</v>
      </c>
      <c r="J81" s="63">
        <v>0</v>
      </c>
      <c r="K81" s="63">
        <v>0</v>
      </c>
      <c r="L81" s="63">
        <v>0</v>
      </c>
      <c r="M81" s="63">
        <v>9.3761890675542555E-6</v>
      </c>
    </row>
    <row r="82" spans="2:14" x14ac:dyDescent="0.3">
      <c r="B82" s="61" t="s">
        <v>350</v>
      </c>
    </row>
    <row r="83" spans="2:14" x14ac:dyDescent="0.3">
      <c r="B83" s="71"/>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heetViews>
  <sheetFormatPr defaultRowHeight="16.5" x14ac:dyDescent="0.3"/>
  <cols>
    <col min="1" max="1" width="4.7109375" style="20" customWidth="1"/>
    <col min="2" max="2" width="71.140625" style="20" customWidth="1"/>
    <col min="3" max="3" width="1.7109375" style="20" customWidth="1"/>
    <col min="4" max="4" width="97.42578125" style="20" customWidth="1"/>
    <col min="5" max="5" width="49.5703125" style="20" customWidth="1"/>
    <col min="6" max="16384" width="9.140625" style="20"/>
  </cols>
  <sheetData>
    <row r="5" spans="2:5" x14ac:dyDescent="0.3">
      <c r="B5" s="21" t="s">
        <v>137</v>
      </c>
      <c r="C5" s="21"/>
      <c r="D5" s="22"/>
      <c r="E5" s="22"/>
    </row>
    <row r="6" spans="2:5" ht="25.5" customHeight="1" x14ac:dyDescent="0.3">
      <c r="B6" s="23" t="s">
        <v>138</v>
      </c>
      <c r="C6" s="23"/>
      <c r="D6" s="24" t="s">
        <v>139</v>
      </c>
      <c r="E6" s="25" t="s">
        <v>140</v>
      </c>
    </row>
    <row r="7" spans="2:5" x14ac:dyDescent="0.3">
      <c r="B7" s="26"/>
      <c r="C7" s="26"/>
      <c r="D7" s="27"/>
      <c r="E7" s="28"/>
    </row>
    <row r="8" spans="2:5" x14ac:dyDescent="0.3">
      <c r="B8" s="29" t="s">
        <v>141</v>
      </c>
      <c r="C8" s="29"/>
      <c r="D8" s="30"/>
      <c r="E8" s="30"/>
    </row>
    <row r="9" spans="2:5" ht="33" x14ac:dyDescent="0.3">
      <c r="B9" s="31" t="s">
        <v>142</v>
      </c>
      <c r="C9" s="31"/>
      <c r="D9" s="31" t="s">
        <v>143</v>
      </c>
      <c r="E9" s="234"/>
    </row>
    <row r="10" spans="2:5" ht="6" customHeight="1" x14ac:dyDescent="0.3">
      <c r="B10" s="32"/>
      <c r="C10" s="32"/>
      <c r="D10" s="31"/>
      <c r="E10" s="234"/>
    </row>
    <row r="11" spans="2:5" ht="59.25" customHeight="1" x14ac:dyDescent="0.3">
      <c r="B11" s="32"/>
      <c r="C11" s="32"/>
      <c r="D11" s="31" t="s">
        <v>144</v>
      </c>
      <c r="E11" s="234"/>
    </row>
    <row r="12" spans="2:5" ht="33" x14ac:dyDescent="0.3">
      <c r="B12" s="33" t="s">
        <v>145</v>
      </c>
      <c r="C12" s="34"/>
      <c r="D12" s="35" t="s">
        <v>146</v>
      </c>
      <c r="E12" s="234"/>
    </row>
    <row r="13" spans="2:5" ht="15" customHeight="1" x14ac:dyDescent="0.3">
      <c r="B13" s="243" t="s">
        <v>147</v>
      </c>
      <c r="C13" s="34"/>
      <c r="D13" s="36" t="s">
        <v>260</v>
      </c>
      <c r="E13" s="234"/>
    </row>
    <row r="14" spans="2:5" x14ac:dyDescent="0.3">
      <c r="B14" s="243"/>
      <c r="C14" s="34"/>
      <c r="D14" s="36" t="s">
        <v>261</v>
      </c>
      <c r="E14" s="234"/>
    </row>
    <row r="15" spans="2:5" x14ac:dyDescent="0.3">
      <c r="B15" s="37"/>
      <c r="C15" s="37"/>
      <c r="D15" s="36" t="s">
        <v>392</v>
      </c>
      <c r="E15" s="234"/>
    </row>
    <row r="16" spans="2:5" x14ac:dyDescent="0.3">
      <c r="B16" s="37"/>
      <c r="C16" s="37"/>
      <c r="D16" s="36" t="s">
        <v>393</v>
      </c>
      <c r="E16" s="234"/>
    </row>
    <row r="17" spans="2:5" x14ac:dyDescent="0.3">
      <c r="B17" s="37"/>
      <c r="C17" s="37"/>
      <c r="D17" s="36" t="s">
        <v>394</v>
      </c>
      <c r="E17" s="234"/>
    </row>
    <row r="18" spans="2:5" x14ac:dyDescent="0.3">
      <c r="B18" s="37"/>
      <c r="C18" s="37"/>
      <c r="D18" s="36" t="s">
        <v>395</v>
      </c>
      <c r="E18" s="234"/>
    </row>
    <row r="19" spans="2:5" x14ac:dyDescent="0.3">
      <c r="B19" s="37"/>
      <c r="C19" s="37"/>
      <c r="D19" s="36" t="s">
        <v>396</v>
      </c>
      <c r="E19" s="234"/>
    </row>
    <row r="20" spans="2:5" x14ac:dyDescent="0.3">
      <c r="B20" s="37"/>
      <c r="C20" s="37"/>
      <c r="D20" s="36" t="s">
        <v>397</v>
      </c>
      <c r="E20" s="234"/>
    </row>
    <row r="21" spans="2:5" x14ac:dyDescent="0.3">
      <c r="B21" s="37"/>
      <c r="C21" s="37"/>
      <c r="D21" s="36" t="s">
        <v>398</v>
      </c>
      <c r="E21" s="234"/>
    </row>
    <row r="22" spans="2:5" x14ac:dyDescent="0.3">
      <c r="B22" s="37"/>
      <c r="C22" s="37"/>
      <c r="D22" s="36"/>
      <c r="E22" s="31"/>
    </row>
    <row r="23" spans="2:5" x14ac:dyDescent="0.3">
      <c r="B23" s="29" t="s">
        <v>148</v>
      </c>
      <c r="C23" s="29"/>
      <c r="D23" s="38"/>
      <c r="E23" s="38"/>
    </row>
    <row r="24" spans="2:5" ht="33" x14ac:dyDescent="0.3">
      <c r="B24" s="242" t="s">
        <v>149</v>
      </c>
      <c r="C24" s="33"/>
      <c r="D24" s="31" t="s">
        <v>150</v>
      </c>
      <c r="E24" s="234"/>
    </row>
    <row r="25" spans="2:5" x14ac:dyDescent="0.3">
      <c r="B25" s="233"/>
      <c r="C25" s="33"/>
      <c r="D25" s="31"/>
      <c r="E25" s="234"/>
    </row>
    <row r="26" spans="2:5" ht="33" x14ac:dyDescent="0.3">
      <c r="B26" s="233"/>
      <c r="C26" s="33"/>
      <c r="D26" s="31" t="s">
        <v>151</v>
      </c>
      <c r="E26" s="234"/>
    </row>
    <row r="27" spans="2:5" x14ac:dyDescent="0.3">
      <c r="B27" s="233"/>
      <c r="C27" s="33"/>
      <c r="D27" s="39"/>
      <c r="E27" s="234"/>
    </row>
    <row r="28" spans="2:5" x14ac:dyDescent="0.3">
      <c r="B28" s="233" t="s">
        <v>152</v>
      </c>
      <c r="C28" s="33"/>
      <c r="D28" s="31" t="s">
        <v>259</v>
      </c>
      <c r="E28" s="234"/>
    </row>
    <row r="29" spans="2:5" x14ac:dyDescent="0.3">
      <c r="B29" s="233"/>
      <c r="C29" s="33"/>
      <c r="D29" s="31"/>
      <c r="E29" s="234"/>
    </row>
    <row r="30" spans="2:5" ht="33" x14ac:dyDescent="0.3">
      <c r="B30" s="233" t="s">
        <v>153</v>
      </c>
      <c r="C30" s="33"/>
      <c r="D30" s="31" t="s">
        <v>282</v>
      </c>
      <c r="E30" s="234"/>
    </row>
    <row r="31" spans="2:5" x14ac:dyDescent="0.3">
      <c r="B31" s="233"/>
      <c r="C31" s="33"/>
      <c r="D31" s="31"/>
      <c r="E31" s="234"/>
    </row>
    <row r="32" spans="2:5" ht="33" x14ac:dyDescent="0.3">
      <c r="B32" s="233" t="s">
        <v>154</v>
      </c>
      <c r="C32" s="33"/>
      <c r="D32" s="31" t="s">
        <v>283</v>
      </c>
      <c r="E32" s="234"/>
    </row>
    <row r="33" spans="2:5" x14ac:dyDescent="0.3">
      <c r="B33" s="233"/>
      <c r="C33" s="33"/>
      <c r="D33" s="31"/>
      <c r="E33" s="234"/>
    </row>
    <row r="34" spans="2:5" ht="49.5" x14ac:dyDescent="0.3">
      <c r="B34" s="34" t="s">
        <v>155</v>
      </c>
      <c r="C34" s="34"/>
      <c r="D34" s="35" t="s">
        <v>399</v>
      </c>
      <c r="E34" s="31"/>
    </row>
    <row r="37" spans="2:5" x14ac:dyDescent="0.3">
      <c r="B37" s="21" t="s">
        <v>205</v>
      </c>
      <c r="C37" s="21"/>
      <c r="D37" s="22"/>
      <c r="E37" s="22"/>
    </row>
    <row r="38" spans="2:5" x14ac:dyDescent="0.3">
      <c r="B38" s="236" t="s">
        <v>206</v>
      </c>
      <c r="C38" s="40"/>
      <c r="D38" s="237" t="s">
        <v>207</v>
      </c>
      <c r="E38" s="237"/>
    </row>
    <row r="39" spans="2:5" x14ac:dyDescent="0.3">
      <c r="B39" s="236"/>
      <c r="C39" s="40"/>
      <c r="D39" s="238" t="s">
        <v>208</v>
      </c>
      <c r="E39" s="238"/>
    </row>
    <row r="40" spans="2:5" x14ac:dyDescent="0.3">
      <c r="B40" s="40"/>
      <c r="C40" s="40"/>
      <c r="D40" s="41"/>
      <c r="E40" s="41"/>
    </row>
    <row r="41" spans="2:5" x14ac:dyDescent="0.3">
      <c r="B41" s="42" t="s">
        <v>209</v>
      </c>
      <c r="C41" s="42"/>
      <c r="D41" s="239"/>
      <c r="E41" s="239"/>
    </row>
    <row r="42" spans="2:5" ht="64.5" customHeight="1" x14ac:dyDescent="0.3">
      <c r="B42" s="31" t="s">
        <v>210</v>
      </c>
      <c r="C42" s="31"/>
      <c r="D42" s="240" t="s">
        <v>356</v>
      </c>
      <c r="E42" s="240"/>
    </row>
    <row r="43" spans="2:5" ht="85.5" customHeight="1" x14ac:dyDescent="0.3">
      <c r="B43" s="34" t="s">
        <v>211</v>
      </c>
      <c r="C43" s="34"/>
      <c r="D43" s="231" t="s">
        <v>357</v>
      </c>
      <c r="E43" s="231"/>
    </row>
    <row r="44" spans="2:5" x14ac:dyDescent="0.3">
      <c r="B44" s="34"/>
      <c r="C44" s="34"/>
      <c r="D44" s="241" t="s">
        <v>331</v>
      </c>
      <c r="E44" s="241"/>
    </row>
    <row r="45" spans="2:5" ht="15" customHeight="1" x14ac:dyDescent="0.3">
      <c r="B45" s="42" t="s">
        <v>156</v>
      </c>
      <c r="C45" s="42"/>
      <c r="D45" s="235" t="s">
        <v>157</v>
      </c>
      <c r="E45" s="235"/>
    </row>
    <row r="46" spans="2:5" ht="36" customHeight="1" x14ac:dyDescent="0.3">
      <c r="B46" s="33" t="s">
        <v>158</v>
      </c>
      <c r="C46" s="34"/>
      <c r="D46" s="231" t="s">
        <v>279</v>
      </c>
      <c r="E46" s="231"/>
    </row>
    <row r="47" spans="2:5" ht="179.25" customHeight="1" x14ac:dyDescent="0.3">
      <c r="C47" s="34"/>
      <c r="D47" s="231" t="s">
        <v>400</v>
      </c>
      <c r="E47" s="231"/>
    </row>
    <row r="48" spans="2:5" ht="17.25" x14ac:dyDescent="0.3">
      <c r="B48" s="43"/>
      <c r="C48" s="43"/>
      <c r="D48" s="44" t="s">
        <v>280</v>
      </c>
      <c r="E48" s="45"/>
    </row>
    <row r="49" spans="2:5" x14ac:dyDescent="0.3">
      <c r="D49" s="20" t="s">
        <v>281</v>
      </c>
    </row>
    <row r="50" spans="2:5" ht="13.5" customHeight="1" x14ac:dyDescent="0.3">
      <c r="E50" s="46" t="s">
        <v>244</v>
      </c>
    </row>
    <row r="51" spans="2:5" ht="69" customHeight="1" x14ac:dyDescent="0.3">
      <c r="B51" s="33" t="s">
        <v>159</v>
      </c>
      <c r="D51" s="231" t="s">
        <v>284</v>
      </c>
      <c r="E51" s="231"/>
    </row>
    <row r="52" spans="2:5" ht="33.75" customHeight="1" x14ac:dyDescent="0.3">
      <c r="D52" s="232" t="s">
        <v>285</v>
      </c>
      <c r="E52" s="232"/>
    </row>
  </sheetData>
  <mergeCells count="23">
    <mergeCell ref="E9:E11"/>
    <mergeCell ref="E12:E21"/>
    <mergeCell ref="B24:B27"/>
    <mergeCell ref="E24:E27"/>
    <mergeCell ref="B28:B29"/>
    <mergeCell ref="E28:E29"/>
    <mergeCell ref="B13:B14"/>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heetViews>
  <sheetFormatPr defaultRowHeight="16.5" x14ac:dyDescent="0.3"/>
  <cols>
    <col min="1" max="1" width="4.7109375" style="20" customWidth="1"/>
    <col min="2" max="2" width="71.140625" style="20" customWidth="1"/>
    <col min="3" max="3" width="68.140625" style="20" customWidth="1"/>
    <col min="4" max="4" width="80.28515625" style="20" customWidth="1"/>
    <col min="5" max="16384" width="9.140625" style="20"/>
  </cols>
  <sheetData>
    <row r="1" spans="2:4" s="1" customFormat="1" x14ac:dyDescent="0.3"/>
    <row r="2" spans="2:4" s="1" customFormat="1" x14ac:dyDescent="0.3"/>
    <row r="3" spans="2:4" s="1" customFormat="1" x14ac:dyDescent="0.3"/>
    <row r="4" spans="2:4" s="1" customFormat="1" x14ac:dyDescent="0.3"/>
    <row r="5" spans="2:4" s="1" customFormat="1" x14ac:dyDescent="0.3">
      <c r="B5" s="2" t="s">
        <v>190</v>
      </c>
    </row>
    <row r="6" spans="2:4" s="1" customFormat="1" x14ac:dyDescent="0.3">
      <c r="B6" s="3" t="s">
        <v>191</v>
      </c>
      <c r="C6" s="247" t="s">
        <v>139</v>
      </c>
      <c r="D6" s="247"/>
    </row>
    <row r="7" spans="2:4" s="1" customFormat="1" x14ac:dyDescent="0.3">
      <c r="B7" s="3" t="s">
        <v>192</v>
      </c>
      <c r="C7" s="247"/>
      <c r="D7" s="247"/>
    </row>
    <row r="8" spans="2:4" s="1" customFormat="1" x14ac:dyDescent="0.3">
      <c r="B8" s="4" t="s">
        <v>54</v>
      </c>
      <c r="C8" s="245" t="s">
        <v>218</v>
      </c>
      <c r="D8" s="245"/>
    </row>
    <row r="9" spans="2:4" s="1" customFormat="1" x14ac:dyDescent="0.3">
      <c r="B9" s="4" t="s">
        <v>120</v>
      </c>
      <c r="C9" s="244" t="s">
        <v>286</v>
      </c>
      <c r="D9" s="244"/>
    </row>
    <row r="10" spans="2:4" s="1" customFormat="1" x14ac:dyDescent="0.3">
      <c r="B10" s="4" t="s">
        <v>56</v>
      </c>
      <c r="C10" s="245" t="s">
        <v>219</v>
      </c>
      <c r="D10" s="245"/>
    </row>
    <row r="11" spans="2:4" s="1" customFormat="1" x14ac:dyDescent="0.3">
      <c r="B11" s="4" t="s">
        <v>57</v>
      </c>
      <c r="C11" s="245" t="s">
        <v>220</v>
      </c>
      <c r="D11" s="245"/>
    </row>
    <row r="12" spans="2:4" s="1" customFormat="1" x14ac:dyDescent="0.3">
      <c r="B12" s="4" t="s">
        <v>121</v>
      </c>
      <c r="C12" s="245" t="s">
        <v>221</v>
      </c>
      <c r="D12" s="245"/>
    </row>
    <row r="13" spans="2:4" s="1" customFormat="1" x14ac:dyDescent="0.3">
      <c r="B13" s="4" t="s">
        <v>58</v>
      </c>
      <c r="C13" s="245" t="s">
        <v>222</v>
      </c>
      <c r="D13" s="245"/>
    </row>
    <row r="14" spans="2:4" s="1" customFormat="1" x14ac:dyDescent="0.3">
      <c r="B14" s="4" t="s">
        <v>193</v>
      </c>
      <c r="C14" s="245" t="s">
        <v>287</v>
      </c>
      <c r="D14" s="245"/>
    </row>
    <row r="15" spans="2:4" s="1" customFormat="1" x14ac:dyDescent="0.3">
      <c r="B15" s="4" t="s">
        <v>122</v>
      </c>
      <c r="C15" s="245" t="s">
        <v>223</v>
      </c>
      <c r="D15" s="245"/>
    </row>
    <row r="16" spans="2:4" s="1" customFormat="1" x14ac:dyDescent="0.3">
      <c r="B16" s="5" t="s">
        <v>123</v>
      </c>
      <c r="C16" s="245" t="s">
        <v>224</v>
      </c>
      <c r="D16" s="245"/>
    </row>
    <row r="17" spans="2:4" s="1" customFormat="1" ht="30" customHeight="1" x14ac:dyDescent="0.3">
      <c r="B17" s="6" t="s">
        <v>124</v>
      </c>
      <c r="C17" s="246" t="s">
        <v>225</v>
      </c>
      <c r="D17" s="246"/>
    </row>
    <row r="18" spans="2:4" s="1" customFormat="1" x14ac:dyDescent="0.3">
      <c r="B18" s="7" t="s">
        <v>125</v>
      </c>
      <c r="C18" s="244" t="s">
        <v>288</v>
      </c>
      <c r="D18" s="244"/>
    </row>
    <row r="19" spans="2:4" s="1" customFormat="1" x14ac:dyDescent="0.3">
      <c r="B19" s="4" t="s">
        <v>61</v>
      </c>
      <c r="C19" s="245" t="s">
        <v>226</v>
      </c>
      <c r="D19" s="245"/>
    </row>
    <row r="20" spans="2:4" s="1" customFormat="1" x14ac:dyDescent="0.3">
      <c r="B20" s="4" t="s">
        <v>127</v>
      </c>
      <c r="C20" s="245" t="s">
        <v>227</v>
      </c>
      <c r="D20" s="245"/>
    </row>
    <row r="21" spans="2:4" s="1" customFormat="1" ht="33" x14ac:dyDescent="0.3">
      <c r="B21" s="4" t="s">
        <v>128</v>
      </c>
      <c r="C21" s="245" t="s">
        <v>289</v>
      </c>
      <c r="D21" s="245"/>
    </row>
    <row r="22" spans="2:4" s="1" customFormat="1" x14ac:dyDescent="0.3">
      <c r="B22" s="8"/>
      <c r="C22" s="9"/>
      <c r="D22" s="10"/>
    </row>
    <row r="23" spans="2:4" s="1" customFormat="1" x14ac:dyDescent="0.3">
      <c r="B23" s="3" t="s">
        <v>191</v>
      </c>
      <c r="C23" s="248" t="s">
        <v>139</v>
      </c>
      <c r="D23" s="248"/>
    </row>
    <row r="24" spans="2:4" s="1" customFormat="1" x14ac:dyDescent="0.3">
      <c r="B24" s="3" t="s">
        <v>194</v>
      </c>
      <c r="C24" s="248"/>
      <c r="D24" s="248"/>
    </row>
    <row r="25" spans="2:4" s="1" customFormat="1" x14ac:dyDescent="0.3">
      <c r="B25" s="11" t="s">
        <v>129</v>
      </c>
      <c r="C25" s="246" t="s">
        <v>228</v>
      </c>
      <c r="D25" s="246"/>
    </row>
    <row r="26" spans="2:4" s="1" customFormat="1" ht="36" customHeight="1" x14ac:dyDescent="0.3">
      <c r="B26" s="4" t="s">
        <v>130</v>
      </c>
      <c r="C26" s="249" t="s">
        <v>248</v>
      </c>
      <c r="D26" s="249"/>
    </row>
    <row r="27" spans="2:4" s="1" customFormat="1" x14ac:dyDescent="0.3">
      <c r="B27" s="11" t="s">
        <v>65</v>
      </c>
      <c r="C27" s="246" t="s">
        <v>290</v>
      </c>
      <c r="D27" s="246"/>
    </row>
    <row r="28" spans="2:4" s="1" customFormat="1" x14ac:dyDescent="0.3">
      <c r="B28" s="11" t="s">
        <v>195</v>
      </c>
      <c r="C28" s="246" t="s">
        <v>234</v>
      </c>
      <c r="D28" s="246"/>
    </row>
    <row r="29" spans="2:4" s="1" customFormat="1" x14ac:dyDescent="0.3">
      <c r="B29" s="11" t="s">
        <v>196</v>
      </c>
      <c r="C29" s="244" t="s">
        <v>291</v>
      </c>
      <c r="D29" s="244"/>
    </row>
    <row r="30" spans="2:4" s="1" customFormat="1" x14ac:dyDescent="0.3">
      <c r="B30" s="11" t="s">
        <v>68</v>
      </c>
      <c r="C30" s="249" t="s">
        <v>235</v>
      </c>
      <c r="D30" s="249"/>
    </row>
    <row r="31" spans="2:4" s="1" customFormat="1" x14ac:dyDescent="0.3">
      <c r="B31" s="11" t="s">
        <v>131</v>
      </c>
      <c r="C31" s="246" t="s">
        <v>229</v>
      </c>
      <c r="D31" s="246"/>
    </row>
    <row r="32" spans="2:4" s="1" customFormat="1" x14ac:dyDescent="0.3">
      <c r="B32" s="11" t="s">
        <v>69</v>
      </c>
      <c r="C32" s="246" t="s">
        <v>230</v>
      </c>
      <c r="D32" s="246"/>
    </row>
    <row r="33" spans="2:4" s="1" customFormat="1" x14ac:dyDescent="0.3">
      <c r="B33" s="7"/>
      <c r="C33" s="5"/>
      <c r="D33" s="4"/>
    </row>
    <row r="34" spans="2:4" s="1" customFormat="1" x14ac:dyDescent="0.3">
      <c r="B34" s="3" t="s">
        <v>191</v>
      </c>
      <c r="C34" s="247" t="s">
        <v>139</v>
      </c>
      <c r="D34" s="247"/>
    </row>
    <row r="35" spans="2:4" s="1" customFormat="1" x14ac:dyDescent="0.3">
      <c r="B35" s="3" t="s">
        <v>197</v>
      </c>
      <c r="C35" s="247"/>
      <c r="D35" s="247"/>
    </row>
    <row r="36" spans="2:4" s="1" customFormat="1" ht="52.5" customHeight="1" x14ac:dyDescent="0.3">
      <c r="B36" s="12" t="s">
        <v>93</v>
      </c>
      <c r="C36" s="246" t="s">
        <v>231</v>
      </c>
      <c r="D36" s="246"/>
    </row>
    <row r="37" spans="2:4" s="1" customFormat="1" ht="169.5" customHeight="1" x14ac:dyDescent="0.3">
      <c r="B37" s="12" t="s">
        <v>95</v>
      </c>
      <c r="C37" s="246" t="s">
        <v>232</v>
      </c>
      <c r="D37" s="246"/>
    </row>
    <row r="38" spans="2:4" s="1" customFormat="1" x14ac:dyDescent="0.3">
      <c r="B38" s="11"/>
      <c r="C38" s="4"/>
      <c r="D38" s="4"/>
    </row>
    <row r="39" spans="2:4" s="1" customFormat="1" x14ac:dyDescent="0.3">
      <c r="B39" s="3" t="s">
        <v>191</v>
      </c>
      <c r="C39" s="247" t="s">
        <v>139</v>
      </c>
      <c r="D39" s="247"/>
    </row>
    <row r="40" spans="2:4" s="1" customFormat="1" x14ac:dyDescent="0.3">
      <c r="B40" s="3" t="s">
        <v>198</v>
      </c>
      <c r="C40" s="247"/>
      <c r="D40" s="247"/>
    </row>
    <row r="41" spans="2:4" s="1" customFormat="1" ht="75" customHeight="1" x14ac:dyDescent="0.3">
      <c r="B41" s="8" t="s">
        <v>98</v>
      </c>
      <c r="C41" s="246" t="s">
        <v>292</v>
      </c>
      <c r="D41" s="246"/>
    </row>
    <row r="42" spans="2:4" s="1" customFormat="1" ht="32.25" customHeight="1" x14ac:dyDescent="0.3">
      <c r="B42" s="12" t="s">
        <v>99</v>
      </c>
      <c r="C42" s="246" t="s">
        <v>214</v>
      </c>
      <c r="D42" s="246"/>
    </row>
    <row r="43" spans="2:4" s="1" customFormat="1" x14ac:dyDescent="0.3">
      <c r="B43" s="12" t="s">
        <v>100</v>
      </c>
      <c r="C43" s="246" t="s">
        <v>213</v>
      </c>
      <c r="D43" s="246"/>
    </row>
    <row r="44" spans="2:4" s="1" customFormat="1" x14ac:dyDescent="0.3">
      <c r="B44" s="13"/>
      <c r="C44" s="14"/>
      <c r="D44" s="4"/>
    </row>
    <row r="45" spans="2:4" s="1" customFormat="1" x14ac:dyDescent="0.3">
      <c r="B45" s="3" t="s">
        <v>191</v>
      </c>
      <c r="C45" s="247" t="s">
        <v>139</v>
      </c>
      <c r="D45" s="247"/>
    </row>
    <row r="46" spans="2:4" s="1" customFormat="1" x14ac:dyDescent="0.3">
      <c r="B46" s="3" t="s">
        <v>199</v>
      </c>
      <c r="C46" s="247"/>
      <c r="D46" s="247"/>
    </row>
    <row r="47" spans="2:4" s="1" customFormat="1" x14ac:dyDescent="0.3">
      <c r="B47" s="5" t="s">
        <v>1</v>
      </c>
      <c r="C47" s="250" t="s">
        <v>295</v>
      </c>
      <c r="D47" s="250"/>
    </row>
    <row r="48" spans="2:4" s="1" customFormat="1" x14ac:dyDescent="0.3">
      <c r="B48" s="13" t="s">
        <v>2</v>
      </c>
      <c r="C48" s="250" t="s">
        <v>294</v>
      </c>
      <c r="D48" s="250"/>
    </row>
    <row r="49" spans="2:4" s="1" customFormat="1" ht="15.75" customHeight="1" x14ac:dyDescent="0.3">
      <c r="B49" s="13" t="s">
        <v>3</v>
      </c>
      <c r="C49" s="250" t="s">
        <v>296</v>
      </c>
      <c r="D49" s="250"/>
    </row>
    <row r="50" spans="2:4" s="1" customFormat="1" ht="14.25" customHeight="1" x14ac:dyDescent="0.3">
      <c r="B50" s="13" t="s">
        <v>4</v>
      </c>
      <c r="C50" s="250" t="s">
        <v>293</v>
      </c>
      <c r="D50" s="250"/>
    </row>
    <row r="51" spans="2:4" s="1" customFormat="1" x14ac:dyDescent="0.3">
      <c r="B51" s="13" t="s">
        <v>5</v>
      </c>
      <c r="C51" s="250" t="s">
        <v>297</v>
      </c>
      <c r="D51" s="250"/>
    </row>
    <row r="52" spans="2:4" s="1" customFormat="1" x14ac:dyDescent="0.3">
      <c r="B52" s="13" t="s">
        <v>6</v>
      </c>
      <c r="C52" s="250" t="s">
        <v>298</v>
      </c>
      <c r="D52" s="250"/>
    </row>
    <row r="53" spans="2:4" s="1" customFormat="1" x14ac:dyDescent="0.3">
      <c r="B53" s="13" t="s">
        <v>7</v>
      </c>
      <c r="C53" s="250" t="s">
        <v>299</v>
      </c>
      <c r="D53" s="250"/>
    </row>
    <row r="54" spans="2:4" s="1" customFormat="1" x14ac:dyDescent="0.3">
      <c r="B54" s="13" t="s">
        <v>52</v>
      </c>
      <c r="C54" s="250" t="s">
        <v>300</v>
      </c>
      <c r="D54" s="250"/>
    </row>
    <row r="55" spans="2:4" s="1" customFormat="1" x14ac:dyDescent="0.3">
      <c r="B55" s="13" t="s">
        <v>8</v>
      </c>
      <c r="C55" s="250" t="s">
        <v>301</v>
      </c>
      <c r="D55" s="250"/>
    </row>
    <row r="56" spans="2:4" s="1" customFormat="1" x14ac:dyDescent="0.3">
      <c r="B56" s="1" t="s">
        <v>9</v>
      </c>
      <c r="C56" s="250" t="s">
        <v>302</v>
      </c>
      <c r="D56" s="250"/>
    </row>
    <row r="57" spans="2:4" s="1" customFormat="1" x14ac:dyDescent="0.3"/>
    <row r="58" spans="2:4" s="1" customFormat="1" x14ac:dyDescent="0.3">
      <c r="B58" s="3" t="s">
        <v>191</v>
      </c>
      <c r="C58" s="15" t="s">
        <v>139</v>
      </c>
      <c r="D58" s="16"/>
    </row>
    <row r="59" spans="2:4" s="1" customFormat="1" x14ac:dyDescent="0.3">
      <c r="B59" s="3" t="s">
        <v>200</v>
      </c>
      <c r="C59" s="15"/>
      <c r="D59" s="16"/>
    </row>
    <row r="60" spans="2:4" s="1" customFormat="1" ht="68.25" customHeight="1" x14ac:dyDescent="0.3">
      <c r="B60" s="12" t="s">
        <v>36</v>
      </c>
      <c r="C60" s="250" t="s">
        <v>304</v>
      </c>
      <c r="D60" s="250"/>
    </row>
    <row r="61" spans="2:4" s="1" customFormat="1" ht="64.5" customHeight="1" x14ac:dyDescent="0.3">
      <c r="B61" s="12" t="s">
        <v>37</v>
      </c>
      <c r="C61" s="250" t="s">
        <v>305</v>
      </c>
      <c r="D61" s="250"/>
    </row>
    <row r="62" spans="2:4" s="1" customFormat="1" ht="101.25" customHeight="1" x14ac:dyDescent="0.3">
      <c r="B62" s="12" t="s">
        <v>233</v>
      </c>
      <c r="C62" s="250" t="s">
        <v>306</v>
      </c>
      <c r="D62" s="250"/>
    </row>
    <row r="63" spans="2:4" s="1" customFormat="1" ht="49.5" customHeight="1" x14ac:dyDescent="0.3">
      <c r="B63" s="12" t="s">
        <v>38</v>
      </c>
      <c r="C63" s="250" t="s">
        <v>307</v>
      </c>
      <c r="D63" s="250"/>
    </row>
    <row r="64" spans="2:4" s="1" customFormat="1" ht="15" customHeight="1" x14ac:dyDescent="0.3">
      <c r="B64" s="12" t="s">
        <v>39</v>
      </c>
      <c r="C64" s="250" t="s">
        <v>215</v>
      </c>
      <c r="D64" s="250"/>
    </row>
    <row r="65" spans="2:4" s="1" customFormat="1" x14ac:dyDescent="0.3">
      <c r="B65" s="12" t="s">
        <v>40</v>
      </c>
      <c r="C65" s="250" t="s">
        <v>216</v>
      </c>
      <c r="D65" s="250"/>
    </row>
    <row r="66" spans="2:4" s="1" customFormat="1" x14ac:dyDescent="0.3">
      <c r="B66" s="12" t="s">
        <v>9</v>
      </c>
      <c r="C66" s="250" t="s">
        <v>212</v>
      </c>
      <c r="D66" s="250"/>
    </row>
    <row r="67" spans="2:4" s="1" customFormat="1" x14ac:dyDescent="0.3"/>
    <row r="68" spans="2:4" s="1" customFormat="1" x14ac:dyDescent="0.3">
      <c r="B68" s="3" t="s">
        <v>191</v>
      </c>
      <c r="C68" s="247" t="s">
        <v>139</v>
      </c>
      <c r="D68" s="247"/>
    </row>
    <row r="69" spans="2:4" s="1" customFormat="1" x14ac:dyDescent="0.3">
      <c r="B69" s="3" t="s">
        <v>201</v>
      </c>
      <c r="C69" s="247"/>
      <c r="D69" s="247"/>
    </row>
    <row r="70" spans="2:4" s="1" customFormat="1" x14ac:dyDescent="0.3">
      <c r="B70" s="13" t="s">
        <v>202</v>
      </c>
      <c r="C70" s="250" t="s">
        <v>239</v>
      </c>
      <c r="D70" s="250"/>
    </row>
    <row r="71" spans="2:4" s="1" customFormat="1" x14ac:dyDescent="0.3">
      <c r="B71" s="13"/>
      <c r="C71" s="4"/>
      <c r="D71" s="4"/>
    </row>
    <row r="72" spans="2:4" s="1" customFormat="1" x14ac:dyDescent="0.3">
      <c r="B72" s="17"/>
      <c r="C72" s="18"/>
      <c r="D72" s="18"/>
    </row>
    <row r="73" spans="2:4" s="1" customFormat="1" x14ac:dyDescent="0.3">
      <c r="B73" s="17"/>
      <c r="C73" s="18"/>
      <c r="D73" s="19" t="s">
        <v>160</v>
      </c>
    </row>
    <row r="74" spans="2:4" s="1" customFormat="1" x14ac:dyDescent="0.3">
      <c r="B74" s="13"/>
      <c r="C74" s="18"/>
      <c r="D74" s="18"/>
    </row>
  </sheetData>
  <mergeCells count="51">
    <mergeCell ref="C66:D66"/>
    <mergeCell ref="C68:D69"/>
    <mergeCell ref="C70:D70"/>
    <mergeCell ref="C61:D61"/>
    <mergeCell ref="C62:D62"/>
    <mergeCell ref="C63:D63"/>
    <mergeCell ref="C64:D64"/>
    <mergeCell ref="C65:D65"/>
    <mergeCell ref="C60:D60"/>
    <mergeCell ref="C43:D43"/>
    <mergeCell ref="C45:D46"/>
    <mergeCell ref="C48:D48"/>
    <mergeCell ref="C49:D49"/>
    <mergeCell ref="C50:D50"/>
    <mergeCell ref="C51:D51"/>
    <mergeCell ref="C52:D52"/>
    <mergeCell ref="C53:D53"/>
    <mergeCell ref="C54:D54"/>
    <mergeCell ref="C55:D55"/>
    <mergeCell ref="C56:D56"/>
    <mergeCell ref="C47:D47"/>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12:D12"/>
    <mergeCell ref="C6:D7"/>
    <mergeCell ref="C8:D8"/>
    <mergeCell ref="C9:D9"/>
    <mergeCell ref="C10:D10"/>
    <mergeCell ref="C11:D11"/>
    <mergeCell ref="C18:D18"/>
    <mergeCell ref="C19:D19"/>
    <mergeCell ref="C20:D20"/>
    <mergeCell ref="C13:D13"/>
    <mergeCell ref="C14:D14"/>
    <mergeCell ref="C15:D15"/>
    <mergeCell ref="C16:D16"/>
    <mergeCell ref="C17:D17"/>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Bjerg Larsen</cp:lastModifiedBy>
  <cp:lastPrinted>2014-12-03T10:23:51Z</cp:lastPrinted>
  <dcterms:created xsi:type="dcterms:W3CDTF">2012-10-17T07:59:56Z</dcterms:created>
  <dcterms:modified xsi:type="dcterms:W3CDTF">2025-04-28T08:47:23Z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