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Denne_projektmappe" defaultThemeVersion="124226"/>
  <mc:AlternateContent xmlns:mc="http://schemas.openxmlformats.org/markup-compatibility/2006">
    <mc:Choice Requires="x15">
      <x15ac:absPath xmlns:x15ac="http://schemas.microsoft.com/office/spreadsheetml/2010/11/ac" url="Z:\Rating\StandardPoors\Data_2025_Q1\"/>
    </mc:Choice>
  </mc:AlternateContent>
  <xr:revisionPtr revIDLastSave="0" documentId="13_ncr:1_{43F04371-7234-4F8D-9F57-5FF3EE36572B}"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Tabel A - General Issuer Detail" sheetId="6" r:id="rId2"/>
    <sheet name="Contents" sheetId="13"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2">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1" l="1"/>
  <c r="I26" i="1"/>
  <c r="C27" i="10" l="1"/>
  <c r="C19" i="10" l="1"/>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l="1"/>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I12" i="15" l="1"/>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39" i="16"/>
  <c r="M38" i="16"/>
  <c r="M37" i="16"/>
  <c r="M36" i="16"/>
  <c r="M35" i="16"/>
  <c r="M34" i="16"/>
  <c r="M33" i="16"/>
  <c r="M32" i="16"/>
  <c r="M31" i="16"/>
  <c r="M30" i="16"/>
  <c r="M29" i="16"/>
  <c r="M60" i="16" l="1"/>
  <c r="M40" i="16"/>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M19" i="1"/>
  <c r="M11" i="1"/>
  <c r="M12" i="1" s="1"/>
  <c r="D88" i="2" l="1"/>
  <c r="E88" i="2"/>
  <c r="F88" i="2"/>
  <c r="G88" i="2"/>
  <c r="H88" i="2"/>
  <c r="I88" i="2"/>
  <c r="J88" i="2"/>
  <c r="K88" i="2"/>
  <c r="L88" i="2"/>
  <c r="C88" i="2"/>
  <c r="D44" i="2"/>
  <c r="E44" i="2"/>
  <c r="F44" i="2"/>
  <c r="G44" i="2"/>
  <c r="H44" i="2"/>
  <c r="I44" i="2"/>
  <c r="J44" i="2"/>
  <c r="K44" i="2"/>
  <c r="L44" i="2"/>
  <c r="C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<sst xmlns="http://schemas.openxmlformats.org/spreadsheetml/2006/main" count="845" uniqueCount="428">
  <si>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</si>
  <si>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</si>
  <si>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</si>
  <si>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</si>
  <si>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</si>
  <si>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</si>
  <si>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</si>
  <si>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</si>
  <si>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</si>
  <si>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</si>
  <si>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</si>
  <si>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</si>
  <si>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</si>
  <si>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</si>
  <si>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</si>
  <si>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</si>
  <si>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</si>
  <si>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</si>
  <si>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</si>
  <si>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</si>
  <si>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</si>
  <si>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</si>
  <si>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</si>
  <si>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</si>
  <si>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</si>
  <si>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</si>
  <si>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</si>
  <si>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</si>
  <si>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</si>
  <si>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</si>
  <si>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</si>
  <si>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</si>
  <si>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</si>
  <si>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</si>
  <si>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</si>
  <si>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</si>
  <si>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</si>
  <si>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</si>
  <si>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</si>
  <si>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</si>
  <si>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</si>
  <si>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</si>
  <si>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</si>
  <si>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</si>
  <si>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</si>
  <si>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</si>
  <si>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</si>
  <si>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</si>
  <si>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</si>
  <si>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</si>
  <si>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</si>
  <si>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</si>
  <si>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</si>
  <si>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</si>
  <si>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</si>
  <si>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</si>
  <si>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</si>
  <si>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</si>
  <si>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</si>
  <si>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</si>
  <si>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</si>
  <si>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</si>
  <si>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</si>
  <si>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</si>
  <si>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</si>
  <si>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</si>
  <si>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</si>
  <si>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</si>
  <si>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</si>
  <si>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</si>
  <si>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</si>
  <si>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</si>
  <si>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</si>
  <si>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</si>
  <si>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</si>
  <si>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</si>
  <si>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</si>
  <si>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</si>
  <si>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</si>
  <si>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</si>
  <si>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</si>
  <si>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</si>
  <si>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</si>
  <si>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</si>
  <si>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</si>
  <si>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</si>
  <si>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</si>
  <si>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</si>
  <si>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</si>
  <si>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</si>
  <si>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</si>
  <si>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</si>
  <si>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</si>
  <si>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</si>
  <si>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</si>
  <si>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</si>
  <si>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</si>
  <si>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</si>
  <si>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</si>
  <si>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</si>
  <si>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</si>
  <si>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</si>
  <si>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</si>
  <si>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</si>
  <si>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</si>
  <si>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</si>
  <si>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</si>
  <si>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</si>
  <si>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</si>
  <si>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</si>
  <si>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</si>
  <si>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</si>
  <si>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</si>
  <si>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</si>
  <si>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</si>
  <si>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</si>
  <si>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</si>
  <si>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</si>
  <si>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</si>
  <si>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</si>
  <si>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</si>
  <si>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</si>
  <si>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</si>
  <si>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</si>
  <si>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</si>
  <si>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</si>
  <si>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</si>
  <si>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</si>
  <si>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</si>
  <si>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</si>
  <si>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</si>
  <si>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</si>
  <si>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</si>
  <si>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</si>
  <si>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</si>
  <si>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</si>
  <si>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</si>
  <si>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</si>
  <si>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</si>
  <si>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</si>
  <si>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</si>
  <si>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</si>
  <si>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</si>
  <si>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</si>
  <si>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</si>
  <si>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</si>
  <si>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</si>
  <si>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</si>
  <si>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</si>
  <si>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</si>
  <si>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</si>
  <si>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</si>
  <si>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</si>
  <si>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</si>
  <si>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</si>
  <si>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</si>
  <si>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</si>
  <si>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</si>
  <si>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</si>
  <si>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</si>
  <si>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</si>
  <si>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</si>
  <si>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</si>
  <si>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</si>
  <si>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</si>
  <si>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</si>
  <si>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</si>
  <si>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</si>
  <si>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</si>
  <si>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</si>
  <si>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</si>
  <si>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</si>
  <si>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</si>
  <si>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</si>
  <si>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</si>
  <si>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</si>
  <si>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</si>
  <si>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</si>
  <si>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</si>
  <si>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</si>
  <si>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</si>
  <si>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</si>
  <si>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</si>
  <si>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</si>
  <si>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</si>
  <si>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</si>
  <si>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</si>
  <si>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</si>
  <si>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</si>
  <si>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</si>
  <si>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</si>
  <si>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</si>
  <si>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</si>
  <si>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</si>
  <si>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</si>
  <si>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</si>
  <si>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</si>
  <si>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</si>
  <si>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</si>
  <si>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</si>
  <si>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</si>
  <si>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</si>
  <si>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</si>
  <si>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</si>
  <si>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</si>
  <si>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</si>
  <si>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</si>
  <si>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</si>
  <si>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</si>
  <si>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</si>
  <si>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</si>
  <si>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</si>
  <si>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</si>
  <si>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</si>
  <si>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</si>
  <si>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</si>
  <si>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</si>
  <si>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</si>
  <si>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</si>
  <si>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</si>
  <si>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</si>
  <si>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</si>
  <si>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</si>
  <si>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</si>
  <si>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</si>
  <si>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</si>
  <si>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</si>
  <si>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</si>
  <si>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</si>
  <si>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</si>
  <si>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</si>
  <si>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</si>
  <si>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</si>
  <si>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</si>
  <si>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</si>
  <si>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</si>
  <si>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</si>
  <si>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</si>
  <si>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</si>
  <si>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</si>
  <si>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</si>
  <si>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</si>
  <si>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</si>
  <si>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</si>
  <si>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</si>
  <si>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</si>
  <si>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</si>
  <si>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</si>
  <si>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</si>
  <si>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</si>
  <si>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</si>
  <si>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</si>
  <si>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</si>
  <si>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</si>
  <si>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</si>
  <si>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</si>
  <si>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</si>
  <si>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</si>
  <si>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</si>
  <si>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</si>
  <si>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</si>
  <si>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</si>
  <si>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</si>
  <si>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</si>
  <si>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</si>
  <si>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</si>
  <si>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</si>
  <si>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</si>
  <si>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</si>
  <si>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</si>
  <si>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</si>
  <si>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</si>
  <si>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</si>
  <si>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</si>
  <si>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</si>
  <si>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</si>
  <si>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</si>
  <si>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</si>
  <si>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</si>
  <si>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</si>
  <si>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</si>
  <si>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</si>
  <si>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</si>
  <si>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</si>
  <si>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</si>
  <si>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</si>
  <si>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</si>
  <si>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</si>
  <si>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</si>
  <si>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</si>
  <si>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</si>
  <si>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</si>
  <si>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</si>
  <si>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</si>
  <si>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</si>
  <si>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</si>
  <si>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</si>
  <si>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</si>
  <si>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</si>
  <si>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</si>
  <si>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</si>
  <si>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</si>
  <si>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</si>
  <si>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</si>
  <si>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</si>
  <si>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</si>
  <si>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</si>
  <si>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</si>
  <si>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</si>
  <si>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</si>
  <si>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</si>
  <si>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</si>
  <si>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</si>
  <si>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</si>
  <si>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</si>
  <si>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</si>
  <si>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</si>
  <si>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</si>
  <si>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</si>
  <si>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</si>
  <si>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</si>
  <si>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</si>
  <si>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</si>
  <si>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</si>
  <si>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</si>
  <si>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</si>
  <si>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</si>
  <si>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</si>
  <si>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</si>
  <si>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</si>
  <si>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</si>
  <si>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</si>
  <si>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</si>
  <si>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</si>
  <si>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</si>
  <si>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</si>
  <si>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</si>
  <si>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</si>
  <si>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</si>
  <si>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</si>
  <si>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</si>
  <si>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</si>
  <si>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</si>
  <si>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</si>
  <si>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</si>
  <si>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</si>
  <si>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</si>
  <si>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</si>
  <si>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</si>
  <si>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</si>
  <si>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</si>
  <si>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</si>
  <si>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</si>
  <si>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</si>
  <si>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</si>
  <si>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</si>
  <si>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</si>
  <si>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</si>
  <si>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</si>
  <si>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</si>
  <si>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</si>
  <si>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</si>
  <si>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</si>
  <si>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</si>
  <si>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</si>
  <si>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</si>
  <si>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</si>
  <si>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</si>
  <si>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</si>
  <si>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</si>
  <si>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</si>
  <si>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</si>
  <si>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</si>
  <si>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</si>
  <si>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</si>
  <si>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</si>
  <si>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</si>
  <si>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</si>
  <si>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</si>
  <si>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</si>
  <si>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</si>
  <si>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</si>
  <si>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</si>
  <si>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</si>
  <si>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</si>
  <si>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</si>
  <si>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</si>
  <si>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</si>
  <si>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</si>
  <si>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</si>
  <si>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</si>
  <si>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</si>
  <si>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</si>
  <si>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</si>
  <si>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</si>
  <si>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</si>
  <si>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</si>
  <si>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</si>
  <si>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</si>
  <si>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</si>
  <si>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</si>
  <si>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</si>
  <si>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</si>
  <si>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</si>
  <si>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</si>
  <si>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</si>
  <si>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</si>
  <si>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</si>
  <si>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</si>
  <si>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</si>
  <si>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</si>
  <si>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</si>
  <si>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</si>
  <si>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</si>
  <si>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</si>
  <si>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</si>
  <si>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</si>
  <si>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</si>
  <si>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</si>
  <si>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</si>
  <si>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</si>
  <si>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Q1 2025</t>
  </si>
  <si>
    <t>Q4 2024</t>
  </si>
  <si>
    <t>Q3 2024</t>
  </si>
  <si>
    <t>Q2 2024</t>
  </si>
  <si>
    <t xml:space="preserve"> </t>
  </si>
  <si>
    <t>ND</t>
  </si>
  <si>
    <t>DKK. 0,5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</si>
</sst>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51">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164" fontId="25" fillId="3" borderId="1" xfId="1" applyFont="1" applyFill="1" applyBorder="1" applyAlignment="1">
      <alignment horizontal="right"/>
    </xf>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167" fontId="36" fillId="3" borderId="3" xfId="0" applyNumberFormat="1" applyFont="1" applyFill="1" applyBorder="1" applyAlignment="1">
      <alignment horizontal="right" vertical="center" wrapText="1"/>
    </xf>
    <xf numFmtId="167" fontId="36" fillId="3" borderId="0" xfId="0" applyNumberFormat="1" applyFont="1" applyFill="1" applyAlignment="1">
      <alignment horizontal="right" vertical="center" wrapText="1"/>
    </xf>
    <xf numFmtId="2" fontId="25" fillId="3" borderId="0" xfId="0" applyNumberFormat="1" applyFont="1" applyFill="1"/>
    <xf numFmtId="2" fontId="25" fillId="3" borderId="1" xfId="0" applyNumberFormat="1" applyFont="1" applyFill="1" applyBorder="1"/>
    <xf numFmtId="9" fontId="25" fillId="3" borderId="0" xfId="2" applyFont="1" applyFill="1"/>
    <xf numFmtId="9" fontId="25" fillId="3" borderId="0" xfId="2" applyFont="1" applyFill="1" applyAlignment="1">
      <alignment horizontal="right"/>
    </xf>
    <xf numFmtId="9" fontId="26" fillId="3" borderId="2" xfId="2" applyFont="1" applyFill="1" applyBorder="1" applyAlignment="1">
      <alignment horizontal="center"/>
    </xf>
    <xf numFmtId="9" fontId="26" fillId="3" borderId="2" xfId="2" applyFont="1" applyFill="1" applyBorder="1" applyAlignment="1">
      <alignment horizontal="right"/>
    </xf>
    <xf numFmtId="0" fontId="24" fillId="3" borderId="0" xfId="0" applyFont="1" applyFill="1" applyAlignment="1">
      <alignment horizontal="left" wrapText="1"/>
    </xf>
    <xf numFmtId="0" fontId="31" fillId="0" borderId="0" xfId="0" applyFont="1" applyAlignment="1">
      <alignment horizontal="center"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35" fillId="3" borderId="0" xfId="0" applyFont="1" applyFill="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42" fillId="3" borderId="1" xfId="0" applyFont="1" applyFill="1" applyBorder="1" applyAlignment="1">
      <alignment horizontal="center"/>
    </xf>
    <xf numFmtId="0" fontId="36" fillId="3" borderId="0" xfId="0" applyFont="1" applyFill="1" applyAlignment="1">
      <alignment vertical="center" wrapText="1"/>
    </xf>
    <xf numFmtId="0" fontId="36" fillId="3" borderId="3" xfId="0" applyFont="1" applyFill="1" applyBorder="1" applyAlignment="1">
      <alignment horizontal="justify" vertical="top" wrapText="1"/>
    </xf>
    <xf numFmtId="0" fontId="36" fillId="3" borderId="0" xfId="0" applyFont="1" applyFill="1" applyAlignment="1">
      <alignment horizontal="justify" vertical="top" wrapText="1"/>
    </xf>
    <xf numFmtId="0" fontId="36" fillId="3" borderId="0" xfId="0" applyFont="1" applyFill="1" applyAlignment="1">
      <alignment horizontal="left" vertical="top" wrapText="1"/>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5" borderId="0" xfId="0" applyFont="1" applyFill="1" applyAlignment="1">
      <alignment horizontal="left" vertical="center" wrapText="1"/>
    </xf>
    <xf numFmtId="0" fontId="35" fillId="6" borderId="0" xfId="0" applyFont="1" applyFill="1" applyAlignment="1">
      <alignment horizontal="left" vertical="center" wrapText="1"/>
    </xf>
    <xf numFmtId="0" fontId="36" fillId="5" borderId="0" xfId="0" applyFont="1" applyFill="1" applyAlignment="1">
      <alignment horizontal="left" vertical="top" wrapText="1"/>
    </xf>
    <xf numFmtId="0" fontId="36" fillId="5" borderId="0" xfId="0" applyFont="1" applyFill="1" applyAlignment="1">
      <alignment horizontal="left" vertical="top"/>
    </xf>
    <xf numFmtId="0" fontId="35" fillId="6" borderId="0" xfId="0" applyFont="1" applyFill="1" applyAlignment="1">
      <alignment horizontal="left" vertical="top" wrapText="1"/>
    </xf>
    <xf numFmtId="0" fontId="36" fillId="7" borderId="0" xfId="0" applyFont="1" applyFill="1" applyAlignment="1">
      <alignment horizontal="left" vertical="top"/>
    </xf>
    <xf numFmtId="0" fontId="36" fillId="7" borderId="0" xfId="0" applyFont="1" applyFill="1" applyAlignment="1">
      <alignment horizontal="left" vertical="top"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zoomScaleNormal="100" zoomScaleSheetLayoutView="90" workbookViewId="0">
      <selection activeCell="B22" sqref="B22"/>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t="str">
        <f>"Published "&amp;TEXT(Contents!D7,"dd-mmm-åååå")&amp;" ●  Data  "&amp;TEXT(Contents!D7,"dd-mmm-åååå")</f>
        <v>Published 31-mar-2025 ●  Data  31-mar-2025</v>
      </c>
    </row>
    <row r="23" spans="3:3" ht="37.5" x14ac:dyDescent="0.25">
      <c r="C23" s="207" t="s">
        <v>419</v>
      </c>
    </row>
    <row r="24" spans="3:3" ht="37.5" x14ac:dyDescent="0.25">
      <c r="C24" s="207" t="s">
        <v>420</v>
      </c>
    </row>
    <row r="25" spans="3:3" ht="37.5" x14ac:dyDescent="0.25">
      <c r="C25" s="207">
        <v>2019</v>
      </c>
    </row>
    <row r="27" spans="3:3" ht="26.25" x14ac:dyDescent="0.25">
      <c r="C27" s="206" t="str">
        <f>"DLR General Capital Centre, " &amp;'Tabel A - General Issuer Detail'!C9</f>
        <v>DLR General Capital Centre, Q1 2025</v>
      </c>
    </row>
    <row r="56" ht="2.25" customHeight="1" x14ac:dyDescent="0.25"/>
  </sheetData>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election activeCell="B22" sqref="B22"/>
    </sheetView>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70" t="s">
        <v>137</v>
      </c>
      <c r="C5" s="170"/>
      <c r="D5" s="138"/>
      <c r="E5" s="138"/>
    </row>
    <row r="6" spans="2:5" ht="25.5" customHeight="1" x14ac:dyDescent="0.3">
      <c r="B6" s="171" t="s">
        <v>138</v>
      </c>
      <c r="C6" s="171"/>
      <c r="D6" s="172" t="s">
        <v>139</v>
      </c>
      <c r="E6" s="173" t="s">
        <v>140</v>
      </c>
    </row>
    <row r="7" spans="2:5" x14ac:dyDescent="0.3">
      <c r="B7" s="174"/>
      <c r="C7" s="174"/>
      <c r="D7" s="175"/>
      <c r="E7" s="176"/>
    </row>
    <row r="8" spans="2:5" x14ac:dyDescent="0.3">
      <c r="B8" s="161" t="s">
        <v>141</v>
      </c>
      <c r="C8" s="161"/>
      <c r="D8" s="177"/>
      <c r="E8" s="177"/>
    </row>
    <row r="9" spans="2:5" ht="33" x14ac:dyDescent="0.3">
      <c r="B9" s="21" t="s">
        <v>142</v>
      </c>
      <c r="C9" s="21"/>
      <c r="D9" s="21" t="s">
        <v>143</v>
      </c>
      <c r="E9" s="231"/>
    </row>
    <row r="10" spans="2:5" ht="6" customHeight="1" x14ac:dyDescent="0.3">
      <c r="B10" s="50"/>
      <c r="C10" s="50"/>
      <c r="D10" s="21"/>
      <c r="E10" s="231"/>
    </row>
    <row r="11" spans="2:5" ht="59.25" customHeight="1" x14ac:dyDescent="0.3">
      <c r="B11" s="50"/>
      <c r="C11" s="50"/>
      <c r="D11" s="21" t="s">
        <v>144</v>
      </c>
      <c r="E11" s="231"/>
    </row>
    <row r="12" spans="2:5" ht="33" x14ac:dyDescent="0.3">
      <c r="B12" s="178" t="s">
        <v>145</v>
      </c>
      <c r="C12" s="35"/>
      <c r="D12" s="179" t="s">
        <v>146</v>
      </c>
      <c r="E12" s="231"/>
    </row>
    <row r="13" spans="2:5" ht="15" customHeight="1" x14ac:dyDescent="0.3">
      <c r="B13" s="234" t="s">
        <v>147</v>
      </c>
      <c r="C13" s="35"/>
      <c r="D13" s="180" t="s">
        <v>260</v>
      </c>
      <c r="E13" s="231"/>
    </row>
    <row r="14" spans="2:5" x14ac:dyDescent="0.3">
      <c r="B14" s="234"/>
      <c r="C14" s="35"/>
      <c r="D14" s="180" t="s">
        <v>261</v>
      </c>
      <c r="E14" s="231"/>
    </row>
    <row r="15" spans="2:5" x14ac:dyDescent="0.3">
      <c r="B15" s="181"/>
      <c r="C15" s="181"/>
      <c r="D15" s="180" t="s">
        <v>410</v>
      </c>
      <c r="E15" s="231"/>
    </row>
    <row r="16" spans="2:5" x14ac:dyDescent="0.3">
      <c r="B16" s="181"/>
      <c r="C16" s="181"/>
      <c r="D16" s="180" t="s">
        <v>411</v>
      </c>
      <c r="E16" s="231"/>
    </row>
    <row r="17" spans="2:5" x14ac:dyDescent="0.3">
      <c r="B17" s="181"/>
      <c r="C17" s="181"/>
      <c r="D17" s="180" t="s">
        <v>412</v>
      </c>
      <c r="E17" s="231"/>
    </row>
    <row r="18" spans="2:5" x14ac:dyDescent="0.3">
      <c r="B18" s="181"/>
      <c r="C18" s="181"/>
      <c r="D18" s="180" t="s">
        <v>413</v>
      </c>
      <c r="E18" s="231"/>
    </row>
    <row r="19" spans="2:5" x14ac:dyDescent="0.3">
      <c r="B19" s="181"/>
      <c r="C19" s="181"/>
      <c r="D19" s="180" t="s">
        <v>414</v>
      </c>
      <c r="E19" s="231"/>
    </row>
    <row r="20" spans="2:5" x14ac:dyDescent="0.3">
      <c r="B20" s="181"/>
      <c r="C20" s="181"/>
      <c r="D20" s="180" t="s">
        <v>415</v>
      </c>
      <c r="E20" s="231"/>
    </row>
    <row r="21" spans="2:5" x14ac:dyDescent="0.3">
      <c r="B21" s="181"/>
      <c r="C21" s="181"/>
      <c r="D21" s="180" t="s">
        <v>416</v>
      </c>
      <c r="E21" s="231"/>
    </row>
    <row r="22" spans="2:5" x14ac:dyDescent="0.3">
      <c r="B22" s="181"/>
      <c r="C22" s="181"/>
      <c r="D22" s="180"/>
      <c r="E22" s="21"/>
    </row>
    <row r="23" spans="2:5" x14ac:dyDescent="0.3">
      <c r="B23" s="161" t="s">
        <v>148</v>
      </c>
      <c r="C23" s="161"/>
      <c r="D23" s="126"/>
      <c r="E23" s="126"/>
    </row>
    <row r="24" spans="2:5" ht="33" x14ac:dyDescent="0.3">
      <c r="B24" s="232" t="s">
        <v>149</v>
      </c>
      <c r="C24" s="178"/>
      <c r="D24" s="21" t="s">
        <v>150</v>
      </c>
      <c r="E24" s="231"/>
    </row>
    <row r="25" spans="2:5" x14ac:dyDescent="0.3">
      <c r="B25" s="233"/>
      <c r="C25" s="178"/>
      <c r="D25" s="21"/>
      <c r="E25" s="231"/>
    </row>
    <row r="26" spans="2:5" ht="33" x14ac:dyDescent="0.3">
      <c r="B26" s="233"/>
      <c r="C26" s="178"/>
      <c r="D26" s="21" t="s">
        <v>151</v>
      </c>
      <c r="E26" s="231"/>
    </row>
    <row r="27" spans="2:5" x14ac:dyDescent="0.3">
      <c r="B27" s="233"/>
      <c r="C27" s="178"/>
      <c r="D27" s="30"/>
      <c r="E27" s="231"/>
    </row>
    <row r="28" spans="2:5" x14ac:dyDescent="0.3">
      <c r="B28" s="233" t="s">
        <v>152</v>
      </c>
      <c r="C28" s="178"/>
      <c r="D28" s="21" t="s">
        <v>259</v>
      </c>
      <c r="E28" s="231"/>
    </row>
    <row r="29" spans="2:5" x14ac:dyDescent="0.3">
      <c r="B29" s="233"/>
      <c r="C29" s="178"/>
      <c r="D29" s="21"/>
      <c r="E29" s="231"/>
    </row>
    <row r="30" spans="2:5" ht="33" x14ac:dyDescent="0.3">
      <c r="B30" s="233" t="s">
        <v>153</v>
      </c>
      <c r="C30" s="178"/>
      <c r="D30" s="21" t="s">
        <v>280</v>
      </c>
      <c r="E30" s="231"/>
    </row>
    <row r="31" spans="2:5" x14ac:dyDescent="0.3">
      <c r="B31" s="233"/>
      <c r="C31" s="178"/>
      <c r="D31" s="21"/>
      <c r="E31" s="231"/>
    </row>
    <row r="32" spans="2:5" ht="33" x14ac:dyDescent="0.3">
      <c r="B32" s="233" t="s">
        <v>154</v>
      </c>
      <c r="C32" s="178"/>
      <c r="D32" s="21" t="s">
        <v>281</v>
      </c>
      <c r="E32" s="231"/>
    </row>
    <row r="33" spans="2:5" x14ac:dyDescent="0.3">
      <c r="B33" s="233"/>
      <c r="C33" s="178"/>
      <c r="D33" s="21"/>
      <c r="E33" s="231"/>
    </row>
    <row r="34" spans="2:5" ht="49.5" x14ac:dyDescent="0.3">
      <c r="B34" s="35" t="s">
        <v>155</v>
      </c>
      <c r="C34" s="35"/>
      <c r="D34" s="179" t="s">
        <v>417</v>
      </c>
      <c r="E34" s="21"/>
    </row>
    <row r="37" spans="2:5" x14ac:dyDescent="0.3">
      <c r="B37" s="170" t="s">
        <v>205</v>
      </c>
      <c r="C37" s="170"/>
      <c r="D37" s="138"/>
      <c r="E37" s="138"/>
    </row>
    <row r="38" spans="2:5" x14ac:dyDescent="0.3">
      <c r="B38" s="238" t="s">
        <v>206</v>
      </c>
      <c r="C38" s="182"/>
      <c r="D38" s="239" t="s">
        <v>207</v>
      </c>
      <c r="E38" s="239"/>
    </row>
    <row r="39" spans="2:5" x14ac:dyDescent="0.3">
      <c r="B39" s="238"/>
      <c r="C39" s="182"/>
      <c r="D39" s="240" t="s">
        <v>208</v>
      </c>
      <c r="E39" s="240"/>
    </row>
    <row r="40" spans="2:5" x14ac:dyDescent="0.3">
      <c r="B40" s="182"/>
      <c r="C40" s="182"/>
      <c r="D40" s="183"/>
      <c r="E40" s="183"/>
    </row>
    <row r="41" spans="2:5" x14ac:dyDescent="0.3">
      <c r="B41" s="184" t="s">
        <v>209</v>
      </c>
      <c r="C41" s="184"/>
      <c r="D41" s="241"/>
      <c r="E41" s="241"/>
    </row>
    <row r="42" spans="2:5" ht="64.5" customHeight="1" x14ac:dyDescent="0.3">
      <c r="B42" s="21" t="s">
        <v>210</v>
      </c>
      <c r="C42" s="21"/>
      <c r="D42" s="242" t="s">
        <v>354</v>
      </c>
      <c r="E42" s="242"/>
    </row>
    <row r="43" spans="2:5" ht="85.5" customHeight="1" x14ac:dyDescent="0.3">
      <c r="B43" s="35" t="s">
        <v>211</v>
      </c>
      <c r="C43" s="35"/>
      <c r="D43" s="235" t="s">
        <v>355</v>
      </c>
      <c r="E43" s="235"/>
    </row>
    <row r="44" spans="2:5" x14ac:dyDescent="0.3">
      <c r="B44" s="35"/>
      <c r="C44" s="35"/>
      <c r="D44" s="243" t="s">
        <v>329</v>
      </c>
      <c r="E44" s="243"/>
    </row>
    <row r="45" spans="2:5" ht="15" customHeight="1" x14ac:dyDescent="0.3">
      <c r="B45" s="184" t="s">
        <v>156</v>
      </c>
      <c r="C45" s="184"/>
      <c r="D45" s="237" t="s">
        <v>157</v>
      </c>
      <c r="E45" s="237"/>
    </row>
    <row r="46" spans="2:5" ht="36" customHeight="1" x14ac:dyDescent="0.3">
      <c r="B46" s="178" t="s">
        <v>158</v>
      </c>
      <c r="C46" s="35"/>
      <c r="D46" s="235" t="s">
        <v>277</v>
      </c>
      <c r="E46" s="235"/>
    </row>
    <row r="47" spans="2:5" ht="179.25" customHeight="1" x14ac:dyDescent="0.3">
      <c r="C47" s="35"/>
      <c r="D47" s="235" t="s">
        <v>418</v>
      </c>
      <c r="E47" s="235"/>
    </row>
    <row r="48" spans="2:5" ht="17.25" x14ac:dyDescent="0.3">
      <c r="B48" s="116"/>
      <c r="C48" s="116"/>
      <c r="D48" s="185" t="s">
        <v>278</v>
      </c>
      <c r="E48" s="186"/>
    </row>
    <row r="49" spans="2:5" x14ac:dyDescent="0.3">
      <c r="D49" s="7" t="s">
        <v>279</v>
      </c>
    </row>
    <row r="50" spans="2:5" ht="13.5" customHeight="1" x14ac:dyDescent="0.3">
      <c r="E50" s="46" t="s">
        <v>244</v>
      </c>
    </row>
    <row r="51" spans="2:5" ht="69" customHeight="1" x14ac:dyDescent="0.3">
      <c r="B51" s="178" t="s">
        <v>159</v>
      </c>
      <c r="D51" s="235" t="s">
        <v>282</v>
      </c>
      <c r="E51" s="235"/>
    </row>
    <row r="52" spans="2:5" ht="33.75" customHeight="1" x14ac:dyDescent="0.3">
      <c r="D52" s="236" t="s">
        <v>283</v>
      </c>
      <c r="E52" s="236"/>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topLeftCell="A41" zoomScale="85" zoomScaleNormal="85" workbookViewId="0">
      <selection activeCell="B22" sqref="B22"/>
    </sheetView>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7" customFormat="1" x14ac:dyDescent="0.3"/>
    <row r="2" spans="2:4" s="187" customFormat="1" x14ac:dyDescent="0.3"/>
    <row r="3" spans="2:4" s="187" customFormat="1" x14ac:dyDescent="0.3"/>
    <row r="4" spans="2:4" s="187" customFormat="1" x14ac:dyDescent="0.3"/>
    <row r="5" spans="2:4" s="187" customFormat="1" x14ac:dyDescent="0.3">
      <c r="B5" s="188" t="s">
        <v>190</v>
      </c>
    </row>
    <row r="6" spans="2:4" s="187" customFormat="1" x14ac:dyDescent="0.3">
      <c r="B6" s="189" t="s">
        <v>191</v>
      </c>
      <c r="C6" s="245" t="s">
        <v>139</v>
      </c>
      <c r="D6" s="245"/>
    </row>
    <row r="7" spans="2:4" s="187" customFormat="1" x14ac:dyDescent="0.3">
      <c r="B7" s="189" t="s">
        <v>192</v>
      </c>
      <c r="C7" s="245"/>
      <c r="D7" s="245"/>
    </row>
    <row r="8" spans="2:4" s="187" customFormat="1" x14ac:dyDescent="0.3">
      <c r="B8" s="190" t="s">
        <v>54</v>
      </c>
      <c r="C8" s="247" t="s">
        <v>218</v>
      </c>
      <c r="D8" s="247"/>
    </row>
    <row r="9" spans="2:4" s="187" customFormat="1" x14ac:dyDescent="0.3">
      <c r="B9" s="190" t="s">
        <v>120</v>
      </c>
      <c r="C9" s="249" t="s">
        <v>284</v>
      </c>
      <c r="D9" s="249"/>
    </row>
    <row r="10" spans="2:4" s="187" customFormat="1" x14ac:dyDescent="0.3">
      <c r="B10" s="190" t="s">
        <v>56</v>
      </c>
      <c r="C10" s="247" t="s">
        <v>219</v>
      </c>
      <c r="D10" s="247"/>
    </row>
    <row r="11" spans="2:4" s="187" customFormat="1" x14ac:dyDescent="0.3">
      <c r="B11" s="190" t="s">
        <v>57</v>
      </c>
      <c r="C11" s="247" t="s">
        <v>220</v>
      </c>
      <c r="D11" s="247"/>
    </row>
    <row r="12" spans="2:4" s="187" customFormat="1" x14ac:dyDescent="0.3">
      <c r="B12" s="190" t="s">
        <v>121</v>
      </c>
      <c r="C12" s="247" t="s">
        <v>221</v>
      </c>
      <c r="D12" s="247"/>
    </row>
    <row r="13" spans="2:4" s="187" customFormat="1" x14ac:dyDescent="0.3">
      <c r="B13" s="190" t="s">
        <v>58</v>
      </c>
      <c r="C13" s="247" t="s">
        <v>222</v>
      </c>
      <c r="D13" s="247"/>
    </row>
    <row r="14" spans="2:4" s="187" customFormat="1" x14ac:dyDescent="0.3">
      <c r="B14" s="190" t="s">
        <v>193</v>
      </c>
      <c r="C14" s="247" t="s">
        <v>285</v>
      </c>
      <c r="D14" s="247"/>
    </row>
    <row r="15" spans="2:4" s="187" customFormat="1" x14ac:dyDescent="0.3">
      <c r="B15" s="190" t="s">
        <v>122</v>
      </c>
      <c r="C15" s="247" t="s">
        <v>223</v>
      </c>
      <c r="D15" s="247"/>
    </row>
    <row r="16" spans="2:4" s="187" customFormat="1" x14ac:dyDescent="0.3">
      <c r="B16" s="191" t="s">
        <v>123</v>
      </c>
      <c r="C16" s="247" t="s">
        <v>224</v>
      </c>
      <c r="D16" s="247"/>
    </row>
    <row r="17" spans="2:4" s="187" customFormat="1" ht="30" customHeight="1" x14ac:dyDescent="0.3">
      <c r="B17" s="192" t="s">
        <v>124</v>
      </c>
      <c r="C17" s="246" t="s">
        <v>225</v>
      </c>
      <c r="D17" s="246"/>
    </row>
    <row r="18" spans="2:4" s="187" customFormat="1" x14ac:dyDescent="0.3">
      <c r="B18" s="193" t="s">
        <v>125</v>
      </c>
      <c r="C18" s="249" t="s">
        <v>286</v>
      </c>
      <c r="D18" s="249"/>
    </row>
    <row r="19" spans="2:4" s="187" customFormat="1" x14ac:dyDescent="0.3">
      <c r="B19" s="190" t="s">
        <v>61</v>
      </c>
      <c r="C19" s="247" t="s">
        <v>226</v>
      </c>
      <c r="D19" s="247"/>
    </row>
    <row r="20" spans="2:4" s="187" customFormat="1" x14ac:dyDescent="0.3">
      <c r="B20" s="190" t="s">
        <v>127</v>
      </c>
      <c r="C20" s="247" t="s">
        <v>227</v>
      </c>
      <c r="D20" s="247"/>
    </row>
    <row r="21" spans="2:4" s="187" customFormat="1" ht="33" x14ac:dyDescent="0.3">
      <c r="B21" s="190" t="s">
        <v>128</v>
      </c>
      <c r="C21" s="247" t="s">
        <v>287</v>
      </c>
      <c r="D21" s="247"/>
    </row>
    <row r="22" spans="2:4" s="187" customFormat="1" x14ac:dyDescent="0.3">
      <c r="B22" s="194"/>
      <c r="C22" s="195"/>
      <c r="D22" s="196"/>
    </row>
    <row r="23" spans="2:4" s="187" customFormat="1" x14ac:dyDescent="0.3">
      <c r="B23" s="189" t="s">
        <v>191</v>
      </c>
      <c r="C23" s="248" t="s">
        <v>139</v>
      </c>
      <c r="D23" s="248"/>
    </row>
    <row r="24" spans="2:4" s="187" customFormat="1" x14ac:dyDescent="0.3">
      <c r="B24" s="189" t="s">
        <v>194</v>
      </c>
      <c r="C24" s="248"/>
      <c r="D24" s="248"/>
    </row>
    <row r="25" spans="2:4" s="187" customFormat="1" x14ac:dyDescent="0.3">
      <c r="B25" s="197" t="s">
        <v>129</v>
      </c>
      <c r="C25" s="246" t="s">
        <v>228</v>
      </c>
      <c r="D25" s="246"/>
    </row>
    <row r="26" spans="2:4" s="187" customFormat="1" ht="36" customHeight="1" x14ac:dyDescent="0.3">
      <c r="B26" s="190" t="s">
        <v>130</v>
      </c>
      <c r="C26" s="250" t="s">
        <v>248</v>
      </c>
      <c r="D26" s="250"/>
    </row>
    <row r="27" spans="2:4" s="187" customFormat="1" x14ac:dyDescent="0.3">
      <c r="B27" s="197" t="s">
        <v>65</v>
      </c>
      <c r="C27" s="246" t="s">
        <v>288</v>
      </c>
      <c r="D27" s="246"/>
    </row>
    <row r="28" spans="2:4" s="187" customFormat="1" x14ac:dyDescent="0.3">
      <c r="B28" s="197" t="s">
        <v>195</v>
      </c>
      <c r="C28" s="246" t="s">
        <v>234</v>
      </c>
      <c r="D28" s="246"/>
    </row>
    <row r="29" spans="2:4" s="187" customFormat="1" x14ac:dyDescent="0.3">
      <c r="B29" s="197" t="s">
        <v>196</v>
      </c>
      <c r="C29" s="249" t="s">
        <v>289</v>
      </c>
      <c r="D29" s="249"/>
    </row>
    <row r="30" spans="2:4" s="187" customFormat="1" x14ac:dyDescent="0.3">
      <c r="B30" s="197" t="s">
        <v>68</v>
      </c>
      <c r="C30" s="250" t="s">
        <v>235</v>
      </c>
      <c r="D30" s="250"/>
    </row>
    <row r="31" spans="2:4" s="187" customFormat="1" x14ac:dyDescent="0.3">
      <c r="B31" s="197" t="s">
        <v>131</v>
      </c>
      <c r="C31" s="246" t="s">
        <v>229</v>
      </c>
      <c r="D31" s="246"/>
    </row>
    <row r="32" spans="2:4" s="187" customFormat="1" x14ac:dyDescent="0.3">
      <c r="B32" s="197" t="s">
        <v>69</v>
      </c>
      <c r="C32" s="246" t="s">
        <v>230</v>
      </c>
      <c r="D32" s="246"/>
    </row>
    <row r="33" spans="2:4" s="187" customFormat="1" x14ac:dyDescent="0.3">
      <c r="B33" s="193"/>
      <c r="C33" s="191"/>
      <c r="D33" s="190"/>
    </row>
    <row r="34" spans="2:4" s="187" customFormat="1" x14ac:dyDescent="0.3">
      <c r="B34" s="189" t="s">
        <v>191</v>
      </c>
      <c r="C34" s="245" t="s">
        <v>139</v>
      </c>
      <c r="D34" s="245"/>
    </row>
    <row r="35" spans="2:4" s="187" customFormat="1" x14ac:dyDescent="0.3">
      <c r="B35" s="189" t="s">
        <v>197</v>
      </c>
      <c r="C35" s="245"/>
      <c r="D35" s="245"/>
    </row>
    <row r="36" spans="2:4" s="187" customFormat="1" ht="52.5" customHeight="1" x14ac:dyDescent="0.3">
      <c r="B36" s="198" t="s">
        <v>93</v>
      </c>
      <c r="C36" s="246" t="s">
        <v>231</v>
      </c>
      <c r="D36" s="246"/>
    </row>
    <row r="37" spans="2:4" s="187" customFormat="1" ht="169.5" customHeight="1" x14ac:dyDescent="0.3">
      <c r="B37" s="198" t="s">
        <v>95</v>
      </c>
      <c r="C37" s="246" t="s">
        <v>232</v>
      </c>
      <c r="D37" s="246"/>
    </row>
    <row r="38" spans="2:4" s="187" customFormat="1" x14ac:dyDescent="0.3">
      <c r="B38" s="197"/>
      <c r="C38" s="190"/>
      <c r="D38" s="190"/>
    </row>
    <row r="39" spans="2:4" s="187" customFormat="1" x14ac:dyDescent="0.3">
      <c r="B39" s="189" t="s">
        <v>191</v>
      </c>
      <c r="C39" s="245" t="s">
        <v>139</v>
      </c>
      <c r="D39" s="245"/>
    </row>
    <row r="40" spans="2:4" s="187" customFormat="1" x14ac:dyDescent="0.3">
      <c r="B40" s="189" t="s">
        <v>198</v>
      </c>
      <c r="C40" s="245"/>
      <c r="D40" s="245"/>
    </row>
    <row r="41" spans="2:4" s="187" customFormat="1" ht="75" customHeight="1" x14ac:dyDescent="0.3">
      <c r="B41" s="194" t="s">
        <v>98</v>
      </c>
      <c r="C41" s="246" t="s">
        <v>290</v>
      </c>
      <c r="D41" s="246"/>
    </row>
    <row r="42" spans="2:4" s="187" customFormat="1" ht="32.25" customHeight="1" x14ac:dyDescent="0.3">
      <c r="B42" s="198" t="s">
        <v>99</v>
      </c>
      <c r="C42" s="246" t="s">
        <v>214</v>
      </c>
      <c r="D42" s="246"/>
    </row>
    <row r="43" spans="2:4" s="187" customFormat="1" x14ac:dyDescent="0.3">
      <c r="B43" s="198" t="s">
        <v>100</v>
      </c>
      <c r="C43" s="246" t="s">
        <v>213</v>
      </c>
      <c r="D43" s="246"/>
    </row>
    <row r="44" spans="2:4" s="187" customFormat="1" x14ac:dyDescent="0.3">
      <c r="B44" s="199"/>
      <c r="C44" s="200"/>
      <c r="D44" s="190"/>
    </row>
    <row r="45" spans="2:4" s="187" customFormat="1" x14ac:dyDescent="0.3">
      <c r="B45" s="189" t="s">
        <v>191</v>
      </c>
      <c r="C45" s="245" t="s">
        <v>139</v>
      </c>
      <c r="D45" s="245"/>
    </row>
    <row r="46" spans="2:4" s="187" customFormat="1" x14ac:dyDescent="0.3">
      <c r="B46" s="189" t="s">
        <v>199</v>
      </c>
      <c r="C46" s="245"/>
      <c r="D46" s="245"/>
    </row>
    <row r="47" spans="2:4" s="187" customFormat="1" x14ac:dyDescent="0.3">
      <c r="B47" s="191" t="s">
        <v>1</v>
      </c>
      <c r="C47" s="244" t="s">
        <v>293</v>
      </c>
      <c r="D47" s="244"/>
    </row>
    <row r="48" spans="2:4" s="187" customFormat="1" x14ac:dyDescent="0.3">
      <c r="B48" s="199" t="s">
        <v>2</v>
      </c>
      <c r="C48" s="244" t="s">
        <v>292</v>
      </c>
      <c r="D48" s="244"/>
    </row>
    <row r="49" spans="2:4" s="187" customFormat="1" ht="15.75" customHeight="1" x14ac:dyDescent="0.3">
      <c r="B49" s="199" t="s">
        <v>3</v>
      </c>
      <c r="C49" s="244" t="s">
        <v>294</v>
      </c>
      <c r="D49" s="244"/>
    </row>
    <row r="50" spans="2:4" s="187" customFormat="1" ht="14.25" customHeight="1" x14ac:dyDescent="0.3">
      <c r="B50" s="199" t="s">
        <v>4</v>
      </c>
      <c r="C50" s="244" t="s">
        <v>291</v>
      </c>
      <c r="D50" s="244"/>
    </row>
    <row r="51" spans="2:4" s="187" customFormat="1" x14ac:dyDescent="0.3">
      <c r="B51" s="199" t="s">
        <v>5</v>
      </c>
      <c r="C51" s="244" t="s">
        <v>295</v>
      </c>
      <c r="D51" s="244"/>
    </row>
    <row r="52" spans="2:4" s="187" customFormat="1" x14ac:dyDescent="0.3">
      <c r="B52" s="199" t="s">
        <v>6</v>
      </c>
      <c r="C52" s="244" t="s">
        <v>296</v>
      </c>
      <c r="D52" s="244"/>
    </row>
    <row r="53" spans="2:4" s="187" customFormat="1" x14ac:dyDescent="0.3">
      <c r="B53" s="199" t="s">
        <v>7</v>
      </c>
      <c r="C53" s="244" t="s">
        <v>297</v>
      </c>
      <c r="D53" s="244"/>
    </row>
    <row r="54" spans="2:4" s="187" customFormat="1" x14ac:dyDescent="0.3">
      <c r="B54" s="199" t="s">
        <v>52</v>
      </c>
      <c r="C54" s="244" t="s">
        <v>298</v>
      </c>
      <c r="D54" s="244"/>
    </row>
    <row r="55" spans="2:4" s="187" customFormat="1" x14ac:dyDescent="0.3">
      <c r="B55" s="199" t="s">
        <v>8</v>
      </c>
      <c r="C55" s="244" t="s">
        <v>299</v>
      </c>
      <c r="D55" s="244"/>
    </row>
    <row r="56" spans="2:4" s="187" customFormat="1" x14ac:dyDescent="0.3">
      <c r="B56" s="187" t="s">
        <v>9</v>
      </c>
      <c r="C56" s="244" t="s">
        <v>300</v>
      </c>
      <c r="D56" s="244"/>
    </row>
    <row r="57" spans="2:4" s="187" customFormat="1" x14ac:dyDescent="0.3"/>
    <row r="58" spans="2:4" s="187" customFormat="1" x14ac:dyDescent="0.3">
      <c r="B58" s="189" t="s">
        <v>191</v>
      </c>
      <c r="C58" s="201" t="s">
        <v>139</v>
      </c>
      <c r="D58" s="202"/>
    </row>
    <row r="59" spans="2:4" s="187" customFormat="1" x14ac:dyDescent="0.3">
      <c r="B59" s="189" t="s">
        <v>200</v>
      </c>
      <c r="C59" s="201"/>
      <c r="D59" s="202"/>
    </row>
    <row r="60" spans="2:4" s="187" customFormat="1" ht="60" customHeight="1" x14ac:dyDescent="0.3">
      <c r="B60" s="198" t="s">
        <v>36</v>
      </c>
      <c r="C60" s="244" t="s">
        <v>302</v>
      </c>
      <c r="D60" s="244"/>
    </row>
    <row r="61" spans="2:4" s="187" customFormat="1" ht="64.5" customHeight="1" x14ac:dyDescent="0.3">
      <c r="B61" s="198" t="s">
        <v>37</v>
      </c>
      <c r="C61" s="244" t="s">
        <v>303</v>
      </c>
      <c r="D61" s="244"/>
    </row>
    <row r="62" spans="2:4" s="187" customFormat="1" ht="101.25" customHeight="1" x14ac:dyDescent="0.3">
      <c r="B62" s="198" t="s">
        <v>233</v>
      </c>
      <c r="C62" s="244" t="s">
        <v>304</v>
      </c>
      <c r="D62" s="244"/>
    </row>
    <row r="63" spans="2:4" s="187" customFormat="1" ht="49.5" customHeight="1" x14ac:dyDescent="0.3">
      <c r="B63" s="198" t="s">
        <v>38</v>
      </c>
      <c r="C63" s="244" t="s">
        <v>305</v>
      </c>
      <c r="D63" s="244"/>
    </row>
    <row r="64" spans="2:4" s="187" customFormat="1" ht="15" customHeight="1" x14ac:dyDescent="0.3">
      <c r="B64" s="198" t="s">
        <v>39</v>
      </c>
      <c r="C64" s="244" t="s">
        <v>215</v>
      </c>
      <c r="D64" s="244"/>
    </row>
    <row r="65" spans="2:4" s="187" customFormat="1" x14ac:dyDescent="0.3">
      <c r="B65" s="198" t="s">
        <v>40</v>
      </c>
      <c r="C65" s="244" t="s">
        <v>216</v>
      </c>
      <c r="D65" s="244"/>
    </row>
    <row r="66" spans="2:4" s="187" customFormat="1" x14ac:dyDescent="0.3">
      <c r="B66" s="198" t="s">
        <v>9</v>
      </c>
      <c r="C66" s="244" t="s">
        <v>212</v>
      </c>
      <c r="D66" s="244"/>
    </row>
    <row r="67" spans="2:4" s="187" customFormat="1" x14ac:dyDescent="0.3"/>
    <row r="68" spans="2:4" s="187" customFormat="1" x14ac:dyDescent="0.3">
      <c r="B68" s="189" t="s">
        <v>191</v>
      </c>
      <c r="C68" s="245" t="s">
        <v>139</v>
      </c>
      <c r="D68" s="245"/>
    </row>
    <row r="69" spans="2:4" s="187" customFormat="1" x14ac:dyDescent="0.3">
      <c r="B69" s="189" t="s">
        <v>201</v>
      </c>
      <c r="C69" s="245"/>
      <c r="D69" s="245"/>
    </row>
    <row r="70" spans="2:4" s="187" customFormat="1" x14ac:dyDescent="0.3">
      <c r="B70" s="199" t="s">
        <v>202</v>
      </c>
      <c r="C70" s="244" t="s">
        <v>239</v>
      </c>
      <c r="D70" s="244"/>
    </row>
    <row r="71" spans="2:4" s="187" customFormat="1" x14ac:dyDescent="0.3">
      <c r="B71" s="199"/>
      <c r="C71" s="190"/>
      <c r="D71" s="190"/>
    </row>
    <row r="72" spans="2:4" s="187" customFormat="1" x14ac:dyDescent="0.3">
      <c r="B72" s="203"/>
      <c r="C72" s="204"/>
      <c r="D72" s="204"/>
    </row>
    <row r="73" spans="2:4" s="187" customFormat="1" x14ac:dyDescent="0.3">
      <c r="B73" s="203"/>
      <c r="C73" s="204"/>
      <c r="D73" s="205" t="s">
        <v>160</v>
      </c>
    </row>
    <row r="74" spans="2:4" s="187" customFormat="1" x14ac:dyDescent="0.3">
      <c r="B74" s="199"/>
      <c r="C74" s="204"/>
      <c r="D74" s="204"/>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B22" sqref="B22"/>
    </sheetView>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9"/>
      <c r="D4" s="219"/>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421</v>
      </c>
      <c r="D9" s="20" t="s">
        <v>422</v>
      </c>
      <c r="E9" s="20" t="s">
        <v>423</v>
      </c>
      <c r="F9" s="20" t="s">
        <v>424</v>
      </c>
    </row>
    <row r="10" spans="2:6" x14ac:dyDescent="0.3">
      <c r="B10" s="21" t="s">
        <v>54</v>
      </c>
      <c r="C10" s="22">
        <v>209.8817407769701</v>
      </c>
      <c r="D10" s="22">
        <v>206.55217725284999</v>
      </c>
      <c r="E10" s="22">
        <v>203.29764302022991</v>
      </c>
      <c r="F10" s="22">
        <v>197.67968670641989</v>
      </c>
    </row>
    <row r="11" spans="2:6" x14ac:dyDescent="0.3">
      <c r="B11" s="21" t="s">
        <v>264</v>
      </c>
      <c r="C11" s="22">
        <v>196.82591009189002</v>
      </c>
      <c r="D11" s="22">
        <v>193.62263745279</v>
      </c>
      <c r="E11" s="22">
        <v>190.28436018959997</v>
      </c>
      <c r="F11" s="22">
        <v>186.33430599241001</v>
      </c>
    </row>
    <row r="12" spans="2:6" ht="33" x14ac:dyDescent="0.3">
      <c r="B12" s="23" t="s">
        <v>55</v>
      </c>
      <c r="C12" s="24">
        <v>196.82591009189002</v>
      </c>
      <c r="D12" s="24">
        <v>193.62263745279</v>
      </c>
      <c r="E12" s="24">
        <v>190.28436018959997</v>
      </c>
      <c r="F12" s="24">
        <v>186.33430599241001</v>
      </c>
    </row>
    <row r="13" spans="2:6" x14ac:dyDescent="0.3">
      <c r="B13" s="25" t="s">
        <v>56</v>
      </c>
      <c r="C13" s="26">
        <v>0.2124279523683652</v>
      </c>
      <c r="D13" s="27">
        <v>0.21507228804786629</v>
      </c>
      <c r="E13" s="27">
        <v>0.21443860304848505</v>
      </c>
      <c r="F13" s="27">
        <v>0.219144249852227</v>
      </c>
    </row>
    <row r="14" spans="2:6" x14ac:dyDescent="0.3">
      <c r="B14" s="21" t="s">
        <v>57</v>
      </c>
      <c r="C14" s="28">
        <v>0.2349024666013157</v>
      </c>
      <c r="D14" s="28">
        <v>0.23719698218772653</v>
      </c>
      <c r="E14" s="28">
        <v>0.2318246948562645</v>
      </c>
      <c r="F14" s="28">
        <v>0.23689433729914652</v>
      </c>
    </row>
    <row r="15" spans="2:6" x14ac:dyDescent="0.3">
      <c r="B15" s="21" t="s">
        <v>121</v>
      </c>
      <c r="C15" s="22">
        <v>183.34538273095995</v>
      </c>
      <c r="D15" s="22">
        <v>180.67720331331</v>
      </c>
      <c r="E15" s="22">
        <v>177.94776048281003</v>
      </c>
      <c r="F15" s="22">
        <v>172.28071987522</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210" t="s">
        <v>426</v>
      </c>
      <c r="D18" s="211" t="s">
        <v>426</v>
      </c>
      <c r="E18" s="211" t="s">
        <v>426</v>
      </c>
      <c r="F18" s="211" t="s">
        <v>426</v>
      </c>
    </row>
    <row r="19" spans="2:6" x14ac:dyDescent="0.3">
      <c r="B19" s="30" t="s">
        <v>123</v>
      </c>
      <c r="C19" s="22">
        <v>6.7897112599999998</v>
      </c>
      <c r="D19" s="22">
        <v>35.526330689999995</v>
      </c>
      <c r="E19" s="22">
        <v>27.164650780000002</v>
      </c>
      <c r="F19" s="22">
        <v>25.972428849999996</v>
      </c>
    </row>
    <row r="20" spans="2:6" ht="33" x14ac:dyDescent="0.3">
      <c r="B20" s="31" t="s">
        <v>124</v>
      </c>
      <c r="C20" s="24">
        <v>0</v>
      </c>
      <c r="D20" s="24">
        <v>1.2741400000005962E-6</v>
      </c>
      <c r="E20" s="24">
        <v>9.0920799999999992E-6</v>
      </c>
      <c r="F20" s="24">
        <v>3.6012389600000006E-3</v>
      </c>
    </row>
    <row r="21" spans="2:6" ht="9.75" customHeight="1" x14ac:dyDescent="0.3">
      <c r="B21" s="17"/>
      <c r="C21" s="18"/>
      <c r="D21" s="18"/>
      <c r="E21" s="18"/>
      <c r="F21" s="18"/>
    </row>
    <row r="22" spans="2:6" x14ac:dyDescent="0.3">
      <c r="B22" s="32"/>
      <c r="C22" s="18"/>
      <c r="D22" s="18"/>
      <c r="E22" s="18"/>
      <c r="F22" s="18"/>
    </row>
    <row r="23" spans="2:6" x14ac:dyDescent="0.3">
      <c r="B23" s="33" t="s">
        <v>59</v>
      </c>
      <c r="C23" s="34"/>
      <c r="D23" s="34"/>
      <c r="E23" s="34"/>
      <c r="F23" s="34"/>
    </row>
    <row r="24" spans="2:6" x14ac:dyDescent="0.3">
      <c r="B24" s="35" t="s">
        <v>125</v>
      </c>
      <c r="C24" s="36">
        <v>202.64099999999999</v>
      </c>
      <c r="D24" s="36">
        <v>199.2</v>
      </c>
      <c r="E24" s="36">
        <v>195.30500000000001</v>
      </c>
      <c r="F24" s="36">
        <v>193.86500000000001</v>
      </c>
    </row>
    <row r="25" spans="2:6" x14ac:dyDescent="0.3">
      <c r="B25" s="33" t="s">
        <v>60</v>
      </c>
      <c r="C25" s="34"/>
      <c r="D25" s="34"/>
      <c r="E25" s="34"/>
      <c r="F25" s="34"/>
    </row>
    <row r="26" spans="2:6" ht="3" customHeight="1" x14ac:dyDescent="0.3">
      <c r="B26" s="37"/>
      <c r="C26" s="34"/>
      <c r="D26" s="34"/>
      <c r="E26" s="34"/>
      <c r="F26" s="34"/>
    </row>
    <row r="27" spans="2:6" x14ac:dyDescent="0.3">
      <c r="B27" s="23" t="s">
        <v>61</v>
      </c>
      <c r="C27" s="31"/>
      <c r="D27" s="31"/>
      <c r="E27" s="31"/>
      <c r="F27" s="31"/>
    </row>
    <row r="28" spans="2:6" x14ac:dyDescent="0.3">
      <c r="B28" s="38" t="s">
        <v>102</v>
      </c>
      <c r="C28" s="39">
        <v>1.4999999999999999E-2</v>
      </c>
      <c r="D28" s="39">
        <v>2.1000000000000001E-2</v>
      </c>
      <c r="E28" s="39">
        <v>1.9E-2</v>
      </c>
      <c r="F28" s="39">
        <v>2.1999999999999999E-2</v>
      </c>
    </row>
    <row r="29" spans="2:6" x14ac:dyDescent="0.3">
      <c r="B29" s="38" t="s">
        <v>103</v>
      </c>
      <c r="C29" s="39">
        <v>0.59499999999999997</v>
      </c>
      <c r="D29" s="39">
        <v>0.55700000000000005</v>
      </c>
      <c r="E29" s="39">
        <v>0.54300000000000004</v>
      </c>
      <c r="F29" s="39">
        <v>0.53800000000000003</v>
      </c>
    </row>
    <row r="30" spans="2:6" x14ac:dyDescent="0.3">
      <c r="B30" s="38" t="s">
        <v>104</v>
      </c>
      <c r="C30" s="39">
        <v>202.03100000000001</v>
      </c>
      <c r="D30" s="39">
        <v>198.62100000000001</v>
      </c>
      <c r="E30" s="39">
        <v>194.74299999999999</v>
      </c>
      <c r="F30" s="39">
        <v>193.30500000000001</v>
      </c>
    </row>
    <row r="31" spans="2:6" x14ac:dyDescent="0.3">
      <c r="B31" s="23" t="s">
        <v>62</v>
      </c>
      <c r="C31" s="40"/>
      <c r="D31" s="40"/>
      <c r="E31" s="40"/>
      <c r="F31" s="40"/>
    </row>
    <row r="32" spans="2:6" x14ac:dyDescent="0.3">
      <c r="B32" s="38" t="s">
        <v>105</v>
      </c>
      <c r="C32" s="39">
        <v>202.06</v>
      </c>
      <c r="D32" s="39">
        <v>198.57599999999999</v>
      </c>
      <c r="E32" s="39">
        <v>194.63800000000001</v>
      </c>
      <c r="F32" s="39">
        <v>193.15700000000001</v>
      </c>
    </row>
    <row r="33" spans="2:9" x14ac:dyDescent="0.3">
      <c r="B33" s="38" t="s">
        <v>106</v>
      </c>
      <c r="C33" s="39">
        <v>0.58099999999999996</v>
      </c>
      <c r="D33" s="39">
        <v>0.623</v>
      </c>
      <c r="E33" s="39">
        <v>0.66700000000000004</v>
      </c>
      <c r="F33" s="39">
        <v>0.70799999999999996</v>
      </c>
    </row>
    <row r="34" spans="2:9" x14ac:dyDescent="0.3">
      <c r="B34" s="38" t="s">
        <v>107</v>
      </c>
      <c r="C34" s="41">
        <v>0</v>
      </c>
      <c r="D34" s="41">
        <v>0</v>
      </c>
      <c r="E34" s="41">
        <v>0</v>
      </c>
      <c r="F34" s="41">
        <v>0</v>
      </c>
    </row>
    <row r="35" spans="2:9" x14ac:dyDescent="0.3">
      <c r="B35" s="38" t="s">
        <v>108</v>
      </c>
      <c r="C35" s="41">
        <v>0</v>
      </c>
      <c r="D35" s="41">
        <v>0</v>
      </c>
      <c r="E35" s="41">
        <v>0</v>
      </c>
      <c r="F35" s="41">
        <v>0</v>
      </c>
    </row>
    <row r="36" spans="2:9" x14ac:dyDescent="0.3">
      <c r="B36" s="23" t="s">
        <v>333</v>
      </c>
      <c r="C36" s="40"/>
      <c r="D36" s="40"/>
      <c r="E36" s="40"/>
      <c r="F36" s="40"/>
    </row>
    <row r="37" spans="2:9" ht="33" x14ac:dyDescent="0.3">
      <c r="B37" s="38" t="s">
        <v>126</v>
      </c>
      <c r="C37" s="39">
        <v>57.253999999999998</v>
      </c>
      <c r="D37" s="39">
        <v>56.295000000000002</v>
      </c>
      <c r="E37" s="39">
        <v>54.249000000000002</v>
      </c>
      <c r="F37" s="39">
        <v>53.786999999999999</v>
      </c>
    </row>
    <row r="38" spans="2:9" ht="33" x14ac:dyDescent="0.3">
      <c r="B38" s="38" t="s">
        <v>109</v>
      </c>
      <c r="C38" s="39">
        <v>141.95099999999999</v>
      </c>
      <c r="D38" s="39">
        <v>139.40600000000001</v>
      </c>
      <c r="E38" s="39">
        <v>137.495</v>
      </c>
      <c r="F38" s="39">
        <v>136.55600000000001</v>
      </c>
      <c r="I38" s="42"/>
    </row>
    <row r="39" spans="2:9" x14ac:dyDescent="0.3">
      <c r="B39" s="38" t="s">
        <v>110</v>
      </c>
      <c r="C39" s="39">
        <v>3.4350000000000001</v>
      </c>
      <c r="D39" s="39">
        <v>3.4990000000000001</v>
      </c>
      <c r="E39" s="39">
        <v>3.5609999999999999</v>
      </c>
      <c r="F39" s="39">
        <v>3.5219999999999998</v>
      </c>
    </row>
    <row r="40" spans="2:9" x14ac:dyDescent="0.3">
      <c r="B40" s="23" t="s">
        <v>334</v>
      </c>
      <c r="C40" s="43">
        <v>202.64099999999999</v>
      </c>
      <c r="D40" s="43">
        <v>199.2</v>
      </c>
      <c r="E40" s="43">
        <v>195.30500000000001</v>
      </c>
      <c r="F40" s="43">
        <v>193.86500000000001</v>
      </c>
    </row>
    <row r="41" spans="2:9" x14ac:dyDescent="0.3">
      <c r="B41" s="21" t="s">
        <v>127</v>
      </c>
      <c r="C41" s="44">
        <v>0.26400000000000001</v>
      </c>
      <c r="D41" s="44">
        <v>0.34799999999999998</v>
      </c>
      <c r="E41" s="44">
        <v>0.39600000000000002</v>
      </c>
      <c r="F41" s="44">
        <v>0.33100000000000002</v>
      </c>
    </row>
    <row r="42" spans="2:9" ht="33" x14ac:dyDescent="0.3">
      <c r="B42" s="31" t="s">
        <v>266</v>
      </c>
      <c r="C42" s="45">
        <v>0.3847908216929759</v>
      </c>
      <c r="D42" s="45">
        <v>0.38479082169297602</v>
      </c>
      <c r="E42" s="45">
        <v>0.39875065652372699</v>
      </c>
      <c r="F42" s="45">
        <v>0.39714220624517899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election activeCell="B22" sqref="B22"/>
    </sheetView>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8" t="s">
        <v>391</v>
      </c>
      <c r="C5" s="218"/>
      <c r="D5" s="218"/>
    </row>
    <row r="6" spans="2:9" s="1" customFormat="1" ht="6" customHeight="1" x14ac:dyDescent="0.25">
      <c r="C6" s="2"/>
    </row>
    <row r="7" spans="2:9" s="1" customFormat="1" ht="15.75" customHeight="1" x14ac:dyDescent="0.3">
      <c r="B7" s="6" t="s">
        <v>172</v>
      </c>
      <c r="C7" s="7"/>
      <c r="D7" s="8">
        <v>45747</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17.25"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election activeCell="B22" sqref="B22"/>
    </sheetView>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23" t="s">
        <v>392</v>
      </c>
      <c r="C4" s="224"/>
      <c r="D4" s="224"/>
      <c r="E4" s="224"/>
      <c r="F4" s="14"/>
      <c r="G4" s="14"/>
      <c r="H4" s="14"/>
      <c r="I4" s="14"/>
    </row>
    <row r="5" spans="2:10" ht="4.5" customHeight="1" x14ac:dyDescent="0.3">
      <c r="B5" s="226"/>
      <c r="C5" s="226"/>
      <c r="D5" s="226"/>
      <c r="E5" s="226"/>
      <c r="F5" s="226"/>
      <c r="G5" s="226"/>
      <c r="H5" s="226"/>
      <c r="I5" s="226"/>
    </row>
    <row r="6" spans="2:10" ht="5.25" customHeight="1" x14ac:dyDescent="0.3">
      <c r="B6" s="47"/>
      <c r="C6" s="47"/>
      <c r="D6" s="47"/>
      <c r="E6" s="47"/>
      <c r="F6" s="47"/>
      <c r="G6" s="47"/>
      <c r="H6" s="47"/>
      <c r="I6" s="47"/>
    </row>
    <row r="7" spans="2:10" x14ac:dyDescent="0.3">
      <c r="B7" s="48" t="s">
        <v>64</v>
      </c>
      <c r="C7" s="49"/>
      <c r="D7" s="49"/>
      <c r="E7" s="49"/>
      <c r="F7" s="49"/>
      <c r="G7" s="20" t="s">
        <v>421</v>
      </c>
      <c r="H7" s="20" t="s">
        <v>422</v>
      </c>
      <c r="I7" s="20" t="s">
        <v>423</v>
      </c>
      <c r="J7" s="20" t="s">
        <v>424</v>
      </c>
    </row>
    <row r="8" spans="2:10" x14ac:dyDescent="0.3">
      <c r="B8" s="50" t="s">
        <v>129</v>
      </c>
      <c r="G8" s="22">
        <v>0.57322494178474914</v>
      </c>
      <c r="H8" s="22">
        <v>0.60839550430778744</v>
      </c>
      <c r="I8" s="22">
        <v>0.60992836337543566</v>
      </c>
      <c r="J8" s="22">
        <v>0.61199731401825275</v>
      </c>
    </row>
    <row r="9" spans="2:10" x14ac:dyDescent="0.3">
      <c r="B9" s="50" t="s">
        <v>268</v>
      </c>
      <c r="G9" s="51">
        <v>9.8062998386871138E-3</v>
      </c>
      <c r="H9" s="51">
        <v>1.0651690630259126E-2</v>
      </c>
      <c r="I9" s="51">
        <v>9.9929757675100116E-3</v>
      </c>
      <c r="J9" s="51">
        <v>9.4947714717557568E-3</v>
      </c>
    </row>
    <row r="10" spans="2:10" x14ac:dyDescent="0.3">
      <c r="B10" s="50" t="s">
        <v>306</v>
      </c>
      <c r="G10" s="51">
        <v>0.11752453849213192</v>
      </c>
      <c r="H10" s="51">
        <v>9.530081876456975E-2</v>
      </c>
      <c r="I10" s="51">
        <v>9.498994179901514E-2</v>
      </c>
      <c r="J10" s="51">
        <v>9.6130317534799253E-2</v>
      </c>
    </row>
    <row r="11" spans="2:10" x14ac:dyDescent="0.3">
      <c r="B11" s="50" t="s">
        <v>269</v>
      </c>
      <c r="C11" s="50" t="s">
        <v>388</v>
      </c>
      <c r="D11" s="50"/>
      <c r="E11" s="50"/>
      <c r="F11" s="50"/>
      <c r="G11" s="52">
        <v>0.25263387549151334</v>
      </c>
      <c r="H11" s="52">
        <v>0.19561042883536905</v>
      </c>
      <c r="I11" s="52">
        <v>0.1848078563164588</v>
      </c>
      <c r="J11" s="52">
        <v>0.18018387756374743</v>
      </c>
    </row>
    <row r="12" spans="2:10" x14ac:dyDescent="0.3">
      <c r="B12" s="53"/>
      <c r="C12" s="54" t="s">
        <v>387</v>
      </c>
      <c r="D12" s="54"/>
      <c r="E12" s="54"/>
      <c r="F12" s="54"/>
      <c r="G12" s="55">
        <v>0.08</v>
      </c>
      <c r="H12" s="55">
        <v>0.08</v>
      </c>
      <c r="I12" s="55">
        <v>0.08</v>
      </c>
      <c r="J12" s="55">
        <v>0.08</v>
      </c>
    </row>
    <row r="13" spans="2:10" x14ac:dyDescent="0.3">
      <c r="B13" s="50" t="s">
        <v>66</v>
      </c>
      <c r="G13" s="56">
        <v>0.48399999999999999</v>
      </c>
      <c r="H13" s="56">
        <v>0.51300000000000001</v>
      </c>
      <c r="I13" s="56">
        <v>0.53400000000000003</v>
      </c>
      <c r="J13" s="56">
        <v>0.55300000000000005</v>
      </c>
    </row>
    <row r="14" spans="2:10" x14ac:dyDescent="0.3">
      <c r="C14" s="50" t="s">
        <v>67</v>
      </c>
      <c r="D14" s="50"/>
      <c r="E14" s="50"/>
      <c r="F14" s="50"/>
      <c r="G14" s="56">
        <v>0</v>
      </c>
      <c r="H14" s="56">
        <v>0</v>
      </c>
      <c r="I14" s="56">
        <v>0</v>
      </c>
      <c r="J14" s="56">
        <v>0</v>
      </c>
    </row>
    <row r="15" spans="2:10" x14ac:dyDescent="0.3">
      <c r="B15" s="50" t="s">
        <v>164</v>
      </c>
      <c r="G15" s="56"/>
      <c r="H15" s="56"/>
      <c r="I15" s="56"/>
      <c r="J15" s="56"/>
    </row>
    <row r="16" spans="2:10" x14ac:dyDescent="0.3">
      <c r="B16" s="50" t="s">
        <v>330</v>
      </c>
      <c r="G16" s="57"/>
      <c r="H16" s="57"/>
      <c r="I16" s="57"/>
      <c r="J16" s="57"/>
    </row>
    <row r="17" spans="1:10" x14ac:dyDescent="0.3">
      <c r="B17" s="50" t="s">
        <v>68</v>
      </c>
      <c r="G17" s="57">
        <v>3.7383496035827235E-3</v>
      </c>
      <c r="H17" s="57">
        <v>3.9613737323718722E-3</v>
      </c>
      <c r="I17" s="57">
        <v>3.2386829282271927E-3</v>
      </c>
      <c r="J17" s="57">
        <v>3.2111565123714037E-3</v>
      </c>
    </row>
    <row r="18" spans="1:10" x14ac:dyDescent="0.3">
      <c r="A18" s="58"/>
      <c r="B18" s="59" t="s">
        <v>131</v>
      </c>
      <c r="C18" s="60"/>
      <c r="D18" s="60"/>
      <c r="E18" s="60"/>
      <c r="F18" s="60"/>
      <c r="G18" s="61"/>
      <c r="H18" s="61"/>
      <c r="I18" s="61"/>
      <c r="J18" s="61"/>
    </row>
    <row r="19" spans="1:10" x14ac:dyDescent="0.3">
      <c r="B19" s="59" t="s">
        <v>331</v>
      </c>
      <c r="C19" s="60"/>
      <c r="D19" s="60"/>
      <c r="E19" s="60"/>
      <c r="F19" s="60"/>
      <c r="G19" s="61">
        <v>0.11141557024832627</v>
      </c>
      <c r="H19" s="61">
        <v>0.10966555219307714</v>
      </c>
      <c r="I19" s="61">
        <v>0.10817479655527337</v>
      </c>
      <c r="J19" s="61">
        <v>0.10589420782659631</v>
      </c>
    </row>
    <row r="20" spans="1:10" x14ac:dyDescent="0.3">
      <c r="A20" s="58"/>
      <c r="B20" s="59" t="s">
        <v>332</v>
      </c>
      <c r="C20" s="60"/>
      <c r="D20" s="60"/>
      <c r="E20" s="60"/>
      <c r="F20" s="60"/>
      <c r="G20" s="61">
        <v>0.11141557024832627</v>
      </c>
      <c r="H20" s="61">
        <v>0.10966555219307714</v>
      </c>
      <c r="I20" s="61">
        <v>0.10817479655527337</v>
      </c>
      <c r="J20" s="61">
        <v>0.10589420782659631</v>
      </c>
    </row>
    <row r="21" spans="1:10" x14ac:dyDescent="0.3">
      <c r="B21" s="62"/>
      <c r="C21" s="60"/>
      <c r="D21" s="60"/>
      <c r="E21" s="60"/>
      <c r="F21" s="60"/>
      <c r="G21" s="63"/>
      <c r="H21" s="63"/>
      <c r="I21" s="63"/>
      <c r="J21" s="63"/>
    </row>
    <row r="22" spans="1:10" x14ac:dyDescent="0.3">
      <c r="B22" s="64" t="s">
        <v>267</v>
      </c>
      <c r="C22" s="65"/>
      <c r="D22" s="66"/>
      <c r="E22" s="66"/>
      <c r="F22" s="66"/>
      <c r="G22" s="67">
        <v>0</v>
      </c>
      <c r="H22" s="67">
        <v>0</v>
      </c>
      <c r="I22" s="68">
        <v>0</v>
      </c>
      <c r="J22" s="67">
        <v>0</v>
      </c>
    </row>
    <row r="23" spans="1:10" x14ac:dyDescent="0.3">
      <c r="B23" s="69"/>
      <c r="C23" s="70"/>
      <c r="D23" s="60"/>
      <c r="E23" s="60"/>
      <c r="F23" s="60"/>
      <c r="G23" s="71"/>
      <c r="H23" s="72"/>
      <c r="I23" s="72"/>
      <c r="J23" s="72"/>
    </row>
    <row r="24" spans="1:10" ht="21" customHeight="1" x14ac:dyDescent="0.3"/>
    <row r="25" spans="1:10" ht="18" x14ac:dyDescent="0.3">
      <c r="B25" s="223" t="s">
        <v>389</v>
      </c>
      <c r="C25" s="224"/>
      <c r="D25" s="224"/>
      <c r="E25" s="224"/>
      <c r="F25" s="73"/>
      <c r="G25" s="14"/>
      <c r="H25" s="14"/>
      <c r="I25" s="14"/>
      <c r="J25" s="14"/>
    </row>
    <row r="26" spans="1:10" ht="5.25" customHeight="1" x14ac:dyDescent="0.3">
      <c r="B26" s="47"/>
      <c r="C26" s="47"/>
      <c r="D26" s="47"/>
      <c r="E26" s="47"/>
      <c r="F26" s="47"/>
      <c r="G26" s="47"/>
      <c r="H26" s="47"/>
      <c r="I26" s="47"/>
      <c r="J26" s="47"/>
    </row>
    <row r="27" spans="1:10" x14ac:dyDescent="0.3">
      <c r="B27" s="48" t="s">
        <v>64</v>
      </c>
      <c r="C27" s="49"/>
      <c r="D27" s="49"/>
      <c r="E27" s="49"/>
      <c r="F27" s="49"/>
      <c r="G27" s="20" t="s">
        <v>421</v>
      </c>
      <c r="H27" s="20" t="s">
        <v>422</v>
      </c>
      <c r="I27" s="20" t="s">
        <v>423</v>
      </c>
      <c r="J27" s="20" t="s">
        <v>424</v>
      </c>
    </row>
    <row r="28" spans="1:10" x14ac:dyDescent="0.3">
      <c r="B28" s="50" t="s">
        <v>66</v>
      </c>
      <c r="G28" s="74">
        <v>0.48399999999999999</v>
      </c>
      <c r="H28" s="74">
        <v>0.51300000000000001</v>
      </c>
      <c r="I28" s="74">
        <v>0.53400000000000003</v>
      </c>
      <c r="J28" s="74">
        <v>0.55300000000000005</v>
      </c>
    </row>
    <row r="29" spans="1:10" x14ac:dyDescent="0.3">
      <c r="B29" s="50" t="s">
        <v>132</v>
      </c>
      <c r="G29" s="75"/>
      <c r="H29" s="74"/>
      <c r="I29" s="74"/>
      <c r="J29" s="74"/>
    </row>
    <row r="30" spans="1:10" x14ac:dyDescent="0.3">
      <c r="B30" s="50" t="s">
        <v>356</v>
      </c>
      <c r="C30" s="50" t="s">
        <v>70</v>
      </c>
      <c r="D30" s="50"/>
      <c r="E30" s="50"/>
      <c r="F30" s="50"/>
      <c r="G30" s="74">
        <v>0</v>
      </c>
      <c r="H30" s="74">
        <v>0</v>
      </c>
      <c r="I30" s="74">
        <v>0</v>
      </c>
      <c r="J30" s="74">
        <v>0</v>
      </c>
    </row>
    <row r="31" spans="1:10" x14ac:dyDescent="0.3">
      <c r="C31" s="50" t="s">
        <v>163</v>
      </c>
      <c r="D31" s="50"/>
      <c r="E31" s="50"/>
      <c r="F31" s="50"/>
      <c r="G31" s="74">
        <v>2E-3</v>
      </c>
      <c r="H31" s="74">
        <v>2E-3</v>
      </c>
      <c r="I31" s="74">
        <v>0</v>
      </c>
      <c r="J31" s="74">
        <v>0</v>
      </c>
    </row>
    <row r="32" spans="1:10" x14ac:dyDescent="0.3">
      <c r="C32" s="76" t="s">
        <v>162</v>
      </c>
      <c r="D32" s="76"/>
      <c r="E32" s="76"/>
      <c r="F32" s="76"/>
      <c r="G32" s="74">
        <v>0</v>
      </c>
      <c r="H32" s="77">
        <v>1E-3</v>
      </c>
      <c r="I32" s="77">
        <v>4.0000000000000001E-3</v>
      </c>
      <c r="J32" s="77">
        <v>0</v>
      </c>
    </row>
    <row r="33" spans="2:10" x14ac:dyDescent="0.3">
      <c r="C33" s="76" t="s">
        <v>393</v>
      </c>
      <c r="D33" s="76"/>
      <c r="E33" s="76"/>
      <c r="F33" s="76"/>
      <c r="G33" s="74">
        <v>0</v>
      </c>
      <c r="H33" s="77">
        <v>0</v>
      </c>
      <c r="I33" s="77">
        <v>1E-3</v>
      </c>
      <c r="J33" s="77">
        <v>7.0000000000000001E-3</v>
      </c>
    </row>
    <row r="34" spans="2:10" x14ac:dyDescent="0.3">
      <c r="C34" s="76" t="s">
        <v>394</v>
      </c>
      <c r="D34" s="76"/>
      <c r="E34" s="76"/>
      <c r="F34" s="76"/>
      <c r="G34" s="75">
        <v>8.0000000000000002E-3</v>
      </c>
      <c r="H34" s="77">
        <v>6.0000000000000001E-3</v>
      </c>
      <c r="I34" s="77">
        <v>0</v>
      </c>
      <c r="J34" s="77">
        <v>0</v>
      </c>
    </row>
    <row r="35" spans="2:10" x14ac:dyDescent="0.3">
      <c r="C35" s="76" t="s">
        <v>395</v>
      </c>
      <c r="D35" s="76"/>
      <c r="E35" s="76"/>
      <c r="F35" s="76"/>
      <c r="G35" s="74">
        <v>2E-3</v>
      </c>
      <c r="H35" s="77">
        <v>5.0000000000000001E-3</v>
      </c>
      <c r="I35" s="77">
        <v>1.2E-2</v>
      </c>
      <c r="J35" s="77">
        <v>1.4E-2</v>
      </c>
    </row>
    <row r="36" spans="2:10" x14ac:dyDescent="0.3">
      <c r="C36" s="76" t="s">
        <v>396</v>
      </c>
      <c r="D36" s="76"/>
      <c r="E36" s="76"/>
      <c r="F36" s="76"/>
      <c r="G36" s="74">
        <v>2E-3</v>
      </c>
      <c r="H36" s="77">
        <v>4.0000000000000001E-3</v>
      </c>
      <c r="I36" s="77">
        <v>4.0000000000000001E-3</v>
      </c>
      <c r="J36" s="77">
        <v>3.0000000000000001E-3</v>
      </c>
    </row>
    <row r="37" spans="2:10" x14ac:dyDescent="0.3">
      <c r="C37" s="50" t="s">
        <v>71</v>
      </c>
      <c r="D37" s="50"/>
      <c r="E37" s="50"/>
      <c r="F37" s="50"/>
      <c r="G37" s="74">
        <v>3.5000000000000003E-2</v>
      </c>
      <c r="H37" s="78">
        <v>4.0000000000000001E-3</v>
      </c>
      <c r="I37" s="78">
        <v>4.0000000000000001E-3</v>
      </c>
      <c r="J37" s="78">
        <v>4.0000000000000001E-3</v>
      </c>
    </row>
    <row r="38" spans="2:10" x14ac:dyDescent="0.3">
      <c r="C38" s="50" t="s">
        <v>72</v>
      </c>
      <c r="D38" s="50"/>
      <c r="E38" s="50"/>
      <c r="F38" s="50"/>
      <c r="G38" s="74">
        <v>0.435</v>
      </c>
      <c r="H38" s="78">
        <v>0.49099999999999999</v>
      </c>
      <c r="I38" s="78">
        <v>0.50900000000000001</v>
      </c>
      <c r="J38" s="78">
        <v>0.52400000000000002</v>
      </c>
    </row>
    <row r="39" spans="2:10" x14ac:dyDescent="0.3">
      <c r="C39" s="50" t="s">
        <v>73</v>
      </c>
      <c r="D39" s="50"/>
      <c r="E39" s="50"/>
      <c r="F39" s="50"/>
      <c r="G39" s="74">
        <v>0</v>
      </c>
      <c r="H39" s="78">
        <v>0</v>
      </c>
      <c r="I39" s="78">
        <v>0</v>
      </c>
      <c r="J39" s="78">
        <v>0</v>
      </c>
    </row>
    <row r="40" spans="2:10" x14ac:dyDescent="0.3">
      <c r="B40" s="50" t="s">
        <v>74</v>
      </c>
      <c r="C40" s="50" t="s">
        <v>246</v>
      </c>
      <c r="D40" s="50"/>
      <c r="E40" s="50"/>
      <c r="F40" s="50"/>
      <c r="G40" s="79" t="s">
        <v>425</v>
      </c>
      <c r="H40" s="79" t="s">
        <v>425</v>
      </c>
      <c r="I40" s="79" t="s">
        <v>425</v>
      </c>
      <c r="J40" s="79" t="s">
        <v>425</v>
      </c>
    </row>
    <row r="41" spans="2:10" x14ac:dyDescent="0.3">
      <c r="C41" s="80" t="s">
        <v>247</v>
      </c>
      <c r="D41" s="50"/>
      <c r="E41" s="50"/>
      <c r="F41" s="50"/>
      <c r="G41" s="79">
        <v>1</v>
      </c>
      <c r="H41" s="79">
        <v>1</v>
      </c>
      <c r="I41" s="79">
        <v>1</v>
      </c>
      <c r="J41" s="79">
        <v>1</v>
      </c>
    </row>
    <row r="42" spans="2:10" x14ac:dyDescent="0.3">
      <c r="C42" s="50" t="s">
        <v>75</v>
      </c>
      <c r="D42" s="50"/>
      <c r="E42" s="50"/>
      <c r="F42" s="50"/>
      <c r="G42" s="81"/>
      <c r="H42" s="81"/>
      <c r="I42" s="81"/>
      <c r="J42" s="81"/>
    </row>
    <row r="43" spans="2:10" x14ac:dyDescent="0.3">
      <c r="B43" s="50" t="s">
        <v>76</v>
      </c>
      <c r="C43" s="50" t="s">
        <v>133</v>
      </c>
      <c r="D43" s="50"/>
      <c r="E43" s="50"/>
      <c r="F43" s="50"/>
      <c r="G43" s="79">
        <v>0.28199999999999997</v>
      </c>
      <c r="H43" s="79">
        <v>0.28100000000000003</v>
      </c>
      <c r="I43" s="79">
        <v>0.28499999999999998</v>
      </c>
      <c r="J43" s="79">
        <v>0.29199999999999998</v>
      </c>
    </row>
    <row r="44" spans="2:10" x14ac:dyDescent="0.3">
      <c r="C44" s="50" t="s">
        <v>134</v>
      </c>
      <c r="D44" s="50"/>
      <c r="E44" s="50"/>
      <c r="F44" s="50"/>
      <c r="G44" s="79">
        <v>0.71799999999999997</v>
      </c>
      <c r="H44" s="79">
        <v>0.71899999999999997</v>
      </c>
      <c r="I44" s="79">
        <v>0.71499999999999997</v>
      </c>
      <c r="J44" s="79">
        <v>0.70799999999999996</v>
      </c>
    </row>
    <row r="45" spans="2:10" x14ac:dyDescent="0.3">
      <c r="C45" s="50" t="s">
        <v>77</v>
      </c>
      <c r="D45" s="50"/>
      <c r="E45" s="50"/>
      <c r="F45" s="50"/>
      <c r="G45" s="79"/>
      <c r="H45" s="79"/>
      <c r="I45" s="79"/>
      <c r="J45" s="79"/>
    </row>
    <row r="46" spans="2:10" x14ac:dyDescent="0.3">
      <c r="B46" s="50" t="s">
        <v>78</v>
      </c>
      <c r="C46" s="50" t="s">
        <v>79</v>
      </c>
      <c r="D46" s="50"/>
      <c r="E46" s="50"/>
      <c r="F46" s="50"/>
      <c r="G46" s="79">
        <v>1</v>
      </c>
      <c r="H46" s="79">
        <v>1</v>
      </c>
      <c r="I46" s="79">
        <v>1</v>
      </c>
      <c r="J46" s="79">
        <v>1</v>
      </c>
    </row>
    <row r="47" spans="2:10" x14ac:dyDescent="0.3">
      <c r="C47" s="50" t="s">
        <v>80</v>
      </c>
      <c r="D47" s="50"/>
      <c r="E47" s="50"/>
      <c r="F47" s="50"/>
      <c r="G47" s="79" t="s">
        <v>425</v>
      </c>
      <c r="H47" s="79" t="s">
        <v>425</v>
      </c>
      <c r="I47" s="79" t="s">
        <v>425</v>
      </c>
      <c r="J47" s="79" t="s">
        <v>425</v>
      </c>
    </row>
    <row r="48" spans="2:10" x14ac:dyDescent="0.3">
      <c r="C48" s="50" t="s">
        <v>81</v>
      </c>
      <c r="D48" s="50"/>
      <c r="E48" s="50"/>
      <c r="F48" s="50"/>
      <c r="G48" s="82">
        <v>0</v>
      </c>
      <c r="H48" s="82">
        <v>0</v>
      </c>
      <c r="I48" s="82">
        <v>0</v>
      </c>
      <c r="J48" s="82">
        <v>0</v>
      </c>
    </row>
    <row r="49" spans="2:11" x14ac:dyDescent="0.3">
      <c r="C49" s="50" t="s">
        <v>82</v>
      </c>
      <c r="D49" s="50"/>
      <c r="E49" s="50"/>
      <c r="F49" s="50"/>
      <c r="G49" s="82">
        <v>0</v>
      </c>
      <c r="H49" s="82">
        <v>0</v>
      </c>
      <c r="I49" s="82">
        <v>0</v>
      </c>
      <c r="J49" s="82">
        <v>0</v>
      </c>
    </row>
    <row r="50" spans="2:11" x14ac:dyDescent="0.3">
      <c r="C50" s="50" t="s">
        <v>83</v>
      </c>
      <c r="D50" s="50"/>
      <c r="E50" s="50"/>
      <c r="F50" s="50"/>
      <c r="G50" s="82">
        <v>0</v>
      </c>
      <c r="H50" s="82">
        <v>0</v>
      </c>
      <c r="I50" s="82">
        <v>0</v>
      </c>
      <c r="J50" s="82">
        <v>0</v>
      </c>
    </row>
    <row r="51" spans="2:11" x14ac:dyDescent="0.3">
      <c r="C51" s="50" t="s">
        <v>217</v>
      </c>
      <c r="D51" s="50"/>
      <c r="E51" s="50"/>
      <c r="F51" s="50"/>
      <c r="G51" s="82">
        <v>0</v>
      </c>
      <c r="H51" s="82">
        <v>0</v>
      </c>
      <c r="I51" s="82">
        <v>0</v>
      </c>
      <c r="J51" s="82">
        <v>0</v>
      </c>
    </row>
    <row r="52" spans="2:11" x14ac:dyDescent="0.3">
      <c r="C52" s="50" t="s">
        <v>9</v>
      </c>
      <c r="D52" s="50"/>
      <c r="E52" s="50"/>
      <c r="F52" s="50"/>
      <c r="G52" s="82">
        <v>0</v>
      </c>
      <c r="H52" s="82">
        <v>0</v>
      </c>
      <c r="I52" s="82">
        <v>0</v>
      </c>
      <c r="J52" s="82">
        <v>0</v>
      </c>
    </row>
    <row r="53" spans="2:11" x14ac:dyDescent="0.3">
      <c r="B53" s="50" t="s">
        <v>84</v>
      </c>
      <c r="G53" s="83">
        <v>1</v>
      </c>
      <c r="H53" s="83">
        <v>1</v>
      </c>
      <c r="I53" s="83">
        <v>1</v>
      </c>
      <c r="J53" s="83">
        <v>1</v>
      </c>
    </row>
    <row r="54" spans="2:11" x14ac:dyDescent="0.3">
      <c r="B54" s="50" t="s">
        <v>85</v>
      </c>
      <c r="G54" s="83">
        <v>1</v>
      </c>
      <c r="H54" s="83">
        <v>1</v>
      </c>
      <c r="I54" s="83">
        <v>1</v>
      </c>
      <c r="J54" s="83">
        <v>1</v>
      </c>
    </row>
    <row r="55" spans="2:11" x14ac:dyDescent="0.3">
      <c r="B55" s="50" t="s">
        <v>86</v>
      </c>
      <c r="G55" s="83">
        <v>1</v>
      </c>
      <c r="H55" s="83">
        <v>1</v>
      </c>
      <c r="I55" s="83">
        <v>1</v>
      </c>
      <c r="J55" s="83">
        <v>1</v>
      </c>
    </row>
    <row r="56" spans="2:11" x14ac:dyDescent="0.3">
      <c r="B56" s="50" t="s">
        <v>87</v>
      </c>
      <c r="C56" s="50" t="s">
        <v>88</v>
      </c>
      <c r="D56" s="50"/>
      <c r="E56" s="50"/>
      <c r="F56" s="50"/>
      <c r="G56" s="84" t="s">
        <v>63</v>
      </c>
      <c r="H56" s="85" t="s">
        <v>63</v>
      </c>
      <c r="I56" s="85" t="s">
        <v>63</v>
      </c>
      <c r="J56" s="84" t="s">
        <v>63</v>
      </c>
    </row>
    <row r="57" spans="2:11" x14ac:dyDescent="0.3">
      <c r="C57" s="50" t="s">
        <v>89</v>
      </c>
      <c r="D57" s="50"/>
      <c r="E57" s="50"/>
      <c r="F57" s="50"/>
      <c r="G57" s="84" t="s">
        <v>90</v>
      </c>
      <c r="H57" s="85" t="s">
        <v>90</v>
      </c>
      <c r="I57" s="85" t="s">
        <v>90</v>
      </c>
      <c r="J57" s="84" t="s">
        <v>90</v>
      </c>
    </row>
    <row r="58" spans="2:11" x14ac:dyDescent="0.3">
      <c r="B58" s="53"/>
      <c r="C58" s="54" t="s">
        <v>91</v>
      </c>
      <c r="D58" s="54"/>
      <c r="E58" s="54"/>
      <c r="F58" s="54"/>
      <c r="G58" s="86" t="s">
        <v>63</v>
      </c>
      <c r="H58" s="87" t="s">
        <v>63</v>
      </c>
      <c r="I58" s="87" t="s">
        <v>63</v>
      </c>
      <c r="J58" s="86" t="s">
        <v>63</v>
      </c>
    </row>
    <row r="59" spans="2:11" ht="18" customHeight="1" x14ac:dyDescent="0.3">
      <c r="C59" s="50"/>
      <c r="D59" s="50"/>
      <c r="E59" s="50"/>
      <c r="F59" s="84"/>
      <c r="G59" s="85"/>
      <c r="H59" s="85"/>
      <c r="I59" s="84"/>
    </row>
    <row r="60" spans="2:11" ht="18" x14ac:dyDescent="0.3">
      <c r="B60" s="228" t="s">
        <v>357</v>
      </c>
      <c r="C60" s="228"/>
      <c r="D60" s="228"/>
      <c r="E60" s="50"/>
      <c r="F60" s="84"/>
      <c r="G60" s="85"/>
      <c r="H60" s="85"/>
      <c r="I60" s="84"/>
      <c r="J60" s="58"/>
    </row>
    <row r="61" spans="2:11" ht="18" x14ac:dyDescent="0.3">
      <c r="B61" s="88"/>
      <c r="C61" s="88"/>
      <c r="D61" s="88"/>
      <c r="E61" s="88"/>
      <c r="F61" s="88"/>
      <c r="G61" s="88"/>
      <c r="H61" s="88"/>
      <c r="I61" s="88"/>
      <c r="J61" s="88"/>
      <c r="K61" s="88"/>
    </row>
    <row r="62" spans="2:11" x14ac:dyDescent="0.3">
      <c r="B62" s="89" t="s">
        <v>358</v>
      </c>
      <c r="K62" s="58"/>
    </row>
    <row r="63" spans="2:11" x14ac:dyDescent="0.3">
      <c r="B63" s="90" t="s">
        <v>359</v>
      </c>
      <c r="C63" s="91" t="s">
        <v>90</v>
      </c>
      <c r="D63" s="91" t="s">
        <v>360</v>
      </c>
      <c r="E63" s="91" t="s">
        <v>361</v>
      </c>
      <c r="F63" s="91" t="s">
        <v>362</v>
      </c>
      <c r="G63" s="91" t="s">
        <v>363</v>
      </c>
      <c r="H63" s="91" t="s">
        <v>364</v>
      </c>
      <c r="I63" s="91" t="s">
        <v>365</v>
      </c>
      <c r="J63" s="91" t="s">
        <v>366</v>
      </c>
      <c r="K63" s="91" t="s">
        <v>367</v>
      </c>
    </row>
    <row r="64" spans="2:11" x14ac:dyDescent="0.3">
      <c r="B64" s="7" t="s">
        <v>368</v>
      </c>
      <c r="D64" s="82"/>
      <c r="E64" s="82"/>
      <c r="F64" s="82"/>
      <c r="G64" s="82"/>
      <c r="H64" s="82"/>
      <c r="I64" s="82"/>
      <c r="J64" s="82"/>
      <c r="K64" s="82"/>
    </row>
    <row r="65" spans="2:11" x14ac:dyDescent="0.3">
      <c r="B65" s="7" t="s">
        <v>397</v>
      </c>
      <c r="C65" s="92">
        <v>30.188791043580089</v>
      </c>
      <c r="D65" s="82">
        <v>0</v>
      </c>
      <c r="E65" s="82">
        <v>0</v>
      </c>
      <c r="F65" s="82">
        <v>0</v>
      </c>
      <c r="G65" s="82">
        <v>0</v>
      </c>
      <c r="H65" s="82">
        <v>0</v>
      </c>
      <c r="I65" s="82">
        <v>0</v>
      </c>
      <c r="J65" s="82">
        <v>0</v>
      </c>
      <c r="K65" s="82">
        <v>0</v>
      </c>
    </row>
    <row r="66" spans="2:11" x14ac:dyDescent="0.3">
      <c r="B66" s="7" t="s">
        <v>398</v>
      </c>
      <c r="C66" s="92">
        <v>59.455620238551838</v>
      </c>
      <c r="D66" s="82">
        <v>0</v>
      </c>
      <c r="E66" s="82">
        <v>0</v>
      </c>
      <c r="F66" s="82">
        <v>0</v>
      </c>
      <c r="G66" s="82">
        <v>0</v>
      </c>
      <c r="H66" s="82">
        <v>0</v>
      </c>
      <c r="I66" s="82">
        <v>0</v>
      </c>
      <c r="J66" s="82">
        <v>0</v>
      </c>
      <c r="K66" s="82">
        <v>0</v>
      </c>
    </row>
    <row r="67" spans="2:11" x14ac:dyDescent="0.3">
      <c r="B67" s="53" t="s">
        <v>369</v>
      </c>
      <c r="C67" s="93">
        <v>27.880127210000001</v>
      </c>
      <c r="D67" s="82">
        <v>0</v>
      </c>
      <c r="E67" s="82">
        <v>0</v>
      </c>
      <c r="F67" s="82">
        <v>0</v>
      </c>
      <c r="G67" s="82">
        <v>0</v>
      </c>
      <c r="H67" s="82">
        <v>0</v>
      </c>
      <c r="I67" s="82">
        <v>0</v>
      </c>
      <c r="J67" s="82">
        <v>0</v>
      </c>
      <c r="K67" s="82">
        <v>0</v>
      </c>
    </row>
    <row r="68" spans="2:11" x14ac:dyDescent="0.3">
      <c r="B68" s="53" t="s">
        <v>10</v>
      </c>
      <c r="C68" s="93">
        <v>117.52453849213192</v>
      </c>
      <c r="D68" s="94">
        <v>0</v>
      </c>
      <c r="E68" s="94">
        <v>0</v>
      </c>
      <c r="F68" s="94">
        <v>0</v>
      </c>
      <c r="G68" s="94">
        <v>0</v>
      </c>
      <c r="H68" s="94">
        <v>0</v>
      </c>
      <c r="I68" s="94">
        <v>0</v>
      </c>
      <c r="J68" s="94">
        <v>0</v>
      </c>
      <c r="K68" s="94">
        <v>0</v>
      </c>
    </row>
    <row r="69" spans="2:11" x14ac:dyDescent="0.3">
      <c r="C69" s="95"/>
    </row>
    <row r="70" spans="2:11" x14ac:dyDescent="0.3">
      <c r="B70" s="89" t="s">
        <v>370</v>
      </c>
    </row>
    <row r="71" spans="2:11" x14ac:dyDescent="0.3">
      <c r="B71" s="90" t="s">
        <v>371</v>
      </c>
      <c r="C71" s="91" t="s">
        <v>90</v>
      </c>
      <c r="D71" s="91" t="s">
        <v>360</v>
      </c>
      <c r="E71" s="91" t="s">
        <v>361</v>
      </c>
      <c r="F71" s="91" t="s">
        <v>362</v>
      </c>
      <c r="G71" s="91" t="s">
        <v>363</v>
      </c>
      <c r="H71" s="91" t="s">
        <v>364</v>
      </c>
      <c r="I71" s="91" t="s">
        <v>365</v>
      </c>
      <c r="J71" s="91" t="s">
        <v>366</v>
      </c>
      <c r="K71" s="91" t="s">
        <v>367</v>
      </c>
    </row>
    <row r="72" spans="2:11" x14ac:dyDescent="0.3">
      <c r="B72" s="7" t="s">
        <v>372</v>
      </c>
      <c r="C72" s="212">
        <v>10.04018894525545</v>
      </c>
      <c r="D72" s="82">
        <v>0</v>
      </c>
      <c r="E72" s="82">
        <v>0</v>
      </c>
      <c r="F72" s="82">
        <v>0</v>
      </c>
      <c r="G72" s="82">
        <v>0</v>
      </c>
      <c r="H72" s="82">
        <v>0</v>
      </c>
      <c r="I72" s="82">
        <v>0</v>
      </c>
      <c r="J72" s="82">
        <v>0</v>
      </c>
      <c r="K72" s="82">
        <v>0</v>
      </c>
    </row>
    <row r="73" spans="2:11" x14ac:dyDescent="0.3">
      <c r="B73" s="7" t="s">
        <v>373</v>
      </c>
      <c r="C73" s="82">
        <v>0</v>
      </c>
      <c r="D73" s="82">
        <v>0</v>
      </c>
      <c r="E73" s="82">
        <v>0</v>
      </c>
      <c r="F73" s="82">
        <v>0</v>
      </c>
      <c r="G73" s="82">
        <v>0</v>
      </c>
      <c r="H73" s="82">
        <v>0</v>
      </c>
      <c r="I73" s="82">
        <v>0</v>
      </c>
      <c r="J73" s="82">
        <v>0</v>
      </c>
      <c r="K73" s="82">
        <v>0</v>
      </c>
    </row>
    <row r="74" spans="2:11" x14ac:dyDescent="0.3">
      <c r="B74" s="7" t="s">
        <v>374</v>
      </c>
      <c r="C74" s="92">
        <v>107.48434954687649</v>
      </c>
      <c r="D74" s="7">
        <v>0</v>
      </c>
      <c r="E74" s="7">
        <v>0</v>
      </c>
      <c r="F74" s="7">
        <v>0</v>
      </c>
      <c r="G74" s="96"/>
      <c r="H74" s="96"/>
      <c r="I74" s="96"/>
      <c r="J74" s="96"/>
      <c r="K74" s="96"/>
    </row>
    <row r="75" spans="2:11" x14ac:dyDescent="0.3">
      <c r="B75" s="97" t="s">
        <v>375</v>
      </c>
      <c r="C75" s="98">
        <v>0</v>
      </c>
      <c r="D75" s="91">
        <v>0</v>
      </c>
      <c r="E75" s="91">
        <v>0</v>
      </c>
      <c r="F75" s="91">
        <v>0</v>
      </c>
      <c r="G75" s="53">
        <v>0</v>
      </c>
      <c r="H75" s="53">
        <v>0</v>
      </c>
      <c r="I75" s="53">
        <v>0</v>
      </c>
      <c r="J75" s="82">
        <v>0</v>
      </c>
      <c r="K75" s="82">
        <v>0</v>
      </c>
    </row>
    <row r="76" spans="2:11" x14ac:dyDescent="0.3">
      <c r="B76" s="53" t="s">
        <v>10</v>
      </c>
      <c r="C76" s="93">
        <v>117.52453849213194</v>
      </c>
      <c r="D76" s="53">
        <v>0</v>
      </c>
      <c r="E76" s="53">
        <v>0</v>
      </c>
      <c r="F76" s="53">
        <v>0</v>
      </c>
      <c r="G76" s="53">
        <v>0</v>
      </c>
      <c r="H76" s="53">
        <v>0</v>
      </c>
      <c r="I76" s="53">
        <v>0</v>
      </c>
      <c r="J76" s="94">
        <v>0</v>
      </c>
      <c r="K76" s="94">
        <v>0</v>
      </c>
    </row>
    <row r="77" spans="2:11" x14ac:dyDescent="0.3">
      <c r="C77" s="92"/>
    </row>
    <row r="78" spans="2:11" x14ac:dyDescent="0.3">
      <c r="B78" s="89" t="s">
        <v>376</v>
      </c>
    </row>
    <row r="79" spans="2:11" x14ac:dyDescent="0.3">
      <c r="B79" s="90" t="s">
        <v>377</v>
      </c>
      <c r="C79" s="53" t="s">
        <v>397</v>
      </c>
      <c r="D79" s="53" t="s">
        <v>398</v>
      </c>
      <c r="E79" s="53" t="s">
        <v>369</v>
      </c>
      <c r="F79" s="53" t="s">
        <v>10</v>
      </c>
    </row>
    <row r="80" spans="2:11" x14ac:dyDescent="0.3">
      <c r="B80" s="7" t="s">
        <v>372</v>
      </c>
      <c r="C80" s="212">
        <v>3.0638101996090836</v>
      </c>
      <c r="D80" s="82">
        <v>6.9763787456463673</v>
      </c>
      <c r="E80" s="82">
        <v>0</v>
      </c>
      <c r="F80" s="82">
        <v>10.040188945255451</v>
      </c>
    </row>
    <row r="81" spans="2:12" x14ac:dyDescent="0.3">
      <c r="B81" s="7" t="s">
        <v>373</v>
      </c>
      <c r="C81" s="82">
        <v>0</v>
      </c>
      <c r="D81" s="82">
        <v>0</v>
      </c>
      <c r="E81" s="82">
        <v>0</v>
      </c>
      <c r="F81" s="82">
        <v>0</v>
      </c>
    </row>
    <row r="82" spans="2:12" x14ac:dyDescent="0.3">
      <c r="B82" s="7" t="s">
        <v>374</v>
      </c>
      <c r="C82" s="92">
        <v>27.124980843971006</v>
      </c>
      <c r="D82" s="212">
        <v>52.479241492905459</v>
      </c>
      <c r="E82" s="212">
        <v>27.880127210000001</v>
      </c>
      <c r="F82" s="212">
        <v>107.48434954687646</v>
      </c>
    </row>
    <row r="83" spans="2:12" x14ac:dyDescent="0.3">
      <c r="B83" s="97" t="s">
        <v>375</v>
      </c>
      <c r="C83" s="93">
        <v>0</v>
      </c>
      <c r="D83" s="53">
        <v>0</v>
      </c>
      <c r="E83" s="53">
        <v>0</v>
      </c>
      <c r="F83" s="53">
        <v>0</v>
      </c>
    </row>
    <row r="84" spans="2:12" x14ac:dyDescent="0.3">
      <c r="B84" s="53" t="s">
        <v>10</v>
      </c>
      <c r="C84" s="93">
        <v>30.188791043580089</v>
      </c>
      <c r="D84" s="213">
        <v>59.455620238551823</v>
      </c>
      <c r="E84" s="213">
        <v>27.880127210000001</v>
      </c>
      <c r="F84" s="213">
        <v>117.52453849213191</v>
      </c>
    </row>
    <row r="85" spans="2:12" x14ac:dyDescent="0.3">
      <c r="C85" s="92"/>
    </row>
    <row r="86" spans="2:12" x14ac:dyDescent="0.3">
      <c r="B86" s="89" t="s">
        <v>378</v>
      </c>
      <c r="L86" s="99"/>
    </row>
    <row r="87" spans="2:12" x14ac:dyDescent="0.3">
      <c r="B87" s="229" t="s">
        <v>379</v>
      </c>
      <c r="C87" s="229"/>
      <c r="D87" s="229"/>
      <c r="E87" s="229"/>
      <c r="F87" s="100">
        <v>117.52453849213192</v>
      </c>
    </row>
    <row r="88" spans="2:12" x14ac:dyDescent="0.3">
      <c r="B88" s="101"/>
      <c r="C88" s="101"/>
      <c r="D88" s="101"/>
      <c r="E88" s="101"/>
      <c r="F88" s="92"/>
    </row>
    <row r="89" spans="2:12" x14ac:dyDescent="0.3">
      <c r="B89" s="102"/>
      <c r="C89" s="102"/>
      <c r="D89" s="102"/>
    </row>
    <row r="90" spans="2:12" x14ac:dyDescent="0.3">
      <c r="B90" s="103" t="s">
        <v>380</v>
      </c>
      <c r="C90" s="104"/>
      <c r="D90" s="102"/>
    </row>
    <row r="91" spans="2:12" x14ac:dyDescent="0.3">
      <c r="B91" s="105" t="s">
        <v>399</v>
      </c>
      <c r="C91" s="82">
        <v>0</v>
      </c>
      <c r="D91" s="102"/>
    </row>
    <row r="92" spans="2:12" x14ac:dyDescent="0.3">
      <c r="B92" s="102" t="s">
        <v>400</v>
      </c>
      <c r="C92" s="82">
        <v>0</v>
      </c>
      <c r="D92" s="102"/>
    </row>
    <row r="93" spans="2:12" x14ac:dyDescent="0.3">
      <c r="B93" s="97" t="s">
        <v>369</v>
      </c>
      <c r="C93" s="82">
        <v>0</v>
      </c>
      <c r="D93" s="102"/>
    </row>
    <row r="94" spans="2:12" x14ac:dyDescent="0.3">
      <c r="B94" s="106" t="s">
        <v>10</v>
      </c>
      <c r="C94" s="94">
        <v>0</v>
      </c>
      <c r="D94" s="102"/>
    </row>
    <row r="95" spans="2:12" x14ac:dyDescent="0.3">
      <c r="B95" s="102"/>
      <c r="C95" s="102"/>
      <c r="D95" s="102"/>
    </row>
    <row r="96" spans="2:12" x14ac:dyDescent="0.3">
      <c r="B96" s="103" t="s">
        <v>381</v>
      </c>
      <c r="C96" s="104"/>
      <c r="D96" s="102"/>
    </row>
    <row r="97" spans="2:9" x14ac:dyDescent="0.3">
      <c r="B97" s="105" t="s">
        <v>399</v>
      </c>
      <c r="C97" s="82">
        <v>0</v>
      </c>
      <c r="D97" s="102"/>
    </row>
    <row r="98" spans="2:9" x14ac:dyDescent="0.3">
      <c r="B98" s="102" t="s">
        <v>400</v>
      </c>
      <c r="C98" s="82">
        <v>0</v>
      </c>
      <c r="D98" s="102"/>
    </row>
    <row r="99" spans="2:9" x14ac:dyDescent="0.3">
      <c r="B99" s="97" t="s">
        <v>369</v>
      </c>
      <c r="C99" s="82">
        <v>0</v>
      </c>
      <c r="D99" s="102"/>
    </row>
    <row r="100" spans="2:9" x14ac:dyDescent="0.3">
      <c r="B100" s="106" t="s">
        <v>10</v>
      </c>
      <c r="C100" s="94">
        <v>0</v>
      </c>
      <c r="D100" s="102"/>
    </row>
    <row r="101" spans="2:9" x14ac:dyDescent="0.3">
      <c r="B101" s="102"/>
      <c r="C101" s="107"/>
      <c r="D101" s="102"/>
    </row>
    <row r="102" spans="2:9" ht="18" x14ac:dyDescent="0.3">
      <c r="B102" s="225" t="s">
        <v>382</v>
      </c>
      <c r="C102" s="225"/>
      <c r="D102" s="225"/>
      <c r="E102" s="225"/>
      <c r="F102" s="225"/>
    </row>
    <row r="103" spans="2:9" ht="18" x14ac:dyDescent="0.3">
      <c r="B103" s="88"/>
      <c r="C103" s="108"/>
      <c r="D103" s="109"/>
      <c r="E103" s="109"/>
      <c r="F103" s="109"/>
    </row>
    <row r="104" spans="2:9" x14ac:dyDescent="0.3">
      <c r="B104" s="53" t="s">
        <v>401</v>
      </c>
      <c r="C104" s="110" t="s">
        <v>427</v>
      </c>
    </row>
    <row r="105" spans="2:9" x14ac:dyDescent="0.3">
      <c r="B105" s="102" t="s">
        <v>383</v>
      </c>
      <c r="C105" s="111">
        <v>1</v>
      </c>
      <c r="D105" s="58"/>
    </row>
    <row r="106" spans="2:9" x14ac:dyDescent="0.3">
      <c r="B106" s="102" t="s">
        <v>384</v>
      </c>
      <c r="C106" s="57">
        <v>0</v>
      </c>
    </row>
    <row r="107" spans="2:9" x14ac:dyDescent="0.3">
      <c r="B107" s="102" t="s">
        <v>385</v>
      </c>
      <c r="C107" s="57">
        <v>0</v>
      </c>
    </row>
    <row r="108" spans="2:9" x14ac:dyDescent="0.3">
      <c r="B108" s="102" t="s">
        <v>386</v>
      </c>
      <c r="C108" s="57">
        <v>0</v>
      </c>
    </row>
    <row r="109" spans="2:9" x14ac:dyDescent="0.3">
      <c r="B109" s="102" t="s">
        <v>402</v>
      </c>
      <c r="C109" s="57">
        <v>0</v>
      </c>
    </row>
    <row r="110" spans="2:9" x14ac:dyDescent="0.3">
      <c r="B110" s="102" t="s">
        <v>403</v>
      </c>
      <c r="C110" s="57">
        <v>0</v>
      </c>
    </row>
    <row r="111" spans="2:9" x14ac:dyDescent="0.3">
      <c r="B111" s="97" t="s">
        <v>404</v>
      </c>
      <c r="C111" s="112">
        <v>0</v>
      </c>
    </row>
    <row r="112" spans="2:9" x14ac:dyDescent="0.3">
      <c r="C112" s="50"/>
      <c r="D112" s="50"/>
      <c r="E112" s="50"/>
      <c r="F112" s="84"/>
      <c r="G112" s="85"/>
      <c r="H112" s="85"/>
      <c r="I112" s="84"/>
    </row>
    <row r="113" spans="2:9" x14ac:dyDescent="0.3">
      <c r="B113" s="69"/>
      <c r="C113" s="50"/>
      <c r="D113" s="50"/>
      <c r="E113" s="50"/>
      <c r="F113" s="84"/>
      <c r="G113" s="85"/>
      <c r="H113" s="85"/>
      <c r="I113" s="84"/>
    </row>
    <row r="115" spans="2:9" ht="18" x14ac:dyDescent="0.3">
      <c r="B115" s="225" t="s">
        <v>405</v>
      </c>
      <c r="C115" s="225"/>
      <c r="D115" s="225"/>
      <c r="E115" s="225"/>
      <c r="F115" s="225"/>
    </row>
    <row r="116" spans="2:9" ht="18" x14ac:dyDescent="0.3">
      <c r="B116" s="88"/>
      <c r="C116" s="227" t="s">
        <v>92</v>
      </c>
      <c r="D116" s="227"/>
      <c r="E116" s="227"/>
      <c r="F116" s="227"/>
    </row>
    <row r="117" spans="2:9" x14ac:dyDescent="0.3">
      <c r="B117" s="76" t="s">
        <v>93</v>
      </c>
      <c r="C117" s="221"/>
      <c r="D117" s="221"/>
      <c r="E117" s="221"/>
      <c r="F117" s="221"/>
    </row>
    <row r="118" spans="2:9" ht="9.75" customHeight="1" x14ac:dyDescent="0.3">
      <c r="B118" s="76"/>
      <c r="C118" s="113"/>
      <c r="D118" s="113"/>
      <c r="E118" s="113"/>
      <c r="F118" s="113"/>
    </row>
    <row r="119" spans="2:9" x14ac:dyDescent="0.3">
      <c r="B119" s="114" t="s">
        <v>95</v>
      </c>
      <c r="C119" s="220" t="s">
        <v>94</v>
      </c>
      <c r="D119" s="220"/>
      <c r="E119" s="220"/>
      <c r="F119" s="220"/>
    </row>
    <row r="120" spans="2:9" s="99" customFormat="1" ht="14.25" x14ac:dyDescent="0.2">
      <c r="B120" s="115" t="s">
        <v>301</v>
      </c>
    </row>
    <row r="121" spans="2:9" x14ac:dyDescent="0.3">
      <c r="B121" s="76"/>
    </row>
    <row r="122" spans="2:9" x14ac:dyDescent="0.3">
      <c r="B122" s="76"/>
    </row>
    <row r="123" spans="2:9" ht="17.25" x14ac:dyDescent="0.3">
      <c r="B123" s="116"/>
    </row>
    <row r="124" spans="2:9" ht="18" x14ac:dyDescent="0.3">
      <c r="B124" s="225" t="s">
        <v>101</v>
      </c>
      <c r="C124" s="225"/>
      <c r="D124" s="225"/>
      <c r="E124" s="225"/>
      <c r="F124" s="225"/>
    </row>
    <row r="125" spans="2:9" ht="18" x14ac:dyDescent="0.3">
      <c r="B125" s="88"/>
      <c r="C125" s="227" t="s">
        <v>92</v>
      </c>
      <c r="D125" s="227"/>
      <c r="E125" s="227"/>
      <c r="F125" s="227"/>
    </row>
    <row r="126" spans="2:9" x14ac:dyDescent="0.3">
      <c r="B126" s="117"/>
      <c r="C126" s="222" t="s">
        <v>96</v>
      </c>
      <c r="D126" s="222"/>
      <c r="E126" s="222" t="s">
        <v>97</v>
      </c>
      <c r="F126" s="222"/>
    </row>
    <row r="127" spans="2:9" ht="33" x14ac:dyDescent="0.3">
      <c r="B127" s="30" t="s">
        <v>98</v>
      </c>
      <c r="C127" s="221" t="s">
        <v>94</v>
      </c>
      <c r="D127" s="221"/>
      <c r="E127" s="221"/>
      <c r="F127" s="221"/>
    </row>
    <row r="128" spans="2:9" x14ac:dyDescent="0.3">
      <c r="B128" s="76" t="s">
        <v>99</v>
      </c>
      <c r="C128" s="221" t="s">
        <v>94</v>
      </c>
      <c r="D128" s="221"/>
      <c r="E128" s="221"/>
      <c r="F128" s="221"/>
    </row>
    <row r="129" spans="2:9" x14ac:dyDescent="0.3">
      <c r="B129" s="114" t="s">
        <v>100</v>
      </c>
      <c r="C129" s="220"/>
      <c r="D129" s="220"/>
      <c r="E129" s="220" t="s">
        <v>94</v>
      </c>
      <c r="F129" s="220"/>
    </row>
    <row r="130" spans="2:9" x14ac:dyDescent="0.3">
      <c r="B130" s="118"/>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B22" sqref="B22"/>
    </sheetView>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19" t="s">
        <v>390</v>
      </c>
      <c r="K4" s="120" t="s">
        <v>30</v>
      </c>
      <c r="L4" s="121">
        <v>45747</v>
      </c>
    </row>
    <row r="5" spans="2:13" x14ac:dyDescent="0.3">
      <c r="B5" s="69" t="s">
        <v>111</v>
      </c>
    </row>
    <row r="7" spans="2:13" x14ac:dyDescent="0.3">
      <c r="B7" s="10" t="s">
        <v>251</v>
      </c>
    </row>
    <row r="8" spans="2:13" ht="3.75" customHeight="1" x14ac:dyDescent="0.3">
      <c r="B8" s="10"/>
    </row>
    <row r="9" spans="2:13" x14ac:dyDescent="0.3">
      <c r="B9" s="122" t="s">
        <v>0</v>
      </c>
      <c r="C9" s="123"/>
      <c r="D9" s="123"/>
      <c r="E9" s="123"/>
      <c r="F9" s="123"/>
      <c r="G9" s="123"/>
      <c r="H9" s="123"/>
      <c r="I9" s="123"/>
      <c r="J9" s="123"/>
      <c r="K9" s="123"/>
      <c r="L9" s="123"/>
      <c r="M9" s="123"/>
    </row>
    <row r="10" spans="2:13" ht="66" x14ac:dyDescent="0.3">
      <c r="B10" s="53"/>
      <c r="C10" s="124" t="s">
        <v>1</v>
      </c>
      <c r="D10" s="124" t="s">
        <v>2</v>
      </c>
      <c r="E10" s="124" t="s">
        <v>3</v>
      </c>
      <c r="F10" s="124" t="s">
        <v>4</v>
      </c>
      <c r="G10" s="124" t="s">
        <v>5</v>
      </c>
      <c r="H10" s="124" t="s">
        <v>6</v>
      </c>
      <c r="I10" s="124" t="s">
        <v>7</v>
      </c>
      <c r="J10" s="124" t="s">
        <v>52</v>
      </c>
      <c r="K10" s="124" t="s">
        <v>8</v>
      </c>
      <c r="L10" s="124" t="s">
        <v>9</v>
      </c>
      <c r="M10" s="125" t="s">
        <v>10</v>
      </c>
    </row>
    <row r="11" spans="2:13" x14ac:dyDescent="0.3">
      <c r="B11" s="126" t="s">
        <v>10</v>
      </c>
      <c r="C11" s="127">
        <v>270</v>
      </c>
      <c r="D11" s="127">
        <v>0</v>
      </c>
      <c r="E11" s="127">
        <v>0</v>
      </c>
      <c r="F11" s="127">
        <v>5</v>
      </c>
      <c r="G11" s="127">
        <v>127</v>
      </c>
      <c r="H11" s="127">
        <v>3</v>
      </c>
      <c r="I11" s="127">
        <v>198</v>
      </c>
      <c r="J11" s="127">
        <v>468</v>
      </c>
      <c r="K11" s="127">
        <v>2</v>
      </c>
      <c r="L11" s="127">
        <v>2</v>
      </c>
      <c r="M11" s="128">
        <f>SUM(C11:L11)</f>
        <v>1075</v>
      </c>
    </row>
    <row r="12" spans="2:13" x14ac:dyDescent="0.3">
      <c r="B12" s="129" t="s">
        <v>161</v>
      </c>
      <c r="C12" s="130">
        <f>+C11/$M$11</f>
        <v>0.25116279069767444</v>
      </c>
      <c r="D12" s="130">
        <f t="shared" ref="D12:M12" si="0">+D11/$M$11</f>
        <v>0</v>
      </c>
      <c r="E12" s="130">
        <f t="shared" si="0"/>
        <v>0</v>
      </c>
      <c r="F12" s="130">
        <f t="shared" si="0"/>
        <v>4.6511627906976744E-3</v>
      </c>
      <c r="G12" s="130">
        <f t="shared" si="0"/>
        <v>0.11813953488372093</v>
      </c>
      <c r="H12" s="130">
        <f t="shared" si="0"/>
        <v>2.7906976744186047E-3</v>
      </c>
      <c r="I12" s="130">
        <f t="shared" si="0"/>
        <v>0.1841860465116279</v>
      </c>
      <c r="J12" s="130">
        <f t="shared" si="0"/>
        <v>0.43534883720930234</v>
      </c>
      <c r="K12" s="130">
        <f t="shared" si="0"/>
        <v>1.8604651162790699E-3</v>
      </c>
      <c r="L12" s="130">
        <f t="shared" si="0"/>
        <v>1.8604651162790699E-3</v>
      </c>
      <c r="M12" s="130">
        <f t="shared" si="0"/>
        <v>1</v>
      </c>
    </row>
    <row r="14" spans="2:13" x14ac:dyDescent="0.3">
      <c r="B14" s="10" t="s">
        <v>252</v>
      </c>
    </row>
    <row r="15" spans="2:13" ht="3.75" customHeight="1" x14ac:dyDescent="0.3">
      <c r="B15" s="10"/>
    </row>
    <row r="16" spans="2:13" x14ac:dyDescent="0.3">
      <c r="B16" s="122" t="s">
        <v>112</v>
      </c>
      <c r="C16" s="123"/>
      <c r="D16" s="123"/>
      <c r="E16" s="123"/>
      <c r="F16" s="123"/>
      <c r="G16" s="123"/>
      <c r="H16" s="123"/>
      <c r="I16" s="123"/>
      <c r="J16" s="123"/>
      <c r="K16" s="123"/>
      <c r="L16" s="123"/>
      <c r="M16" s="123"/>
    </row>
    <row r="17" spans="2:14" ht="66" x14ac:dyDescent="0.3">
      <c r="B17" s="53"/>
      <c r="C17" s="124" t="s">
        <v>1</v>
      </c>
      <c r="D17" s="124" t="s">
        <v>2</v>
      </c>
      <c r="E17" s="124" t="s">
        <v>3</v>
      </c>
      <c r="F17" s="124" t="s">
        <v>4</v>
      </c>
      <c r="G17" s="124" t="s">
        <v>5</v>
      </c>
      <c r="H17" s="124" t="s">
        <v>6</v>
      </c>
      <c r="I17" s="124" t="s">
        <v>7</v>
      </c>
      <c r="J17" s="124" t="s">
        <v>52</v>
      </c>
      <c r="K17" s="124" t="s">
        <v>8</v>
      </c>
      <c r="L17" s="124" t="s">
        <v>9</v>
      </c>
      <c r="M17" s="125" t="s">
        <v>10</v>
      </c>
    </row>
    <row r="18" spans="2:14" x14ac:dyDescent="0.3">
      <c r="B18" s="126" t="s">
        <v>10</v>
      </c>
      <c r="C18" s="131">
        <v>0.112</v>
      </c>
      <c r="D18" s="131">
        <v>0</v>
      </c>
      <c r="E18" s="131">
        <v>0</v>
      </c>
      <c r="F18" s="131">
        <v>1.2999999999999999E-2</v>
      </c>
      <c r="G18" s="131">
        <v>4.4999999999999998E-2</v>
      </c>
      <c r="H18" s="131">
        <v>0</v>
      </c>
      <c r="I18" s="131">
        <v>6.0999999999999999E-2</v>
      </c>
      <c r="J18" s="131">
        <v>0.23300000000000001</v>
      </c>
      <c r="K18" s="131">
        <v>1E-3</v>
      </c>
      <c r="L18" s="131">
        <v>0</v>
      </c>
      <c r="M18" s="132">
        <f>SUM(C18:L18)</f>
        <v>0.46499999999999997</v>
      </c>
    </row>
    <row r="19" spans="2:14" x14ac:dyDescent="0.3">
      <c r="B19" s="129" t="s">
        <v>161</v>
      </c>
      <c r="C19" s="130">
        <f>+C18/$M$18</f>
        <v>0.24086021505376345</v>
      </c>
      <c r="D19" s="130">
        <f t="shared" ref="D19:M19" si="1">+D18/$M$18</f>
        <v>0</v>
      </c>
      <c r="E19" s="130">
        <f t="shared" si="1"/>
        <v>0</v>
      </c>
      <c r="F19" s="130">
        <f t="shared" si="1"/>
        <v>2.7956989247311829E-2</v>
      </c>
      <c r="G19" s="130">
        <f t="shared" si="1"/>
        <v>9.6774193548387094E-2</v>
      </c>
      <c r="H19" s="130">
        <f t="shared" si="1"/>
        <v>0</v>
      </c>
      <c r="I19" s="130">
        <f t="shared" si="1"/>
        <v>0.13118279569892474</v>
      </c>
      <c r="J19" s="130">
        <f t="shared" si="1"/>
        <v>0.50107526881720432</v>
      </c>
      <c r="K19" s="130">
        <f t="shared" si="1"/>
        <v>2.1505376344086021E-3</v>
      </c>
      <c r="L19" s="130">
        <f t="shared" si="1"/>
        <v>0</v>
      </c>
      <c r="M19" s="130">
        <f t="shared" si="1"/>
        <v>1</v>
      </c>
    </row>
    <row r="21" spans="2:14" x14ac:dyDescent="0.3">
      <c r="B21" s="10" t="s">
        <v>253</v>
      </c>
    </row>
    <row r="22" spans="2:14" ht="3.75" customHeight="1" x14ac:dyDescent="0.3">
      <c r="B22" s="10"/>
    </row>
    <row r="23" spans="2:14" x14ac:dyDescent="0.3">
      <c r="B23" s="122" t="s">
        <v>113</v>
      </c>
      <c r="C23" s="123"/>
      <c r="D23" s="123"/>
      <c r="E23" s="123"/>
      <c r="F23" s="123"/>
      <c r="G23" s="123"/>
      <c r="H23" s="123"/>
      <c r="I23" s="123"/>
      <c r="J23" s="123"/>
      <c r="K23" s="123"/>
      <c r="L23" s="123"/>
      <c r="M23" s="123"/>
    </row>
    <row r="24" spans="2:14" x14ac:dyDescent="0.3">
      <c r="C24" s="133"/>
    </row>
    <row r="25" spans="2:14" x14ac:dyDescent="0.3">
      <c r="B25" s="53"/>
      <c r="C25" s="124" t="s">
        <v>11</v>
      </c>
      <c r="D25" s="124" t="s">
        <v>12</v>
      </c>
      <c r="E25" s="124" t="s">
        <v>13</v>
      </c>
      <c r="F25" s="124" t="s">
        <v>14</v>
      </c>
      <c r="G25" s="124" t="s">
        <v>15</v>
      </c>
      <c r="H25" s="124" t="s">
        <v>16</v>
      </c>
      <c r="I25" s="125" t="s">
        <v>10</v>
      </c>
    </row>
    <row r="26" spans="2:14" x14ac:dyDescent="0.3">
      <c r="B26" s="126" t="s">
        <v>10</v>
      </c>
      <c r="C26" s="131">
        <v>0.434</v>
      </c>
      <c r="D26" s="131">
        <v>2.1999999999999999E-2</v>
      </c>
      <c r="E26" s="131">
        <v>0.01</v>
      </c>
      <c r="F26" s="131">
        <v>0</v>
      </c>
      <c r="G26" s="131">
        <v>0</v>
      </c>
      <c r="H26" s="131">
        <v>0</v>
      </c>
      <c r="I26" s="132">
        <f>SUM(C26:H26)</f>
        <v>0.46600000000000003</v>
      </c>
    </row>
    <row r="27" spans="2:14" x14ac:dyDescent="0.3">
      <c r="B27" s="129" t="s">
        <v>161</v>
      </c>
      <c r="C27" s="130">
        <f>+C26/$I$26</f>
        <v>0.93133047210300424</v>
      </c>
      <c r="D27" s="130">
        <f t="shared" ref="D27:I27" si="2">+D26/$I$26</f>
        <v>4.7210300429184546E-2</v>
      </c>
      <c r="E27" s="130">
        <f t="shared" si="2"/>
        <v>2.1459227467811159E-2</v>
      </c>
      <c r="F27" s="130">
        <f t="shared" si="2"/>
        <v>0</v>
      </c>
      <c r="G27" s="130">
        <f t="shared" si="2"/>
        <v>0</v>
      </c>
      <c r="H27" s="130">
        <f t="shared" si="2"/>
        <v>0</v>
      </c>
      <c r="I27" s="134">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election activeCell="B22" sqref="B22"/>
    </sheetView>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20" t="s">
        <v>30</v>
      </c>
      <c r="K4" s="121">
        <v>45747</v>
      </c>
    </row>
    <row r="5" spans="2:14" x14ac:dyDescent="0.3">
      <c r="B5" s="10" t="s">
        <v>254</v>
      </c>
    </row>
    <row r="6" spans="2:14" ht="3.75" customHeight="1" x14ac:dyDescent="0.3">
      <c r="B6" s="10"/>
    </row>
    <row r="7" spans="2:14" x14ac:dyDescent="0.3">
      <c r="B7" s="135" t="s">
        <v>270</v>
      </c>
      <c r="C7" s="135"/>
      <c r="D7" s="136"/>
      <c r="E7" s="137"/>
      <c r="F7" s="137"/>
      <c r="G7" s="137"/>
      <c r="H7" s="137"/>
      <c r="I7" s="137"/>
      <c r="J7" s="137"/>
      <c r="K7" s="138"/>
      <c r="L7" s="138"/>
      <c r="M7" s="138"/>
      <c r="N7" s="138"/>
    </row>
    <row r="8" spans="2:14" x14ac:dyDescent="0.3">
      <c r="B8" s="53"/>
      <c r="C8" s="230" t="s">
        <v>271</v>
      </c>
      <c r="D8" s="230"/>
      <c r="E8" s="230"/>
      <c r="F8" s="230"/>
      <c r="G8" s="230"/>
      <c r="H8" s="230"/>
      <c r="I8" s="230"/>
      <c r="J8" s="230"/>
      <c r="K8" s="230"/>
      <c r="L8" s="230"/>
    </row>
    <row r="9" spans="2:14" x14ac:dyDescent="0.3">
      <c r="B9" s="53"/>
      <c r="C9" s="139" t="s">
        <v>17</v>
      </c>
      <c r="D9" s="139" t="s">
        <v>18</v>
      </c>
      <c r="E9" s="139" t="s">
        <v>19</v>
      </c>
      <c r="F9" s="139" t="s">
        <v>20</v>
      </c>
      <c r="G9" s="139" t="s">
        <v>21</v>
      </c>
      <c r="H9" s="139" t="s">
        <v>22</v>
      </c>
      <c r="I9" s="139" t="s">
        <v>23</v>
      </c>
      <c r="J9" s="139" t="s">
        <v>24</v>
      </c>
      <c r="K9" s="139" t="s">
        <v>25</v>
      </c>
      <c r="L9" s="139" t="s">
        <v>26</v>
      </c>
      <c r="N9" s="140"/>
    </row>
    <row r="10" spans="2:14" x14ac:dyDescent="0.3">
      <c r="C10" s="141"/>
      <c r="D10" s="141"/>
      <c r="E10" s="141"/>
      <c r="F10" s="141"/>
      <c r="G10" s="141"/>
      <c r="H10" s="141"/>
      <c r="I10" s="141"/>
      <c r="J10" s="141"/>
      <c r="K10" s="141"/>
      <c r="L10" s="141"/>
    </row>
    <row r="11" spans="2:14" x14ac:dyDescent="0.3">
      <c r="B11" s="142" t="s">
        <v>1</v>
      </c>
      <c r="C11" s="36">
        <v>7.0000000000000007E-2</v>
      </c>
      <c r="D11" s="36">
        <v>3.4000000000000002E-2</v>
      </c>
      <c r="E11" s="36">
        <v>7.0000000000000001E-3</v>
      </c>
      <c r="F11" s="36">
        <v>1E-3</v>
      </c>
      <c r="G11" s="36">
        <v>0</v>
      </c>
      <c r="H11" s="36">
        <v>0</v>
      </c>
      <c r="I11" s="36">
        <v>0</v>
      </c>
      <c r="J11" s="36">
        <v>0</v>
      </c>
      <c r="K11" s="36">
        <v>0</v>
      </c>
      <c r="L11" s="143">
        <v>0</v>
      </c>
      <c r="N11" s="141"/>
    </row>
    <row r="12" spans="2:14" x14ac:dyDescent="0.3">
      <c r="B12" s="142" t="s">
        <v>2</v>
      </c>
      <c r="C12" s="144">
        <v>0</v>
      </c>
      <c r="D12" s="144">
        <v>0</v>
      </c>
      <c r="E12" s="144">
        <v>0</v>
      </c>
      <c r="F12" s="144">
        <v>0</v>
      </c>
      <c r="G12" s="144">
        <v>0</v>
      </c>
      <c r="H12" s="144">
        <v>0</v>
      </c>
      <c r="I12" s="144">
        <v>0</v>
      </c>
      <c r="J12" s="144">
        <v>0</v>
      </c>
      <c r="K12" s="144">
        <v>0</v>
      </c>
      <c r="L12" s="144">
        <v>0</v>
      </c>
      <c r="N12" s="144"/>
    </row>
    <row r="13" spans="2:14" x14ac:dyDescent="0.3">
      <c r="B13" s="142" t="s">
        <v>3</v>
      </c>
      <c r="C13" s="144">
        <v>0</v>
      </c>
      <c r="D13" s="144">
        <v>0</v>
      </c>
      <c r="E13" s="144">
        <v>0</v>
      </c>
      <c r="F13" s="144">
        <v>0</v>
      </c>
      <c r="G13" s="144">
        <v>0</v>
      </c>
      <c r="H13" s="144">
        <v>0</v>
      </c>
      <c r="I13" s="144">
        <v>0</v>
      </c>
      <c r="J13" s="144">
        <v>0</v>
      </c>
      <c r="K13" s="144">
        <v>0</v>
      </c>
      <c r="L13" s="144">
        <v>0</v>
      </c>
      <c r="N13" s="141"/>
    </row>
    <row r="14" spans="2:14" x14ac:dyDescent="0.3">
      <c r="B14" s="142" t="s">
        <v>4</v>
      </c>
      <c r="C14" s="144">
        <v>1.0999999999999999E-2</v>
      </c>
      <c r="D14" s="144">
        <v>1E-3</v>
      </c>
      <c r="E14" s="144">
        <v>0</v>
      </c>
      <c r="F14" s="144">
        <v>0</v>
      </c>
      <c r="G14" s="144">
        <v>0</v>
      </c>
      <c r="H14" s="144">
        <v>0</v>
      </c>
      <c r="I14" s="144">
        <v>0</v>
      </c>
      <c r="J14" s="144">
        <v>0</v>
      </c>
      <c r="K14" s="144">
        <v>0</v>
      </c>
      <c r="L14" s="144">
        <v>0</v>
      </c>
      <c r="N14" s="141"/>
    </row>
    <row r="15" spans="2:14" x14ac:dyDescent="0.3">
      <c r="B15" s="142" t="s">
        <v>5</v>
      </c>
      <c r="C15" s="144">
        <v>2.5999999999999999E-2</v>
      </c>
      <c r="D15" s="144">
        <v>1.4999999999999999E-2</v>
      </c>
      <c r="E15" s="144">
        <v>3.0000000000000001E-3</v>
      </c>
      <c r="F15" s="144">
        <v>1E-3</v>
      </c>
      <c r="G15" s="144">
        <v>0</v>
      </c>
      <c r="H15" s="144">
        <v>0</v>
      </c>
      <c r="I15" s="144">
        <v>0</v>
      </c>
      <c r="J15" s="144">
        <v>0</v>
      </c>
      <c r="K15" s="144">
        <v>0</v>
      </c>
      <c r="L15" s="144">
        <v>0</v>
      </c>
      <c r="N15" s="141"/>
    </row>
    <row r="16" spans="2:14" ht="33" x14ac:dyDescent="0.3">
      <c r="B16" s="142" t="s">
        <v>6</v>
      </c>
      <c r="C16" s="144">
        <v>0</v>
      </c>
      <c r="D16" s="144">
        <v>0</v>
      </c>
      <c r="E16" s="144">
        <v>0</v>
      </c>
      <c r="F16" s="144">
        <v>0</v>
      </c>
      <c r="G16" s="144">
        <v>0</v>
      </c>
      <c r="H16" s="144">
        <v>0</v>
      </c>
      <c r="I16" s="144">
        <v>0</v>
      </c>
      <c r="J16" s="144">
        <v>0</v>
      </c>
      <c r="K16" s="144">
        <v>0</v>
      </c>
      <c r="L16" s="144">
        <v>0</v>
      </c>
      <c r="N16" s="141"/>
    </row>
    <row r="17" spans="2:14" x14ac:dyDescent="0.3">
      <c r="B17" s="142" t="s">
        <v>7</v>
      </c>
      <c r="C17" s="144">
        <v>4.8000000000000001E-2</v>
      </c>
      <c r="D17" s="144">
        <v>1.0999999999999999E-2</v>
      </c>
      <c r="E17" s="144">
        <v>1E-3</v>
      </c>
      <c r="F17" s="144">
        <v>0</v>
      </c>
      <c r="G17" s="144">
        <v>0</v>
      </c>
      <c r="H17" s="144">
        <v>0</v>
      </c>
      <c r="I17" s="144">
        <v>0</v>
      </c>
      <c r="J17" s="144">
        <v>0</v>
      </c>
      <c r="K17" s="144">
        <v>0</v>
      </c>
      <c r="L17" s="144">
        <v>0</v>
      </c>
      <c r="N17" s="141"/>
    </row>
    <row r="18" spans="2:14" x14ac:dyDescent="0.3">
      <c r="B18" s="142" t="s">
        <v>28</v>
      </c>
      <c r="C18" s="144">
        <v>0.20799999999999999</v>
      </c>
      <c r="D18" s="144">
        <v>2.3E-2</v>
      </c>
      <c r="E18" s="144">
        <v>1E-3</v>
      </c>
      <c r="F18" s="144">
        <v>0</v>
      </c>
      <c r="G18" s="144">
        <v>0</v>
      </c>
      <c r="H18" s="144">
        <v>0</v>
      </c>
      <c r="I18" s="144">
        <v>0</v>
      </c>
      <c r="J18" s="144">
        <v>0</v>
      </c>
      <c r="K18" s="144">
        <v>0</v>
      </c>
      <c r="L18" s="144">
        <v>0</v>
      </c>
      <c r="N18" s="141"/>
    </row>
    <row r="19" spans="2:14" ht="33" x14ac:dyDescent="0.3">
      <c r="B19" s="142" t="s">
        <v>29</v>
      </c>
      <c r="C19" s="144">
        <v>1E-3</v>
      </c>
      <c r="D19" s="144">
        <v>0</v>
      </c>
      <c r="E19" s="144">
        <v>0</v>
      </c>
      <c r="F19" s="144">
        <v>0</v>
      </c>
      <c r="G19" s="144">
        <v>0</v>
      </c>
      <c r="H19" s="144">
        <v>0</v>
      </c>
      <c r="I19" s="144">
        <v>0</v>
      </c>
      <c r="J19" s="144">
        <v>0</v>
      </c>
      <c r="K19" s="144">
        <v>0</v>
      </c>
      <c r="L19" s="144">
        <v>0</v>
      </c>
      <c r="N19" s="141"/>
    </row>
    <row r="20" spans="2:14" x14ac:dyDescent="0.3">
      <c r="B20" s="142" t="s">
        <v>9</v>
      </c>
      <c r="C20" s="144">
        <v>0</v>
      </c>
      <c r="D20" s="144">
        <v>0</v>
      </c>
      <c r="E20" s="144">
        <v>0</v>
      </c>
      <c r="F20" s="144">
        <v>0</v>
      </c>
      <c r="G20" s="144">
        <v>0</v>
      </c>
      <c r="H20" s="144">
        <v>0</v>
      </c>
      <c r="I20" s="144">
        <v>0</v>
      </c>
      <c r="J20" s="144">
        <v>0</v>
      </c>
      <c r="K20" s="144">
        <v>0</v>
      </c>
      <c r="L20" s="144">
        <v>0</v>
      </c>
      <c r="N20" s="141"/>
    </row>
    <row r="21" spans="2:14" x14ac:dyDescent="0.3">
      <c r="C21" s="144"/>
      <c r="D21" s="144"/>
      <c r="E21" s="144"/>
      <c r="F21" s="144"/>
      <c r="G21" s="144"/>
      <c r="H21" s="144"/>
      <c r="I21" s="144"/>
      <c r="J21" s="144"/>
      <c r="K21" s="144"/>
      <c r="L21" s="144"/>
      <c r="N21" s="6"/>
    </row>
    <row r="22" spans="2:14" x14ac:dyDescent="0.3">
      <c r="B22" s="126" t="s">
        <v>10</v>
      </c>
      <c r="C22" s="145">
        <f t="shared" ref="C22:L22" si="0">SUM(C11:C20)</f>
        <v>0.36399999999999999</v>
      </c>
      <c r="D22" s="145">
        <f t="shared" si="0"/>
        <v>8.3999999999999991E-2</v>
      </c>
      <c r="E22" s="145">
        <f t="shared" si="0"/>
        <v>1.2E-2</v>
      </c>
      <c r="F22" s="145">
        <f t="shared" si="0"/>
        <v>2E-3</v>
      </c>
      <c r="G22" s="145">
        <f t="shared" si="0"/>
        <v>0</v>
      </c>
      <c r="H22" s="145">
        <f t="shared" si="0"/>
        <v>0</v>
      </c>
      <c r="I22" s="145">
        <f t="shared" si="0"/>
        <v>0</v>
      </c>
      <c r="J22" s="145">
        <f t="shared" si="0"/>
        <v>0</v>
      </c>
      <c r="K22" s="145">
        <f t="shared" si="0"/>
        <v>0</v>
      </c>
      <c r="L22" s="145">
        <f t="shared" si="0"/>
        <v>0</v>
      </c>
      <c r="N22" s="146"/>
    </row>
    <row r="27" spans="2:14" x14ac:dyDescent="0.3">
      <c r="B27" s="10" t="s">
        <v>255</v>
      </c>
    </row>
    <row r="28" spans="2:14" ht="3.75" customHeight="1" x14ac:dyDescent="0.3">
      <c r="B28" s="10"/>
    </row>
    <row r="29" spans="2:14" x14ac:dyDescent="0.3">
      <c r="B29" s="135" t="s">
        <v>406</v>
      </c>
      <c r="C29" s="136"/>
      <c r="D29" s="138"/>
      <c r="E29" s="138"/>
      <c r="F29" s="138"/>
      <c r="G29" s="138"/>
      <c r="H29" s="138"/>
      <c r="I29" s="138"/>
      <c r="J29" s="138"/>
      <c r="K29" s="138"/>
      <c r="L29" s="138"/>
    </row>
    <row r="30" spans="2:14" x14ac:dyDescent="0.3">
      <c r="B30" s="53"/>
      <c r="C30" s="230" t="s">
        <v>27</v>
      </c>
      <c r="D30" s="230"/>
      <c r="E30" s="230"/>
      <c r="F30" s="230"/>
      <c r="G30" s="230"/>
      <c r="H30" s="230"/>
      <c r="I30" s="230"/>
      <c r="J30" s="230"/>
      <c r="K30" s="230"/>
      <c r="L30" s="230"/>
    </row>
    <row r="31" spans="2:14" x14ac:dyDescent="0.3">
      <c r="B31" s="53"/>
      <c r="C31" s="139" t="s">
        <v>17</v>
      </c>
      <c r="D31" s="139" t="s">
        <v>18</v>
      </c>
      <c r="E31" s="139" t="s">
        <v>19</v>
      </c>
      <c r="F31" s="139" t="s">
        <v>20</v>
      </c>
      <c r="G31" s="139" t="s">
        <v>21</v>
      </c>
      <c r="H31" s="139" t="s">
        <v>22</v>
      </c>
      <c r="I31" s="139" t="s">
        <v>23</v>
      </c>
      <c r="J31" s="139" t="s">
        <v>24</v>
      </c>
      <c r="K31" s="139" t="s">
        <v>25</v>
      </c>
      <c r="L31" s="139" t="s">
        <v>26</v>
      </c>
      <c r="N31" s="140"/>
    </row>
    <row r="32" spans="2:14" x14ac:dyDescent="0.3">
      <c r="C32" s="141"/>
      <c r="D32" s="141"/>
      <c r="E32" s="141"/>
      <c r="F32" s="141"/>
      <c r="G32" s="141"/>
      <c r="H32" s="141"/>
      <c r="I32" s="141"/>
      <c r="J32" s="141"/>
      <c r="K32" s="141"/>
      <c r="L32" s="141"/>
    </row>
    <row r="33" spans="2:14" x14ac:dyDescent="0.3">
      <c r="B33" s="142" t="s">
        <v>1</v>
      </c>
      <c r="C33" s="147">
        <f>IFERROR(C11/SUM($C11:$L11),0)</f>
        <v>0.625</v>
      </c>
      <c r="D33" s="147">
        <f t="shared" ref="D33:L33" si="1">IFERROR(D11/SUM($C11:$L11),0)</f>
        <v>0.30357142857142855</v>
      </c>
      <c r="E33" s="147">
        <f t="shared" si="1"/>
        <v>6.2499999999999993E-2</v>
      </c>
      <c r="F33" s="147">
        <f t="shared" si="1"/>
        <v>8.9285714285714281E-3</v>
      </c>
      <c r="G33" s="147">
        <f t="shared" si="1"/>
        <v>0</v>
      </c>
      <c r="H33" s="147">
        <f t="shared" si="1"/>
        <v>0</v>
      </c>
      <c r="I33" s="147">
        <f t="shared" si="1"/>
        <v>0</v>
      </c>
      <c r="J33" s="147">
        <f t="shared" si="1"/>
        <v>0</v>
      </c>
      <c r="K33" s="147">
        <f t="shared" si="1"/>
        <v>0</v>
      </c>
      <c r="L33" s="147">
        <f t="shared" si="1"/>
        <v>0</v>
      </c>
      <c r="M33" s="60"/>
      <c r="N33" s="148"/>
    </row>
    <row r="34" spans="2:14" x14ac:dyDescent="0.3">
      <c r="B34" s="142" t="s">
        <v>2</v>
      </c>
      <c r="C34" s="147">
        <f t="shared" ref="C34:L34" si="2">IFERROR(C12/SUM($C12:$L12),0)</f>
        <v>0</v>
      </c>
      <c r="D34" s="147">
        <f t="shared" si="2"/>
        <v>0</v>
      </c>
      <c r="E34" s="147">
        <f t="shared" si="2"/>
        <v>0</v>
      </c>
      <c r="F34" s="147">
        <f t="shared" si="2"/>
        <v>0</v>
      </c>
      <c r="G34" s="147">
        <f t="shared" si="2"/>
        <v>0</v>
      </c>
      <c r="H34" s="147">
        <f t="shared" si="2"/>
        <v>0</v>
      </c>
      <c r="I34" s="147">
        <f t="shared" si="2"/>
        <v>0</v>
      </c>
      <c r="J34" s="147">
        <f t="shared" si="2"/>
        <v>0</v>
      </c>
      <c r="K34" s="147">
        <f t="shared" si="2"/>
        <v>0</v>
      </c>
      <c r="L34" s="147">
        <f t="shared" si="2"/>
        <v>0</v>
      </c>
      <c r="M34" s="60"/>
      <c r="N34" s="148"/>
    </row>
    <row r="35" spans="2:14" x14ac:dyDescent="0.3">
      <c r="B35" s="142" t="s">
        <v>3</v>
      </c>
      <c r="C35" s="147">
        <f t="shared" ref="C35:L35" si="3">IFERROR(C13/SUM($C13:$L13),0)</f>
        <v>0</v>
      </c>
      <c r="D35" s="147">
        <f t="shared" si="3"/>
        <v>0</v>
      </c>
      <c r="E35" s="147">
        <f t="shared" si="3"/>
        <v>0</v>
      </c>
      <c r="F35" s="147">
        <f t="shared" si="3"/>
        <v>0</v>
      </c>
      <c r="G35" s="147">
        <f t="shared" si="3"/>
        <v>0</v>
      </c>
      <c r="H35" s="147">
        <f t="shared" si="3"/>
        <v>0</v>
      </c>
      <c r="I35" s="147">
        <f t="shared" si="3"/>
        <v>0</v>
      </c>
      <c r="J35" s="147">
        <f t="shared" si="3"/>
        <v>0</v>
      </c>
      <c r="K35" s="147">
        <f t="shared" si="3"/>
        <v>0</v>
      </c>
      <c r="L35" s="147">
        <f t="shared" si="3"/>
        <v>0</v>
      </c>
      <c r="M35" s="60"/>
      <c r="N35" s="148"/>
    </row>
    <row r="36" spans="2:14" x14ac:dyDescent="0.3">
      <c r="B36" s="142" t="s">
        <v>4</v>
      </c>
      <c r="C36" s="147">
        <f t="shared" ref="C36:L36" si="4">IFERROR(C14/SUM($C14:$L14),0)</f>
        <v>0.91666666666666663</v>
      </c>
      <c r="D36" s="147">
        <f t="shared" si="4"/>
        <v>8.3333333333333329E-2</v>
      </c>
      <c r="E36" s="147">
        <f t="shared" si="4"/>
        <v>0</v>
      </c>
      <c r="F36" s="147">
        <f t="shared" si="4"/>
        <v>0</v>
      </c>
      <c r="G36" s="147">
        <f t="shared" si="4"/>
        <v>0</v>
      </c>
      <c r="H36" s="147">
        <f t="shared" si="4"/>
        <v>0</v>
      </c>
      <c r="I36" s="147">
        <f t="shared" si="4"/>
        <v>0</v>
      </c>
      <c r="J36" s="147">
        <f t="shared" si="4"/>
        <v>0</v>
      </c>
      <c r="K36" s="147">
        <f t="shared" si="4"/>
        <v>0</v>
      </c>
      <c r="L36" s="147">
        <f t="shared" si="4"/>
        <v>0</v>
      </c>
      <c r="M36" s="60"/>
      <c r="N36" s="148"/>
    </row>
    <row r="37" spans="2:14" x14ac:dyDescent="0.3">
      <c r="B37" s="142" t="s">
        <v>5</v>
      </c>
      <c r="C37" s="147">
        <f t="shared" ref="C37:L37" si="5">IFERROR(C15/SUM($C15:$L15),0)</f>
        <v>0.57777777777777772</v>
      </c>
      <c r="D37" s="147">
        <f t="shared" si="5"/>
        <v>0.33333333333333331</v>
      </c>
      <c r="E37" s="147">
        <f t="shared" si="5"/>
        <v>6.6666666666666666E-2</v>
      </c>
      <c r="F37" s="147">
        <f t="shared" si="5"/>
        <v>2.2222222222222223E-2</v>
      </c>
      <c r="G37" s="147">
        <f t="shared" si="5"/>
        <v>0</v>
      </c>
      <c r="H37" s="147">
        <f t="shared" si="5"/>
        <v>0</v>
      </c>
      <c r="I37" s="147">
        <f t="shared" si="5"/>
        <v>0</v>
      </c>
      <c r="J37" s="147">
        <f t="shared" si="5"/>
        <v>0</v>
      </c>
      <c r="K37" s="147">
        <f t="shared" si="5"/>
        <v>0</v>
      </c>
      <c r="L37" s="147">
        <f t="shared" si="5"/>
        <v>0</v>
      </c>
      <c r="M37" s="60"/>
      <c r="N37" s="148"/>
    </row>
    <row r="38" spans="2:14" ht="33" x14ac:dyDescent="0.3">
      <c r="B38" s="142" t="s">
        <v>6</v>
      </c>
      <c r="C38" s="147">
        <f t="shared" ref="C38:L38" si="6">IFERROR(C16/SUM($C16:$L16),0)</f>
        <v>0</v>
      </c>
      <c r="D38" s="147">
        <f t="shared" si="6"/>
        <v>0</v>
      </c>
      <c r="E38" s="147">
        <f t="shared" si="6"/>
        <v>0</v>
      </c>
      <c r="F38" s="147">
        <f t="shared" si="6"/>
        <v>0</v>
      </c>
      <c r="G38" s="147">
        <f t="shared" si="6"/>
        <v>0</v>
      </c>
      <c r="H38" s="147">
        <f t="shared" si="6"/>
        <v>0</v>
      </c>
      <c r="I38" s="147">
        <f t="shared" si="6"/>
        <v>0</v>
      </c>
      <c r="J38" s="147">
        <f t="shared" si="6"/>
        <v>0</v>
      </c>
      <c r="K38" s="147">
        <f t="shared" si="6"/>
        <v>0</v>
      </c>
      <c r="L38" s="147">
        <f t="shared" si="6"/>
        <v>0</v>
      </c>
      <c r="M38" s="60"/>
      <c r="N38" s="148"/>
    </row>
    <row r="39" spans="2:14" x14ac:dyDescent="0.3">
      <c r="B39" s="142" t="s">
        <v>7</v>
      </c>
      <c r="C39" s="147">
        <f t="shared" ref="C39:L39" si="7">IFERROR(C17/SUM($C17:$L17),0)</f>
        <v>0.8</v>
      </c>
      <c r="D39" s="147">
        <f t="shared" si="7"/>
        <v>0.18333333333333332</v>
      </c>
      <c r="E39" s="147">
        <f t="shared" si="7"/>
        <v>1.6666666666666666E-2</v>
      </c>
      <c r="F39" s="147">
        <f t="shared" si="7"/>
        <v>0</v>
      </c>
      <c r="G39" s="147">
        <f t="shared" si="7"/>
        <v>0</v>
      </c>
      <c r="H39" s="147">
        <f t="shared" si="7"/>
        <v>0</v>
      </c>
      <c r="I39" s="147">
        <f t="shared" si="7"/>
        <v>0</v>
      </c>
      <c r="J39" s="147">
        <f t="shared" si="7"/>
        <v>0</v>
      </c>
      <c r="K39" s="147">
        <f t="shared" si="7"/>
        <v>0</v>
      </c>
      <c r="L39" s="147">
        <f t="shared" si="7"/>
        <v>0</v>
      </c>
      <c r="M39" s="60"/>
      <c r="N39" s="148"/>
    </row>
    <row r="40" spans="2:14" x14ac:dyDescent="0.3">
      <c r="B40" s="142" t="s">
        <v>28</v>
      </c>
      <c r="C40" s="147">
        <f t="shared" ref="C40:L40" si="8">IFERROR(C18/SUM($C18:$L18),0)</f>
        <v>0.89655172413793105</v>
      </c>
      <c r="D40" s="147">
        <f t="shared" si="8"/>
        <v>9.9137931034482762E-2</v>
      </c>
      <c r="E40" s="147">
        <f t="shared" si="8"/>
        <v>4.3103448275862077E-3</v>
      </c>
      <c r="F40" s="147">
        <f t="shared" si="8"/>
        <v>0</v>
      </c>
      <c r="G40" s="147">
        <f t="shared" si="8"/>
        <v>0</v>
      </c>
      <c r="H40" s="147">
        <f t="shared" si="8"/>
        <v>0</v>
      </c>
      <c r="I40" s="147">
        <f t="shared" si="8"/>
        <v>0</v>
      </c>
      <c r="J40" s="147">
        <f t="shared" si="8"/>
        <v>0</v>
      </c>
      <c r="K40" s="147">
        <f t="shared" si="8"/>
        <v>0</v>
      </c>
      <c r="L40" s="147">
        <f t="shared" si="8"/>
        <v>0</v>
      </c>
      <c r="M40" s="60"/>
      <c r="N40" s="148"/>
    </row>
    <row r="41" spans="2:14" ht="33" x14ac:dyDescent="0.3">
      <c r="B41" s="142" t="s">
        <v>29</v>
      </c>
      <c r="C41" s="147">
        <f t="shared" ref="C41:L41" si="9">IFERROR(C19/SUM($C19:$L19),0)</f>
        <v>1</v>
      </c>
      <c r="D41" s="147">
        <f t="shared" si="9"/>
        <v>0</v>
      </c>
      <c r="E41" s="147">
        <f t="shared" si="9"/>
        <v>0</v>
      </c>
      <c r="F41" s="147">
        <f t="shared" si="9"/>
        <v>0</v>
      </c>
      <c r="G41" s="147">
        <f t="shared" si="9"/>
        <v>0</v>
      </c>
      <c r="H41" s="147">
        <f t="shared" si="9"/>
        <v>0</v>
      </c>
      <c r="I41" s="147">
        <f t="shared" si="9"/>
        <v>0</v>
      </c>
      <c r="J41" s="147">
        <f t="shared" si="9"/>
        <v>0</v>
      </c>
      <c r="K41" s="147">
        <f t="shared" si="9"/>
        <v>0</v>
      </c>
      <c r="L41" s="147">
        <f t="shared" si="9"/>
        <v>0</v>
      </c>
      <c r="M41" s="60"/>
      <c r="N41" s="148"/>
    </row>
    <row r="42" spans="2:14" x14ac:dyDescent="0.3">
      <c r="B42" s="142" t="s">
        <v>9</v>
      </c>
      <c r="C42" s="147">
        <f t="shared" ref="C42:L42" si="10">IFERROR(C20/SUM($C20:$L20),0)</f>
        <v>0</v>
      </c>
      <c r="D42" s="147">
        <f t="shared" si="10"/>
        <v>0</v>
      </c>
      <c r="E42" s="147">
        <f t="shared" si="10"/>
        <v>0</v>
      </c>
      <c r="F42" s="147">
        <f t="shared" si="10"/>
        <v>0</v>
      </c>
      <c r="G42" s="147">
        <f t="shared" si="10"/>
        <v>0</v>
      </c>
      <c r="H42" s="147">
        <f t="shared" si="10"/>
        <v>0</v>
      </c>
      <c r="I42" s="147">
        <f t="shared" si="10"/>
        <v>0</v>
      </c>
      <c r="J42" s="147">
        <f t="shared" si="10"/>
        <v>0</v>
      </c>
      <c r="K42" s="147">
        <f t="shared" si="10"/>
        <v>0</v>
      </c>
      <c r="L42" s="147">
        <f t="shared" si="10"/>
        <v>0</v>
      </c>
      <c r="M42" s="60"/>
      <c r="N42" s="148"/>
    </row>
    <row r="43" spans="2:14" x14ac:dyDescent="0.3">
      <c r="C43" s="147"/>
      <c r="D43" s="147"/>
      <c r="E43" s="147"/>
      <c r="F43" s="147"/>
      <c r="G43" s="147"/>
      <c r="H43" s="147"/>
      <c r="I43" s="147"/>
      <c r="J43" s="147"/>
      <c r="K43" s="147"/>
      <c r="L43" s="147"/>
      <c r="M43" s="60"/>
    </row>
    <row r="44" spans="2:14" x14ac:dyDescent="0.3">
      <c r="B44" s="126" t="s">
        <v>10</v>
      </c>
      <c r="C44" s="149">
        <f>IFERROR(C22/SUM($C22:$L22),0)</f>
        <v>0.78787878787878796</v>
      </c>
      <c r="D44" s="149">
        <f t="shared" ref="D44:L44" si="11">IFERROR(D22/SUM($C22:$L22),0)</f>
        <v>0.18181818181818182</v>
      </c>
      <c r="E44" s="149">
        <f t="shared" si="11"/>
        <v>2.5974025974025976E-2</v>
      </c>
      <c r="F44" s="149">
        <f t="shared" si="11"/>
        <v>4.329004329004329E-3</v>
      </c>
      <c r="G44" s="149">
        <f t="shared" si="11"/>
        <v>0</v>
      </c>
      <c r="H44" s="149">
        <f t="shared" si="11"/>
        <v>0</v>
      </c>
      <c r="I44" s="149">
        <f t="shared" si="11"/>
        <v>0</v>
      </c>
      <c r="J44" s="149">
        <f t="shared" si="11"/>
        <v>0</v>
      </c>
      <c r="K44" s="149">
        <f t="shared" si="11"/>
        <v>0</v>
      </c>
      <c r="L44" s="149">
        <f t="shared" si="11"/>
        <v>0</v>
      </c>
      <c r="M44" s="60"/>
      <c r="N44" s="150"/>
    </row>
    <row r="49" spans="2:14" x14ac:dyDescent="0.3">
      <c r="B49" s="10" t="s">
        <v>256</v>
      </c>
    </row>
    <row r="50" spans="2:14" ht="3.75" customHeight="1" x14ac:dyDescent="0.3">
      <c r="B50" s="10"/>
    </row>
    <row r="51" spans="2:14" x14ac:dyDescent="0.3">
      <c r="B51" s="151" t="s">
        <v>272</v>
      </c>
      <c r="C51" s="136"/>
      <c r="D51" s="136"/>
      <c r="E51" s="138"/>
      <c r="F51" s="138"/>
      <c r="G51" s="138"/>
      <c r="H51" s="138"/>
      <c r="I51" s="138"/>
      <c r="J51" s="138"/>
      <c r="K51" s="138"/>
      <c r="L51" s="138"/>
      <c r="M51" s="138"/>
      <c r="N51" s="138"/>
    </row>
    <row r="52" spans="2:14" x14ac:dyDescent="0.3">
      <c r="B52" s="53"/>
      <c r="C52" s="230" t="s">
        <v>271</v>
      </c>
      <c r="D52" s="230"/>
      <c r="E52" s="230"/>
      <c r="F52" s="230"/>
      <c r="G52" s="230"/>
      <c r="H52" s="230"/>
      <c r="I52" s="230"/>
      <c r="J52" s="230"/>
      <c r="K52" s="230"/>
      <c r="L52" s="230"/>
      <c r="N52" s="53"/>
    </row>
    <row r="53" spans="2:14" ht="33" x14ac:dyDescent="0.3">
      <c r="B53" s="53"/>
      <c r="C53" s="139" t="s">
        <v>17</v>
      </c>
      <c r="D53" s="139" t="s">
        <v>18</v>
      </c>
      <c r="E53" s="139" t="s">
        <v>19</v>
      </c>
      <c r="F53" s="139" t="s">
        <v>20</v>
      </c>
      <c r="G53" s="139" t="s">
        <v>21</v>
      </c>
      <c r="H53" s="139" t="s">
        <v>22</v>
      </c>
      <c r="I53" s="139" t="s">
        <v>23</v>
      </c>
      <c r="J53" s="139" t="s">
        <v>24</v>
      </c>
      <c r="K53" s="139" t="s">
        <v>25</v>
      </c>
      <c r="L53" s="139" t="s">
        <v>26</v>
      </c>
      <c r="N53" s="139" t="s">
        <v>347</v>
      </c>
    </row>
    <row r="54" spans="2:14" x14ac:dyDescent="0.3">
      <c r="C54" s="141"/>
      <c r="D54" s="141"/>
      <c r="E54" s="141"/>
      <c r="F54" s="141"/>
      <c r="G54" s="141"/>
      <c r="H54" s="141"/>
      <c r="I54" s="141"/>
      <c r="J54" s="141"/>
      <c r="K54" s="141"/>
      <c r="L54" s="141"/>
      <c r="N54" s="214"/>
    </row>
    <row r="55" spans="2:14" x14ac:dyDescent="0.3">
      <c r="B55" s="142" t="s">
        <v>1</v>
      </c>
      <c r="C55" s="152">
        <v>1.4999999999999999E-2</v>
      </c>
      <c r="D55" s="152">
        <v>5.8999999999999997E-2</v>
      </c>
      <c r="E55" s="152">
        <v>3.3000000000000002E-2</v>
      </c>
      <c r="F55" s="152">
        <v>2E-3</v>
      </c>
      <c r="G55" s="152">
        <v>2E-3</v>
      </c>
      <c r="H55" s="152">
        <v>0</v>
      </c>
      <c r="I55" s="152">
        <v>0</v>
      </c>
      <c r="J55" s="152">
        <v>0</v>
      </c>
      <c r="K55" s="152">
        <v>0</v>
      </c>
      <c r="L55" s="152">
        <v>1E-3</v>
      </c>
      <c r="N55" s="215">
        <v>0.36299999999999999</v>
      </c>
    </row>
    <row r="56" spans="2:14" x14ac:dyDescent="0.3">
      <c r="B56" s="142" t="s">
        <v>2</v>
      </c>
      <c r="C56" s="152">
        <v>0</v>
      </c>
      <c r="D56" s="152">
        <v>0</v>
      </c>
      <c r="E56" s="152">
        <v>0</v>
      </c>
      <c r="F56" s="152">
        <v>0</v>
      </c>
      <c r="G56" s="152">
        <v>0</v>
      </c>
      <c r="H56" s="152">
        <v>0</v>
      </c>
      <c r="I56" s="152">
        <v>0</v>
      </c>
      <c r="J56" s="152">
        <v>0</v>
      </c>
      <c r="K56" s="152">
        <v>0</v>
      </c>
      <c r="L56" s="152">
        <v>0</v>
      </c>
      <c r="N56" s="215" t="s">
        <v>425</v>
      </c>
    </row>
    <row r="57" spans="2:14" x14ac:dyDescent="0.3">
      <c r="B57" s="142" t="s">
        <v>3</v>
      </c>
      <c r="C57" s="152">
        <v>0</v>
      </c>
      <c r="D57" s="152">
        <v>0</v>
      </c>
      <c r="E57" s="152">
        <v>0</v>
      </c>
      <c r="F57" s="152">
        <v>0</v>
      </c>
      <c r="G57" s="152">
        <v>0</v>
      </c>
      <c r="H57" s="152">
        <v>0</v>
      </c>
      <c r="I57" s="152">
        <v>0</v>
      </c>
      <c r="J57" s="152">
        <v>0</v>
      </c>
      <c r="K57" s="152">
        <v>0</v>
      </c>
      <c r="L57" s="152">
        <v>0</v>
      </c>
      <c r="N57" s="215" t="s">
        <v>425</v>
      </c>
    </row>
    <row r="58" spans="2:14" x14ac:dyDescent="0.3">
      <c r="B58" s="142" t="s">
        <v>4</v>
      </c>
      <c r="C58" s="152">
        <v>0.01</v>
      </c>
      <c r="D58" s="152">
        <v>0</v>
      </c>
      <c r="E58" s="152">
        <v>2E-3</v>
      </c>
      <c r="F58" s="152">
        <v>0</v>
      </c>
      <c r="G58" s="152">
        <v>0</v>
      </c>
      <c r="H58" s="152">
        <v>0</v>
      </c>
      <c r="I58" s="152">
        <v>0</v>
      </c>
      <c r="J58" s="152">
        <v>0</v>
      </c>
      <c r="K58" s="152">
        <v>0</v>
      </c>
      <c r="L58" s="152">
        <v>0</v>
      </c>
      <c r="N58" s="215">
        <v>0.19900000000000001</v>
      </c>
    </row>
    <row r="59" spans="2:14" x14ac:dyDescent="0.3">
      <c r="B59" s="142" t="s">
        <v>5</v>
      </c>
      <c r="C59" s="152">
        <v>5.0000000000000001E-3</v>
      </c>
      <c r="D59" s="152">
        <v>2.1999999999999999E-2</v>
      </c>
      <c r="E59" s="152">
        <v>1.2999999999999999E-2</v>
      </c>
      <c r="F59" s="152">
        <v>2E-3</v>
      </c>
      <c r="G59" s="152">
        <v>2E-3</v>
      </c>
      <c r="H59" s="152">
        <v>0</v>
      </c>
      <c r="I59" s="152">
        <v>0</v>
      </c>
      <c r="J59" s="152">
        <v>0</v>
      </c>
      <c r="K59" s="152">
        <v>0</v>
      </c>
      <c r="L59" s="152">
        <v>1E-3</v>
      </c>
      <c r="N59" s="215">
        <v>0.41199999999999998</v>
      </c>
    </row>
    <row r="60" spans="2:14" ht="33" x14ac:dyDescent="0.3">
      <c r="B60" s="142" t="s">
        <v>6</v>
      </c>
      <c r="C60" s="152">
        <v>0</v>
      </c>
      <c r="D60" s="152">
        <v>0</v>
      </c>
      <c r="E60" s="152">
        <v>0</v>
      </c>
      <c r="F60" s="152">
        <v>0</v>
      </c>
      <c r="G60" s="152">
        <v>0</v>
      </c>
      <c r="H60" s="152">
        <v>0</v>
      </c>
      <c r="I60" s="152">
        <v>0</v>
      </c>
      <c r="J60" s="152">
        <v>0</v>
      </c>
      <c r="K60" s="152">
        <v>0</v>
      </c>
      <c r="L60" s="152">
        <v>0</v>
      </c>
      <c r="N60" s="215">
        <v>8.2000000000000003E-2</v>
      </c>
    </row>
    <row r="61" spans="2:14" x14ac:dyDescent="0.3">
      <c r="B61" s="142" t="s">
        <v>7</v>
      </c>
      <c r="C61" s="152">
        <v>2.1999999999999999E-2</v>
      </c>
      <c r="D61" s="152">
        <v>0.03</v>
      </c>
      <c r="E61" s="152">
        <v>6.0000000000000001E-3</v>
      </c>
      <c r="F61" s="152">
        <v>0</v>
      </c>
      <c r="G61" s="152">
        <v>1E-3</v>
      </c>
      <c r="H61" s="152">
        <v>1E-3</v>
      </c>
      <c r="I61" s="152">
        <v>0</v>
      </c>
      <c r="J61" s="152">
        <v>0</v>
      </c>
      <c r="K61" s="152">
        <v>0</v>
      </c>
      <c r="L61" s="152">
        <v>0</v>
      </c>
      <c r="N61" s="215">
        <v>0.25900000000000001</v>
      </c>
    </row>
    <row r="62" spans="2:14" x14ac:dyDescent="0.3">
      <c r="B62" s="142" t="s">
        <v>28</v>
      </c>
      <c r="C62" s="152">
        <v>0.14299999999999999</v>
      </c>
      <c r="D62" s="152">
        <v>8.1000000000000003E-2</v>
      </c>
      <c r="E62" s="152">
        <v>7.0000000000000001E-3</v>
      </c>
      <c r="F62" s="152">
        <v>0</v>
      </c>
      <c r="G62" s="152">
        <v>0</v>
      </c>
      <c r="H62" s="152">
        <v>0</v>
      </c>
      <c r="I62" s="152">
        <v>0</v>
      </c>
      <c r="J62" s="152">
        <v>0</v>
      </c>
      <c r="K62" s="152">
        <v>0</v>
      </c>
      <c r="L62" s="152">
        <v>1E-3</v>
      </c>
      <c r="N62" s="215">
        <v>0.188</v>
      </c>
    </row>
    <row r="63" spans="2:14" ht="33" x14ac:dyDescent="0.3">
      <c r="B63" s="142" t="s">
        <v>29</v>
      </c>
      <c r="C63" s="152">
        <v>1E-3</v>
      </c>
      <c r="D63" s="152">
        <v>0</v>
      </c>
      <c r="E63" s="152">
        <v>0</v>
      </c>
      <c r="F63" s="152">
        <v>0</v>
      </c>
      <c r="G63" s="152">
        <v>0</v>
      </c>
      <c r="H63" s="152">
        <v>0</v>
      </c>
      <c r="I63" s="152">
        <v>0</v>
      </c>
      <c r="J63" s="152">
        <v>0</v>
      </c>
      <c r="K63" s="152">
        <v>0</v>
      </c>
      <c r="L63" s="152">
        <v>0</v>
      </c>
      <c r="N63" s="215">
        <v>0.26700000000000002</v>
      </c>
    </row>
    <row r="64" spans="2:14" x14ac:dyDescent="0.3">
      <c r="B64" s="142" t="s">
        <v>9</v>
      </c>
      <c r="C64" s="152">
        <v>0</v>
      </c>
      <c r="D64" s="152">
        <v>0</v>
      </c>
      <c r="E64" s="152">
        <v>0</v>
      </c>
      <c r="F64" s="152">
        <v>0</v>
      </c>
      <c r="G64" s="152">
        <v>0</v>
      </c>
      <c r="H64" s="152">
        <v>0</v>
      </c>
      <c r="I64" s="152">
        <v>0</v>
      </c>
      <c r="J64" s="152">
        <v>0</v>
      </c>
      <c r="K64" s="152">
        <v>0</v>
      </c>
      <c r="L64" s="152">
        <v>0</v>
      </c>
      <c r="N64" s="215">
        <v>8.9999999999999993E-3</v>
      </c>
    </row>
    <row r="65" spans="2:14" x14ac:dyDescent="0.3">
      <c r="C65" s="152"/>
      <c r="D65" s="152"/>
      <c r="E65" s="152"/>
      <c r="F65" s="152"/>
      <c r="G65" s="152"/>
      <c r="H65" s="152"/>
      <c r="I65" s="152"/>
      <c r="J65" s="152"/>
      <c r="K65" s="152"/>
      <c r="L65" s="152"/>
      <c r="N65" s="215"/>
    </row>
    <row r="66" spans="2:14" x14ac:dyDescent="0.3">
      <c r="B66" s="126" t="s">
        <v>10</v>
      </c>
      <c r="C66" s="153">
        <f>SUM(C55:C64)</f>
        <v>0.19600000000000001</v>
      </c>
      <c r="D66" s="153">
        <f t="shared" ref="D66:L66" si="12">SUM(D55:D64)</f>
        <v>0.192</v>
      </c>
      <c r="E66" s="153">
        <f t="shared" si="12"/>
        <v>6.0999999999999999E-2</v>
      </c>
      <c r="F66" s="153">
        <f t="shared" si="12"/>
        <v>4.0000000000000001E-3</v>
      </c>
      <c r="G66" s="153">
        <f t="shared" si="12"/>
        <v>5.0000000000000001E-3</v>
      </c>
      <c r="H66" s="153">
        <f t="shared" si="12"/>
        <v>1E-3</v>
      </c>
      <c r="I66" s="153">
        <f t="shared" si="12"/>
        <v>0</v>
      </c>
      <c r="J66" s="153">
        <f t="shared" si="12"/>
        <v>0</v>
      </c>
      <c r="K66" s="153">
        <f t="shared" si="12"/>
        <v>0</v>
      </c>
      <c r="L66" s="153">
        <f t="shared" si="12"/>
        <v>3.0000000000000001E-3</v>
      </c>
      <c r="N66" s="216">
        <v>0.26200000000000001</v>
      </c>
    </row>
    <row r="67" spans="2:14" x14ac:dyDescent="0.3">
      <c r="N67" s="214"/>
    </row>
    <row r="71" spans="2:14" x14ac:dyDescent="0.3">
      <c r="B71" s="10" t="s">
        <v>335</v>
      </c>
    </row>
    <row r="72" spans="2:14" ht="3.75" customHeight="1" x14ac:dyDescent="0.3">
      <c r="B72" s="10"/>
    </row>
    <row r="73" spans="2:14" x14ac:dyDescent="0.3">
      <c r="B73" s="151" t="s">
        <v>273</v>
      </c>
      <c r="C73" s="136"/>
      <c r="D73" s="136"/>
      <c r="E73" s="138"/>
      <c r="F73" s="138"/>
      <c r="G73" s="138"/>
      <c r="H73" s="138"/>
      <c r="I73" s="138"/>
      <c r="J73" s="138"/>
      <c r="K73" s="138"/>
      <c r="L73" s="138"/>
      <c r="N73" s="138"/>
    </row>
    <row r="74" spans="2:14" x14ac:dyDescent="0.3">
      <c r="B74" s="53"/>
      <c r="C74" s="230" t="s">
        <v>27</v>
      </c>
      <c r="D74" s="230"/>
      <c r="E74" s="230"/>
      <c r="F74" s="230"/>
      <c r="G74" s="230"/>
      <c r="H74" s="230"/>
      <c r="I74" s="230"/>
      <c r="J74" s="230"/>
      <c r="K74" s="230"/>
      <c r="L74" s="230"/>
      <c r="N74" s="53"/>
    </row>
    <row r="75" spans="2:14" ht="33" x14ac:dyDescent="0.3">
      <c r="B75" s="53"/>
      <c r="C75" s="139" t="s">
        <v>17</v>
      </c>
      <c r="D75" s="139" t="s">
        <v>18</v>
      </c>
      <c r="E75" s="139" t="s">
        <v>19</v>
      </c>
      <c r="F75" s="139" t="s">
        <v>20</v>
      </c>
      <c r="G75" s="139" t="s">
        <v>21</v>
      </c>
      <c r="H75" s="139" t="s">
        <v>22</v>
      </c>
      <c r="I75" s="139" t="s">
        <v>23</v>
      </c>
      <c r="J75" s="139" t="s">
        <v>24</v>
      </c>
      <c r="K75" s="139" t="s">
        <v>25</v>
      </c>
      <c r="L75" s="139" t="s">
        <v>26</v>
      </c>
      <c r="N75" s="139" t="s">
        <v>347</v>
      </c>
    </row>
    <row r="76" spans="2:14" x14ac:dyDescent="0.3">
      <c r="C76" s="141"/>
      <c r="D76" s="141"/>
      <c r="E76" s="141"/>
      <c r="F76" s="141"/>
      <c r="G76" s="141"/>
      <c r="H76" s="141"/>
      <c r="I76" s="141"/>
      <c r="J76" s="141"/>
      <c r="K76" s="141"/>
      <c r="L76" s="141"/>
      <c r="N76" s="214"/>
    </row>
    <row r="77" spans="2:14" x14ac:dyDescent="0.3">
      <c r="B77" s="142" t="s">
        <v>1</v>
      </c>
      <c r="C77" s="147">
        <f>IFERROR(C55/SUM($C55:$L55),0)</f>
        <v>0.13392857142857142</v>
      </c>
      <c r="D77" s="147">
        <f t="shared" ref="D77:L77" si="13">IFERROR(D55/SUM($C55:$L55),0)</f>
        <v>0.5267857142857143</v>
      </c>
      <c r="E77" s="147">
        <f t="shared" si="13"/>
        <v>0.29464285714285715</v>
      </c>
      <c r="F77" s="147">
        <f t="shared" si="13"/>
        <v>1.7857142857142856E-2</v>
      </c>
      <c r="G77" s="147">
        <f t="shared" si="13"/>
        <v>1.7857142857142856E-2</v>
      </c>
      <c r="H77" s="147">
        <f t="shared" si="13"/>
        <v>0</v>
      </c>
      <c r="I77" s="147">
        <f t="shared" si="13"/>
        <v>0</v>
      </c>
      <c r="J77" s="147">
        <f t="shared" si="13"/>
        <v>0</v>
      </c>
      <c r="K77" s="147">
        <f t="shared" si="13"/>
        <v>0</v>
      </c>
      <c r="L77" s="147">
        <f t="shared" si="13"/>
        <v>8.9285714285714281E-3</v>
      </c>
      <c r="M77" s="60"/>
      <c r="N77" s="215">
        <f>+N55</f>
        <v>0.36299999999999999</v>
      </c>
    </row>
    <row r="78" spans="2:14" x14ac:dyDescent="0.3">
      <c r="B78" s="142" t="s">
        <v>2</v>
      </c>
      <c r="C78" s="147">
        <f t="shared" ref="C78:L78" si="14">IFERROR(C56/SUM($C56:$L56),0)</f>
        <v>0</v>
      </c>
      <c r="D78" s="147">
        <f t="shared" si="14"/>
        <v>0</v>
      </c>
      <c r="E78" s="147">
        <f t="shared" si="14"/>
        <v>0</v>
      </c>
      <c r="F78" s="147">
        <f t="shared" si="14"/>
        <v>0</v>
      </c>
      <c r="G78" s="147">
        <f t="shared" si="14"/>
        <v>0</v>
      </c>
      <c r="H78" s="147">
        <f t="shared" si="14"/>
        <v>0</v>
      </c>
      <c r="I78" s="147">
        <f t="shared" si="14"/>
        <v>0</v>
      </c>
      <c r="J78" s="147">
        <f t="shared" si="14"/>
        <v>0</v>
      </c>
      <c r="K78" s="147">
        <f t="shared" si="14"/>
        <v>0</v>
      </c>
      <c r="L78" s="147">
        <f t="shared" si="14"/>
        <v>0</v>
      </c>
      <c r="M78" s="60"/>
      <c r="N78" s="215" t="str">
        <f>+N56</f>
        <v xml:space="preserve"> </v>
      </c>
    </row>
    <row r="79" spans="2:14" x14ac:dyDescent="0.3">
      <c r="B79" s="142" t="s">
        <v>3</v>
      </c>
      <c r="C79" s="147">
        <f t="shared" ref="C79:L79" si="15">IFERROR(C57/SUM($C57:$L57),0)</f>
        <v>0</v>
      </c>
      <c r="D79" s="147">
        <f t="shared" si="15"/>
        <v>0</v>
      </c>
      <c r="E79" s="147">
        <f t="shared" si="15"/>
        <v>0</v>
      </c>
      <c r="F79" s="147">
        <f t="shared" si="15"/>
        <v>0</v>
      </c>
      <c r="G79" s="147">
        <f t="shared" si="15"/>
        <v>0</v>
      </c>
      <c r="H79" s="147">
        <f t="shared" si="15"/>
        <v>0</v>
      </c>
      <c r="I79" s="147">
        <f t="shared" si="15"/>
        <v>0</v>
      </c>
      <c r="J79" s="147">
        <f t="shared" si="15"/>
        <v>0</v>
      </c>
      <c r="K79" s="147">
        <f t="shared" si="15"/>
        <v>0</v>
      </c>
      <c r="L79" s="147">
        <f t="shared" si="15"/>
        <v>0</v>
      </c>
      <c r="M79" s="60"/>
      <c r="N79" s="215" t="str">
        <f t="shared" ref="N79:N86" si="16">+N57</f>
        <v xml:space="preserve"> </v>
      </c>
    </row>
    <row r="80" spans="2:14" x14ac:dyDescent="0.3">
      <c r="B80" s="142" t="s">
        <v>4</v>
      </c>
      <c r="C80" s="147">
        <f t="shared" ref="C80:L80" si="17">IFERROR(C58/SUM($C58:$L58),0)</f>
        <v>0.83333333333333337</v>
      </c>
      <c r="D80" s="147">
        <f t="shared" si="17"/>
        <v>0</v>
      </c>
      <c r="E80" s="147">
        <f t="shared" si="17"/>
        <v>0.16666666666666666</v>
      </c>
      <c r="F80" s="147">
        <f t="shared" si="17"/>
        <v>0</v>
      </c>
      <c r="G80" s="147">
        <f t="shared" si="17"/>
        <v>0</v>
      </c>
      <c r="H80" s="147">
        <f t="shared" si="17"/>
        <v>0</v>
      </c>
      <c r="I80" s="147">
        <f t="shared" si="17"/>
        <v>0</v>
      </c>
      <c r="J80" s="147">
        <f t="shared" si="17"/>
        <v>0</v>
      </c>
      <c r="K80" s="147">
        <f t="shared" si="17"/>
        <v>0</v>
      </c>
      <c r="L80" s="147">
        <f t="shared" si="17"/>
        <v>0</v>
      </c>
      <c r="M80" s="60"/>
      <c r="N80" s="215">
        <f t="shared" si="16"/>
        <v>0.19900000000000001</v>
      </c>
    </row>
    <row r="81" spans="2:14" x14ac:dyDescent="0.3">
      <c r="B81" s="142" t="s">
        <v>5</v>
      </c>
      <c r="C81" s="147">
        <f t="shared" ref="C81:L81" si="18">IFERROR(C59/SUM($C59:$L59),0)</f>
        <v>0.1111111111111111</v>
      </c>
      <c r="D81" s="147">
        <f t="shared" si="18"/>
        <v>0.48888888888888882</v>
      </c>
      <c r="E81" s="147">
        <f t="shared" si="18"/>
        <v>0.28888888888888886</v>
      </c>
      <c r="F81" s="147">
        <f t="shared" si="18"/>
        <v>4.4444444444444439E-2</v>
      </c>
      <c r="G81" s="147">
        <f t="shared" si="18"/>
        <v>4.4444444444444439E-2</v>
      </c>
      <c r="H81" s="147">
        <f t="shared" si="18"/>
        <v>0</v>
      </c>
      <c r="I81" s="147">
        <f t="shared" si="18"/>
        <v>0</v>
      </c>
      <c r="J81" s="147">
        <f t="shared" si="18"/>
        <v>0</v>
      </c>
      <c r="K81" s="147">
        <f t="shared" si="18"/>
        <v>0</v>
      </c>
      <c r="L81" s="147">
        <f t="shared" si="18"/>
        <v>2.222222222222222E-2</v>
      </c>
      <c r="M81" s="60"/>
      <c r="N81" s="215">
        <f t="shared" si="16"/>
        <v>0.41199999999999998</v>
      </c>
    </row>
    <row r="82" spans="2:14" ht="33" x14ac:dyDescent="0.3">
      <c r="B82" s="142" t="s">
        <v>6</v>
      </c>
      <c r="C82" s="147">
        <f t="shared" ref="C82:L82" si="19">IFERROR(C60/SUM($C60:$L60),0)</f>
        <v>0</v>
      </c>
      <c r="D82" s="147">
        <f t="shared" si="19"/>
        <v>0</v>
      </c>
      <c r="E82" s="147">
        <f t="shared" si="19"/>
        <v>0</v>
      </c>
      <c r="F82" s="147">
        <f t="shared" si="19"/>
        <v>0</v>
      </c>
      <c r="G82" s="147">
        <f t="shared" si="19"/>
        <v>0</v>
      </c>
      <c r="H82" s="147">
        <f t="shared" si="19"/>
        <v>0</v>
      </c>
      <c r="I82" s="147">
        <f t="shared" si="19"/>
        <v>0</v>
      </c>
      <c r="J82" s="147">
        <f t="shared" si="19"/>
        <v>0</v>
      </c>
      <c r="K82" s="147">
        <f t="shared" si="19"/>
        <v>0</v>
      </c>
      <c r="L82" s="147">
        <f t="shared" si="19"/>
        <v>0</v>
      </c>
      <c r="M82" s="60"/>
      <c r="N82" s="215">
        <f t="shared" si="16"/>
        <v>8.2000000000000003E-2</v>
      </c>
    </row>
    <row r="83" spans="2:14" x14ac:dyDescent="0.3">
      <c r="B83" s="142" t="s">
        <v>7</v>
      </c>
      <c r="C83" s="147">
        <f t="shared" ref="C83:L83" si="20">IFERROR(C61/SUM($C61:$L61),0)</f>
        <v>0.36666666666666664</v>
      </c>
      <c r="D83" s="147">
        <f t="shared" si="20"/>
        <v>0.5</v>
      </c>
      <c r="E83" s="147">
        <f t="shared" si="20"/>
        <v>0.1</v>
      </c>
      <c r="F83" s="147">
        <f t="shared" si="20"/>
        <v>0</v>
      </c>
      <c r="G83" s="147">
        <f t="shared" si="20"/>
        <v>1.6666666666666666E-2</v>
      </c>
      <c r="H83" s="147">
        <f t="shared" si="20"/>
        <v>1.6666666666666666E-2</v>
      </c>
      <c r="I83" s="147">
        <f t="shared" si="20"/>
        <v>0</v>
      </c>
      <c r="J83" s="147">
        <f t="shared" si="20"/>
        <v>0</v>
      </c>
      <c r="K83" s="147">
        <f t="shared" si="20"/>
        <v>0</v>
      </c>
      <c r="L83" s="147">
        <f t="shared" si="20"/>
        <v>0</v>
      </c>
      <c r="M83" s="60"/>
      <c r="N83" s="215">
        <f t="shared" si="16"/>
        <v>0.25900000000000001</v>
      </c>
    </row>
    <row r="84" spans="2:14" x14ac:dyDescent="0.3">
      <c r="B84" s="142" t="s">
        <v>28</v>
      </c>
      <c r="C84" s="147">
        <f t="shared" ref="C84:L84" si="21">IFERROR(C62/SUM($C62:$L62),0)</f>
        <v>0.61637931034482762</v>
      </c>
      <c r="D84" s="147">
        <f t="shared" si="21"/>
        <v>0.34913793103448282</v>
      </c>
      <c r="E84" s="147">
        <f t="shared" si="21"/>
        <v>3.017241379310345E-2</v>
      </c>
      <c r="F84" s="147">
        <f t="shared" si="21"/>
        <v>0</v>
      </c>
      <c r="G84" s="147">
        <f t="shared" si="21"/>
        <v>0</v>
      </c>
      <c r="H84" s="147">
        <f t="shared" si="21"/>
        <v>0</v>
      </c>
      <c r="I84" s="147">
        <f t="shared" si="21"/>
        <v>0</v>
      </c>
      <c r="J84" s="147">
        <f t="shared" si="21"/>
        <v>0</v>
      </c>
      <c r="K84" s="147">
        <f t="shared" si="21"/>
        <v>0</v>
      </c>
      <c r="L84" s="147">
        <f t="shared" si="21"/>
        <v>4.3103448275862077E-3</v>
      </c>
      <c r="M84" s="60"/>
      <c r="N84" s="215">
        <f t="shared" si="16"/>
        <v>0.188</v>
      </c>
    </row>
    <row r="85" spans="2:14" ht="33" x14ac:dyDescent="0.3">
      <c r="B85" s="142" t="s">
        <v>29</v>
      </c>
      <c r="C85" s="147">
        <f t="shared" ref="C85:L85" si="22">IFERROR(C63/SUM($C63:$L63),0)</f>
        <v>1</v>
      </c>
      <c r="D85" s="147">
        <f t="shared" si="22"/>
        <v>0</v>
      </c>
      <c r="E85" s="147">
        <f t="shared" si="22"/>
        <v>0</v>
      </c>
      <c r="F85" s="147">
        <f t="shared" si="22"/>
        <v>0</v>
      </c>
      <c r="G85" s="147">
        <f t="shared" si="22"/>
        <v>0</v>
      </c>
      <c r="H85" s="147">
        <f t="shared" si="22"/>
        <v>0</v>
      </c>
      <c r="I85" s="147">
        <f t="shared" si="22"/>
        <v>0</v>
      </c>
      <c r="J85" s="147">
        <f t="shared" si="22"/>
        <v>0</v>
      </c>
      <c r="K85" s="147">
        <f t="shared" si="22"/>
        <v>0</v>
      </c>
      <c r="L85" s="147">
        <f t="shared" si="22"/>
        <v>0</v>
      </c>
      <c r="M85" s="60"/>
      <c r="N85" s="215">
        <f t="shared" si="16"/>
        <v>0.26700000000000002</v>
      </c>
    </row>
    <row r="86" spans="2:14" x14ac:dyDescent="0.3">
      <c r="B86" s="142" t="s">
        <v>9</v>
      </c>
      <c r="C86" s="147">
        <f t="shared" ref="C86:L86" si="23">IFERROR(C64/SUM($C64:$L64),0)</f>
        <v>0</v>
      </c>
      <c r="D86" s="147">
        <f t="shared" si="23"/>
        <v>0</v>
      </c>
      <c r="E86" s="147">
        <f t="shared" si="23"/>
        <v>0</v>
      </c>
      <c r="F86" s="147">
        <f t="shared" si="23"/>
        <v>0</v>
      </c>
      <c r="G86" s="147">
        <f t="shared" si="23"/>
        <v>0</v>
      </c>
      <c r="H86" s="147">
        <f t="shared" si="23"/>
        <v>0</v>
      </c>
      <c r="I86" s="147">
        <f t="shared" si="23"/>
        <v>0</v>
      </c>
      <c r="J86" s="147">
        <f t="shared" si="23"/>
        <v>0</v>
      </c>
      <c r="K86" s="147">
        <f t="shared" si="23"/>
        <v>0</v>
      </c>
      <c r="L86" s="147">
        <f t="shared" si="23"/>
        <v>0</v>
      </c>
      <c r="M86" s="60"/>
      <c r="N86" s="215">
        <f t="shared" si="16"/>
        <v>8.9999999999999993E-3</v>
      </c>
    </row>
    <row r="87" spans="2:14" x14ac:dyDescent="0.3">
      <c r="C87" s="154"/>
      <c r="D87" s="154"/>
      <c r="E87" s="154"/>
      <c r="F87" s="154"/>
      <c r="G87" s="154"/>
      <c r="H87" s="154"/>
      <c r="I87" s="154"/>
      <c r="J87" s="154"/>
      <c r="K87" s="154"/>
      <c r="L87" s="154"/>
      <c r="M87" s="60"/>
      <c r="N87" s="215"/>
    </row>
    <row r="88" spans="2:14" x14ac:dyDescent="0.3">
      <c r="B88" s="126" t="s">
        <v>10</v>
      </c>
      <c r="C88" s="149">
        <f>IFERROR(C66/SUM($C66:$L66),0)</f>
        <v>0.42424242424242425</v>
      </c>
      <c r="D88" s="149">
        <f t="shared" ref="D88:L88" si="24">IFERROR(D66/SUM($C66:$L66),0)</f>
        <v>0.41558441558441556</v>
      </c>
      <c r="E88" s="149">
        <f t="shared" si="24"/>
        <v>0.13203463203463203</v>
      </c>
      <c r="F88" s="149">
        <f t="shared" si="24"/>
        <v>8.658008658008658E-3</v>
      </c>
      <c r="G88" s="149">
        <f t="shared" si="24"/>
        <v>1.0822510822510822E-2</v>
      </c>
      <c r="H88" s="149">
        <f t="shared" si="24"/>
        <v>2.1645021645021645E-3</v>
      </c>
      <c r="I88" s="149">
        <f t="shared" si="24"/>
        <v>0</v>
      </c>
      <c r="J88" s="149">
        <f t="shared" si="24"/>
        <v>0</v>
      </c>
      <c r="K88" s="149">
        <f t="shared" si="24"/>
        <v>0</v>
      </c>
      <c r="L88" s="149">
        <f t="shared" si="24"/>
        <v>6.4935064935064931E-3</v>
      </c>
      <c r="M88" s="60"/>
      <c r="N88" s="217">
        <f>+N66</f>
        <v>0.26200000000000001</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election activeCell="B22" sqref="B22"/>
    </sheetView>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20" t="s">
        <v>30</v>
      </c>
      <c r="H4" s="121">
        <v>45747</v>
      </c>
    </row>
    <row r="5" spans="2:9" x14ac:dyDescent="0.3">
      <c r="B5" s="10" t="s">
        <v>257</v>
      </c>
    </row>
    <row r="6" spans="2:9" ht="3.75" customHeight="1" x14ac:dyDescent="0.3">
      <c r="B6" s="10"/>
    </row>
    <row r="7" spans="2:9" x14ac:dyDescent="0.3">
      <c r="B7" s="135" t="s">
        <v>115</v>
      </c>
      <c r="C7" s="135"/>
      <c r="D7" s="155"/>
      <c r="E7" s="155"/>
      <c r="F7" s="155"/>
      <c r="G7" s="155"/>
      <c r="H7" s="155"/>
      <c r="I7" s="155"/>
    </row>
    <row r="8" spans="2:9" x14ac:dyDescent="0.3">
      <c r="B8" s="53"/>
      <c r="C8" s="53"/>
      <c r="D8" s="53"/>
      <c r="E8" s="53"/>
      <c r="F8" s="53"/>
      <c r="G8" s="53"/>
      <c r="H8" s="53"/>
      <c r="I8" s="53"/>
    </row>
    <row r="9" spans="2:9" ht="49.5" x14ac:dyDescent="0.3">
      <c r="B9" s="53"/>
      <c r="C9" s="139" t="s">
        <v>31</v>
      </c>
      <c r="D9" s="139" t="s">
        <v>32</v>
      </c>
      <c r="E9" s="139" t="s">
        <v>33</v>
      </c>
      <c r="F9" s="139" t="s">
        <v>34</v>
      </c>
      <c r="G9" s="139" t="s">
        <v>35</v>
      </c>
      <c r="H9" s="139" t="s">
        <v>249</v>
      </c>
      <c r="I9" s="139" t="s">
        <v>10</v>
      </c>
    </row>
    <row r="11" spans="2:9" x14ac:dyDescent="0.3">
      <c r="B11" s="142" t="s">
        <v>1</v>
      </c>
      <c r="C11" s="156">
        <v>4.0000000000000001E-3</v>
      </c>
      <c r="D11" s="156">
        <v>2.9000000000000001E-2</v>
      </c>
      <c r="E11" s="156">
        <v>0.02</v>
      </c>
      <c r="F11" s="156">
        <v>2.8000000000000001E-2</v>
      </c>
      <c r="G11" s="156">
        <v>0.03</v>
      </c>
      <c r="H11" s="156">
        <v>0</v>
      </c>
      <c r="I11" s="156">
        <f>SUM(C11:H11)</f>
        <v>0.111</v>
      </c>
    </row>
    <row r="12" spans="2:9" x14ac:dyDescent="0.3">
      <c r="B12" s="142" t="s">
        <v>2</v>
      </c>
      <c r="C12" s="156">
        <v>0</v>
      </c>
      <c r="D12" s="156">
        <v>0</v>
      </c>
      <c r="E12" s="156">
        <v>0</v>
      </c>
      <c r="F12" s="156">
        <v>0</v>
      </c>
      <c r="G12" s="156">
        <v>0</v>
      </c>
      <c r="H12" s="156">
        <v>0</v>
      </c>
      <c r="I12" s="156">
        <f t="shared" ref="I12:I20" si="0">SUM(C12:H12)</f>
        <v>0</v>
      </c>
    </row>
    <row r="13" spans="2:9" x14ac:dyDescent="0.3">
      <c r="B13" s="142" t="s">
        <v>3</v>
      </c>
      <c r="C13" s="156">
        <v>0</v>
      </c>
      <c r="D13" s="156">
        <v>0</v>
      </c>
      <c r="E13" s="156">
        <v>0</v>
      </c>
      <c r="F13" s="156">
        <v>0</v>
      </c>
      <c r="G13" s="156">
        <v>0</v>
      </c>
      <c r="H13" s="156">
        <v>0</v>
      </c>
      <c r="I13" s="156">
        <f t="shared" si="0"/>
        <v>0</v>
      </c>
    </row>
    <row r="14" spans="2:9" x14ac:dyDescent="0.3">
      <c r="B14" s="142" t="s">
        <v>4</v>
      </c>
      <c r="C14" s="156">
        <v>0.01</v>
      </c>
      <c r="D14" s="156">
        <v>1E-3</v>
      </c>
      <c r="E14" s="156">
        <v>0</v>
      </c>
      <c r="F14" s="156">
        <v>0</v>
      </c>
      <c r="G14" s="156">
        <v>1E-3</v>
      </c>
      <c r="H14" s="156">
        <v>0</v>
      </c>
      <c r="I14" s="156">
        <f t="shared" si="0"/>
        <v>1.2E-2</v>
      </c>
    </row>
    <row r="15" spans="2:9" x14ac:dyDescent="0.3">
      <c r="B15" s="142" t="s">
        <v>5</v>
      </c>
      <c r="C15" s="156">
        <v>2E-3</v>
      </c>
      <c r="D15" s="156">
        <v>6.0000000000000001E-3</v>
      </c>
      <c r="E15" s="156">
        <v>8.0000000000000002E-3</v>
      </c>
      <c r="F15" s="156">
        <v>1.2999999999999999E-2</v>
      </c>
      <c r="G15" s="156">
        <v>1.6E-2</v>
      </c>
      <c r="H15" s="156">
        <v>0</v>
      </c>
      <c r="I15" s="156">
        <f t="shared" si="0"/>
        <v>4.4999999999999998E-2</v>
      </c>
    </row>
    <row r="16" spans="2:9" ht="33" x14ac:dyDescent="0.3">
      <c r="B16" s="142" t="s">
        <v>6</v>
      </c>
      <c r="C16" s="156">
        <v>0</v>
      </c>
      <c r="D16" s="156">
        <v>0</v>
      </c>
      <c r="E16" s="156">
        <v>0</v>
      </c>
      <c r="F16" s="156">
        <v>0</v>
      </c>
      <c r="G16" s="156">
        <v>0</v>
      </c>
      <c r="H16" s="156">
        <v>0</v>
      </c>
      <c r="I16" s="156">
        <f t="shared" si="0"/>
        <v>0</v>
      </c>
    </row>
    <row r="17" spans="2:9" x14ac:dyDescent="0.3">
      <c r="B17" s="142" t="s">
        <v>7</v>
      </c>
      <c r="C17" s="156">
        <v>0.01</v>
      </c>
      <c r="D17" s="156">
        <v>1.4999999999999999E-2</v>
      </c>
      <c r="E17" s="156">
        <v>8.9999999999999993E-3</v>
      </c>
      <c r="F17" s="156">
        <v>1.0999999999999999E-2</v>
      </c>
      <c r="G17" s="156">
        <v>1.6E-2</v>
      </c>
      <c r="H17" s="156">
        <v>0</v>
      </c>
      <c r="I17" s="156">
        <f t="shared" si="0"/>
        <v>6.0999999999999999E-2</v>
      </c>
    </row>
    <row r="18" spans="2:9" x14ac:dyDescent="0.3">
      <c r="B18" s="142" t="s">
        <v>28</v>
      </c>
      <c r="C18" s="156">
        <v>1.4E-2</v>
      </c>
      <c r="D18" s="156">
        <v>3.5000000000000003E-2</v>
      </c>
      <c r="E18" s="156">
        <v>4.8000000000000001E-2</v>
      </c>
      <c r="F18" s="156">
        <v>6.7000000000000004E-2</v>
      </c>
      <c r="G18" s="156">
        <v>6.8000000000000005E-2</v>
      </c>
      <c r="H18" s="156">
        <v>0</v>
      </c>
      <c r="I18" s="156">
        <f t="shared" si="0"/>
        <v>0.23200000000000001</v>
      </c>
    </row>
    <row r="19" spans="2:9" ht="33" x14ac:dyDescent="0.3">
      <c r="B19" s="142" t="s">
        <v>29</v>
      </c>
      <c r="C19" s="156">
        <v>0</v>
      </c>
      <c r="D19" s="156">
        <v>0</v>
      </c>
      <c r="E19" s="156">
        <v>0</v>
      </c>
      <c r="F19" s="156">
        <v>1E-3</v>
      </c>
      <c r="G19" s="156">
        <v>0</v>
      </c>
      <c r="H19" s="156">
        <v>0</v>
      </c>
      <c r="I19" s="156">
        <f t="shared" si="0"/>
        <v>1E-3</v>
      </c>
    </row>
    <row r="20" spans="2:9" x14ac:dyDescent="0.3">
      <c r="B20" s="142" t="s">
        <v>9</v>
      </c>
      <c r="C20" s="156">
        <v>0</v>
      </c>
      <c r="D20" s="156">
        <v>0</v>
      </c>
      <c r="E20" s="156">
        <v>0</v>
      </c>
      <c r="F20" s="156">
        <v>0</v>
      </c>
      <c r="G20" s="156">
        <v>0</v>
      </c>
      <c r="H20" s="156">
        <v>0</v>
      </c>
      <c r="I20" s="156">
        <f t="shared" si="0"/>
        <v>0</v>
      </c>
    </row>
    <row r="21" spans="2:9" x14ac:dyDescent="0.3">
      <c r="C21" s="156"/>
      <c r="D21" s="156"/>
      <c r="E21" s="156"/>
      <c r="F21" s="156"/>
      <c r="G21" s="156"/>
      <c r="H21" s="156"/>
      <c r="I21" s="156"/>
    </row>
    <row r="22" spans="2:9" x14ac:dyDescent="0.3">
      <c r="B22" s="126" t="s">
        <v>10</v>
      </c>
      <c r="C22" s="132">
        <f>SUM(C11:C20)</f>
        <v>0.04</v>
      </c>
      <c r="D22" s="132">
        <f t="shared" ref="D22:I22" si="1">SUM(D11:D20)</f>
        <v>8.6000000000000007E-2</v>
      </c>
      <c r="E22" s="132">
        <f t="shared" si="1"/>
        <v>8.4999999999999992E-2</v>
      </c>
      <c r="F22" s="132">
        <f t="shared" si="1"/>
        <v>0.12000000000000001</v>
      </c>
      <c r="G22" s="132">
        <f t="shared" si="1"/>
        <v>0.13100000000000001</v>
      </c>
      <c r="H22" s="132">
        <f t="shared" si="1"/>
        <v>0</v>
      </c>
      <c r="I22" s="132">
        <f t="shared" si="1"/>
        <v>0.46199999999999997</v>
      </c>
    </row>
    <row r="23" spans="2:9" x14ac:dyDescent="0.3">
      <c r="B23" s="69"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topLeftCell="A29" zoomScale="70" zoomScaleNormal="70" workbookViewId="0">
      <selection activeCell="B22" sqref="B22"/>
    </sheetView>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20" t="s">
        <v>30</v>
      </c>
      <c r="L4" s="121">
        <v>45747</v>
      </c>
    </row>
    <row r="5" spans="2:13" x14ac:dyDescent="0.3">
      <c r="B5" s="10" t="s">
        <v>336</v>
      </c>
    </row>
    <row r="6" spans="2:13" x14ac:dyDescent="0.3">
      <c r="B6" s="135" t="s">
        <v>116</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36</v>
      </c>
      <c r="C9" s="156">
        <v>0</v>
      </c>
      <c r="D9" s="156">
        <v>0</v>
      </c>
      <c r="E9" s="156">
        <v>0</v>
      </c>
      <c r="F9" s="156">
        <v>0</v>
      </c>
      <c r="G9" s="156">
        <v>0</v>
      </c>
      <c r="H9" s="156">
        <v>0</v>
      </c>
      <c r="I9" s="156">
        <v>0</v>
      </c>
      <c r="J9" s="156">
        <v>0</v>
      </c>
      <c r="K9" s="156">
        <v>0</v>
      </c>
      <c r="L9" s="156">
        <v>0</v>
      </c>
      <c r="M9" s="156">
        <f>SUM(C9:L9)</f>
        <v>0</v>
      </c>
    </row>
    <row r="10" spans="2:13" x14ac:dyDescent="0.3">
      <c r="B10" s="7" t="s">
        <v>236</v>
      </c>
      <c r="C10" s="156">
        <v>0</v>
      </c>
      <c r="D10" s="156">
        <v>0</v>
      </c>
      <c r="E10" s="156">
        <v>0</v>
      </c>
      <c r="F10" s="156">
        <v>0</v>
      </c>
      <c r="G10" s="156">
        <v>0</v>
      </c>
      <c r="H10" s="156">
        <v>0</v>
      </c>
      <c r="I10" s="156">
        <v>0</v>
      </c>
      <c r="J10" s="156">
        <v>0</v>
      </c>
      <c r="K10" s="156">
        <v>0</v>
      </c>
      <c r="L10" s="156">
        <v>0</v>
      </c>
      <c r="M10" s="156">
        <f t="shared" ref="M10:M19" si="0">SUM(C10:L10)</f>
        <v>0</v>
      </c>
    </row>
    <row r="11" spans="2:13" ht="30" customHeight="1" x14ac:dyDescent="0.3">
      <c r="B11" s="157" t="s">
        <v>240</v>
      </c>
      <c r="C11" s="156">
        <v>0</v>
      </c>
      <c r="D11" s="156">
        <v>0</v>
      </c>
      <c r="E11" s="156">
        <v>0</v>
      </c>
      <c r="F11" s="156">
        <v>0</v>
      </c>
      <c r="G11" s="156">
        <v>0</v>
      </c>
      <c r="H11" s="156">
        <v>0</v>
      </c>
      <c r="I11" s="156">
        <v>0</v>
      </c>
      <c r="J11" s="156">
        <v>0</v>
      </c>
      <c r="K11" s="156">
        <v>0</v>
      </c>
      <c r="L11" s="156">
        <v>0</v>
      </c>
      <c r="M11" s="156">
        <f t="shared" si="0"/>
        <v>0</v>
      </c>
    </row>
    <row r="12" spans="2:13" x14ac:dyDescent="0.3">
      <c r="B12" s="158" t="s">
        <v>407</v>
      </c>
      <c r="C12" s="156">
        <v>0</v>
      </c>
      <c r="D12" s="156">
        <v>0</v>
      </c>
      <c r="E12" s="156">
        <v>0</v>
      </c>
      <c r="F12" s="156">
        <v>0</v>
      </c>
      <c r="G12" s="156">
        <v>0</v>
      </c>
      <c r="H12" s="156">
        <v>0</v>
      </c>
      <c r="I12" s="156">
        <v>0</v>
      </c>
      <c r="J12" s="156">
        <v>0</v>
      </c>
      <c r="K12" s="156">
        <v>0</v>
      </c>
      <c r="L12" s="156">
        <v>0</v>
      </c>
      <c r="M12" s="156">
        <f t="shared" si="0"/>
        <v>0</v>
      </c>
    </row>
    <row r="13" spans="2:13" x14ac:dyDescent="0.3">
      <c r="B13" s="158" t="s">
        <v>408</v>
      </c>
      <c r="C13" s="156">
        <v>0</v>
      </c>
      <c r="D13" s="156">
        <v>0</v>
      </c>
      <c r="E13" s="156">
        <v>0</v>
      </c>
      <c r="F13" s="156">
        <v>0</v>
      </c>
      <c r="G13" s="156">
        <v>0</v>
      </c>
      <c r="H13" s="156">
        <v>0</v>
      </c>
      <c r="I13" s="156">
        <v>0</v>
      </c>
      <c r="J13" s="156">
        <v>0</v>
      </c>
      <c r="K13" s="156">
        <v>0</v>
      </c>
      <c r="L13" s="156">
        <v>0</v>
      </c>
      <c r="M13" s="156">
        <f t="shared" si="0"/>
        <v>0</v>
      </c>
    </row>
    <row r="14" spans="2:13" x14ac:dyDescent="0.3">
      <c r="B14" s="159" t="s">
        <v>237</v>
      </c>
      <c r="C14" s="156">
        <v>0</v>
      </c>
      <c r="D14" s="156">
        <v>0</v>
      </c>
      <c r="E14" s="156">
        <v>0</v>
      </c>
      <c r="F14" s="156">
        <v>0</v>
      </c>
      <c r="G14" s="156">
        <v>0</v>
      </c>
      <c r="H14" s="156">
        <v>0</v>
      </c>
      <c r="I14" s="156">
        <v>0</v>
      </c>
      <c r="J14" s="156">
        <v>0</v>
      </c>
      <c r="K14" s="156">
        <v>0</v>
      </c>
      <c r="L14" s="156">
        <v>0</v>
      </c>
      <c r="M14" s="156">
        <f t="shared" si="0"/>
        <v>0</v>
      </c>
    </row>
    <row r="15" spans="2:13" x14ac:dyDescent="0.3">
      <c r="B15" s="159" t="s">
        <v>238</v>
      </c>
      <c r="C15" s="156">
        <v>0</v>
      </c>
      <c r="D15" s="156">
        <v>0</v>
      </c>
      <c r="E15" s="156">
        <v>0</v>
      </c>
      <c r="F15" s="156">
        <v>0</v>
      </c>
      <c r="G15" s="156">
        <v>0</v>
      </c>
      <c r="H15" s="156">
        <v>0</v>
      </c>
      <c r="I15" s="156">
        <v>0</v>
      </c>
      <c r="J15" s="156">
        <v>0</v>
      </c>
      <c r="K15" s="156">
        <v>0</v>
      </c>
      <c r="L15" s="156">
        <v>0</v>
      </c>
      <c r="M15" s="156">
        <f t="shared" si="0"/>
        <v>0</v>
      </c>
    </row>
    <row r="16" spans="2:13" x14ac:dyDescent="0.3">
      <c r="B16" s="7" t="s">
        <v>38</v>
      </c>
      <c r="C16" s="156">
        <v>0</v>
      </c>
      <c r="D16" s="156">
        <v>0</v>
      </c>
      <c r="E16" s="156">
        <v>0</v>
      </c>
      <c r="F16" s="156">
        <v>0</v>
      </c>
      <c r="G16" s="156">
        <v>0</v>
      </c>
      <c r="H16" s="156">
        <v>0</v>
      </c>
      <c r="I16" s="156">
        <v>0</v>
      </c>
      <c r="J16" s="156">
        <v>0</v>
      </c>
      <c r="K16" s="156">
        <v>0</v>
      </c>
      <c r="L16" s="156">
        <v>0</v>
      </c>
      <c r="M16" s="156">
        <f t="shared" si="0"/>
        <v>0</v>
      </c>
    </row>
    <row r="17" spans="2:13" x14ac:dyDescent="0.3">
      <c r="B17" s="160" t="s">
        <v>274</v>
      </c>
      <c r="C17" s="156">
        <v>0</v>
      </c>
      <c r="D17" s="156">
        <v>0</v>
      </c>
      <c r="E17" s="156">
        <v>0</v>
      </c>
      <c r="F17" s="156">
        <v>0</v>
      </c>
      <c r="G17" s="156">
        <v>0</v>
      </c>
      <c r="H17" s="156">
        <v>0</v>
      </c>
      <c r="I17" s="156">
        <v>0</v>
      </c>
      <c r="J17" s="156">
        <v>0</v>
      </c>
      <c r="K17" s="156">
        <v>0</v>
      </c>
      <c r="L17" s="156">
        <v>0</v>
      </c>
      <c r="M17" s="156">
        <f t="shared" si="0"/>
        <v>0</v>
      </c>
    </row>
    <row r="18" spans="2:13" x14ac:dyDescent="0.3">
      <c r="B18" s="160" t="s">
        <v>275</v>
      </c>
      <c r="C18" s="156">
        <v>0</v>
      </c>
      <c r="D18" s="156">
        <v>0</v>
      </c>
      <c r="E18" s="156">
        <v>0</v>
      </c>
      <c r="F18" s="156">
        <v>0</v>
      </c>
      <c r="G18" s="156">
        <v>0</v>
      </c>
      <c r="H18" s="156">
        <v>0</v>
      </c>
      <c r="I18" s="156">
        <v>0</v>
      </c>
      <c r="J18" s="156">
        <v>0</v>
      </c>
      <c r="K18" s="156">
        <v>0</v>
      </c>
      <c r="L18" s="156">
        <v>0</v>
      </c>
      <c r="M18" s="156">
        <f t="shared" si="0"/>
        <v>0</v>
      </c>
    </row>
    <row r="19" spans="2:13" x14ac:dyDescent="0.3">
      <c r="B19" s="7" t="s">
        <v>9</v>
      </c>
      <c r="C19" s="156">
        <v>0</v>
      </c>
      <c r="D19" s="156">
        <v>0</v>
      </c>
      <c r="E19" s="156">
        <v>0</v>
      </c>
      <c r="F19" s="156">
        <v>0</v>
      </c>
      <c r="G19" s="156">
        <v>0</v>
      </c>
      <c r="H19" s="156">
        <v>0</v>
      </c>
      <c r="I19" s="156">
        <v>0</v>
      </c>
      <c r="J19" s="156">
        <v>0</v>
      </c>
      <c r="K19" s="156">
        <v>0</v>
      </c>
      <c r="L19" s="156">
        <v>0</v>
      </c>
      <c r="M19" s="156">
        <f t="shared" si="0"/>
        <v>0</v>
      </c>
    </row>
    <row r="20" spans="2:13" x14ac:dyDescent="0.3">
      <c r="B20" s="161" t="s">
        <v>10</v>
      </c>
      <c r="C20" s="132">
        <f>SUM(C9:C11,C17:C19)</f>
        <v>0</v>
      </c>
      <c r="D20" s="132">
        <f t="shared" ref="D20:M20" si="1">SUM(D9:D11,D17:D19)</f>
        <v>0</v>
      </c>
      <c r="E20" s="132">
        <f t="shared" si="1"/>
        <v>0</v>
      </c>
      <c r="F20" s="132">
        <f t="shared" si="1"/>
        <v>0</v>
      </c>
      <c r="G20" s="132">
        <f t="shared" si="1"/>
        <v>0</v>
      </c>
      <c r="H20" s="132">
        <f t="shared" si="1"/>
        <v>0</v>
      </c>
      <c r="I20" s="132">
        <f t="shared" si="1"/>
        <v>0</v>
      </c>
      <c r="J20" s="132">
        <f t="shared" si="1"/>
        <v>0</v>
      </c>
      <c r="K20" s="132">
        <f t="shared" si="1"/>
        <v>0</v>
      </c>
      <c r="L20" s="132">
        <f t="shared" si="1"/>
        <v>0</v>
      </c>
      <c r="M20" s="132">
        <f t="shared" si="1"/>
        <v>0</v>
      </c>
    </row>
    <row r="21" spans="2:13" x14ac:dyDescent="0.3">
      <c r="B21" s="69" t="s">
        <v>41</v>
      </c>
    </row>
    <row r="25" spans="2:13" x14ac:dyDescent="0.3">
      <c r="B25" s="10" t="s">
        <v>337</v>
      </c>
    </row>
    <row r="26" spans="2:13" x14ac:dyDescent="0.3">
      <c r="B26" s="135" t="s">
        <v>117</v>
      </c>
      <c r="C26" s="155"/>
      <c r="D26" s="155"/>
      <c r="E26" s="155"/>
      <c r="F26" s="155"/>
      <c r="G26" s="155"/>
      <c r="H26" s="155"/>
      <c r="I26" s="155"/>
      <c r="J26" s="155"/>
      <c r="K26" s="155"/>
      <c r="L26" s="155"/>
      <c r="M26" s="155"/>
    </row>
    <row r="27" spans="2:13" x14ac:dyDescent="0.3">
      <c r="B27" s="53"/>
      <c r="C27" s="53"/>
      <c r="D27" s="53"/>
      <c r="E27" s="53"/>
      <c r="F27" s="53"/>
      <c r="G27" s="53"/>
      <c r="H27" s="53"/>
      <c r="I27" s="53"/>
      <c r="J27" s="53"/>
      <c r="K27" s="53"/>
      <c r="L27" s="53"/>
      <c r="M27" s="53"/>
    </row>
    <row r="28" spans="2:13" ht="49.5" x14ac:dyDescent="0.3">
      <c r="B28" s="53"/>
      <c r="C28" s="124" t="s">
        <v>1</v>
      </c>
      <c r="D28" s="124" t="s">
        <v>2</v>
      </c>
      <c r="E28" s="124" t="s">
        <v>3</v>
      </c>
      <c r="F28" s="124" t="s">
        <v>4</v>
      </c>
      <c r="G28" s="124" t="s">
        <v>5</v>
      </c>
      <c r="H28" s="124" t="s">
        <v>6</v>
      </c>
      <c r="I28" s="124" t="s">
        <v>7</v>
      </c>
      <c r="J28" s="124" t="s">
        <v>52</v>
      </c>
      <c r="K28" s="124" t="s">
        <v>8</v>
      </c>
      <c r="L28" s="124" t="s">
        <v>9</v>
      </c>
      <c r="M28" s="125" t="s">
        <v>10</v>
      </c>
    </row>
    <row r="29" spans="2:13" x14ac:dyDescent="0.3">
      <c r="B29" s="7" t="s">
        <v>36</v>
      </c>
      <c r="C29" s="156">
        <v>0</v>
      </c>
      <c r="D29" s="156">
        <v>0</v>
      </c>
      <c r="E29" s="156">
        <v>0</v>
      </c>
      <c r="F29" s="156">
        <v>0</v>
      </c>
      <c r="G29" s="156">
        <v>0</v>
      </c>
      <c r="H29" s="156">
        <v>0</v>
      </c>
      <c r="I29" s="156">
        <v>0</v>
      </c>
      <c r="J29" s="156">
        <v>0</v>
      </c>
      <c r="K29" s="156">
        <v>0</v>
      </c>
      <c r="L29" s="156">
        <v>0</v>
      </c>
      <c r="M29" s="156">
        <f>SUM(C29:L29)</f>
        <v>0</v>
      </c>
    </row>
    <row r="30" spans="2:13" x14ac:dyDescent="0.3">
      <c r="B30" s="102" t="s">
        <v>236</v>
      </c>
      <c r="C30" s="156">
        <v>3.9E-2</v>
      </c>
      <c r="D30" s="156">
        <v>0</v>
      </c>
      <c r="E30" s="156">
        <v>0</v>
      </c>
      <c r="F30" s="156">
        <v>2E-3</v>
      </c>
      <c r="G30" s="156">
        <v>1.4E-2</v>
      </c>
      <c r="H30" s="156">
        <v>0</v>
      </c>
      <c r="I30" s="156">
        <v>0.02</v>
      </c>
      <c r="J30" s="156">
        <v>5.6000000000000001E-2</v>
      </c>
      <c r="K30" s="156">
        <v>0</v>
      </c>
      <c r="L30" s="156">
        <v>0</v>
      </c>
      <c r="M30" s="156">
        <f t="shared" ref="M30:M39" si="2">SUM(C30:L30)</f>
        <v>0.13100000000000001</v>
      </c>
    </row>
    <row r="31" spans="2:13" ht="49.5" x14ac:dyDescent="0.3">
      <c r="B31" s="157" t="s">
        <v>240</v>
      </c>
      <c r="C31" s="156">
        <v>0</v>
      </c>
      <c r="D31" s="156">
        <v>0</v>
      </c>
      <c r="E31" s="156">
        <v>0</v>
      </c>
      <c r="F31" s="156">
        <v>0</v>
      </c>
      <c r="G31" s="156">
        <v>0</v>
      </c>
      <c r="H31" s="156">
        <v>0</v>
      </c>
      <c r="I31" s="156">
        <v>0</v>
      </c>
      <c r="J31" s="156">
        <v>0</v>
      </c>
      <c r="K31" s="156">
        <v>0</v>
      </c>
      <c r="L31" s="156">
        <v>0</v>
      </c>
      <c r="M31" s="156">
        <f t="shared" si="2"/>
        <v>0</v>
      </c>
    </row>
    <row r="32" spans="2:13" x14ac:dyDescent="0.3">
      <c r="B32" s="158" t="s">
        <v>407</v>
      </c>
      <c r="C32" s="156">
        <v>0</v>
      </c>
      <c r="D32" s="156">
        <v>0</v>
      </c>
      <c r="E32" s="156">
        <v>0</v>
      </c>
      <c r="F32" s="156">
        <v>0</v>
      </c>
      <c r="G32" s="156">
        <v>0</v>
      </c>
      <c r="H32" s="156">
        <v>0</v>
      </c>
      <c r="I32" s="156">
        <v>0</v>
      </c>
      <c r="J32" s="156">
        <v>0</v>
      </c>
      <c r="K32" s="156">
        <v>0</v>
      </c>
      <c r="L32" s="156">
        <v>0</v>
      </c>
      <c r="M32" s="156">
        <f t="shared" si="2"/>
        <v>0</v>
      </c>
    </row>
    <row r="33" spans="2:13" x14ac:dyDescent="0.3">
      <c r="B33" s="158" t="s">
        <v>408</v>
      </c>
      <c r="C33" s="156">
        <v>0</v>
      </c>
      <c r="D33" s="156">
        <v>0</v>
      </c>
      <c r="E33" s="156">
        <v>0</v>
      </c>
      <c r="F33" s="156">
        <v>0</v>
      </c>
      <c r="G33" s="156">
        <v>0</v>
      </c>
      <c r="H33" s="156">
        <v>0</v>
      </c>
      <c r="I33" s="156">
        <v>0</v>
      </c>
      <c r="J33" s="156">
        <v>0</v>
      </c>
      <c r="K33" s="156">
        <v>0</v>
      </c>
      <c r="L33" s="156">
        <v>0</v>
      </c>
      <c r="M33" s="156">
        <f t="shared" si="2"/>
        <v>0</v>
      </c>
    </row>
    <row r="34" spans="2:13" x14ac:dyDescent="0.3">
      <c r="B34" s="159" t="s">
        <v>237</v>
      </c>
      <c r="C34" s="156">
        <v>0</v>
      </c>
      <c r="D34" s="156">
        <v>0</v>
      </c>
      <c r="E34" s="156">
        <v>0</v>
      </c>
      <c r="F34" s="156">
        <v>0</v>
      </c>
      <c r="G34" s="156">
        <v>0</v>
      </c>
      <c r="H34" s="156">
        <v>0</v>
      </c>
      <c r="I34" s="156">
        <v>0</v>
      </c>
      <c r="J34" s="156">
        <v>0</v>
      </c>
      <c r="K34" s="156">
        <v>0</v>
      </c>
      <c r="L34" s="156">
        <v>0</v>
      </c>
      <c r="M34" s="156">
        <f t="shared" si="2"/>
        <v>0</v>
      </c>
    </row>
    <row r="35" spans="2:13" x14ac:dyDescent="0.3">
      <c r="B35" s="159" t="s">
        <v>238</v>
      </c>
      <c r="C35" s="156">
        <v>0</v>
      </c>
      <c r="D35" s="156">
        <v>0</v>
      </c>
      <c r="E35" s="156">
        <v>0</v>
      </c>
      <c r="F35" s="156">
        <v>0</v>
      </c>
      <c r="G35" s="156">
        <v>0</v>
      </c>
      <c r="H35" s="156">
        <v>0</v>
      </c>
      <c r="I35" s="156">
        <v>0</v>
      </c>
      <c r="J35" s="156">
        <v>0</v>
      </c>
      <c r="K35" s="156">
        <v>0</v>
      </c>
      <c r="L35" s="156">
        <v>0</v>
      </c>
      <c r="M35" s="156">
        <f t="shared" si="2"/>
        <v>0</v>
      </c>
    </row>
    <row r="36" spans="2:13" x14ac:dyDescent="0.3">
      <c r="B36" s="7" t="s">
        <v>38</v>
      </c>
      <c r="C36" s="156">
        <v>7.2999999999999995E-2</v>
      </c>
      <c r="D36" s="156">
        <v>0</v>
      </c>
      <c r="E36" s="156">
        <v>0</v>
      </c>
      <c r="F36" s="156">
        <v>1.0999999999999999E-2</v>
      </c>
      <c r="G36" s="156">
        <v>3.1E-2</v>
      </c>
      <c r="H36" s="156">
        <v>0</v>
      </c>
      <c r="I36" s="156">
        <v>4.1000000000000002E-2</v>
      </c>
      <c r="J36" s="156">
        <v>0.17699999999999999</v>
      </c>
      <c r="K36" s="156">
        <v>1E-3</v>
      </c>
      <c r="L36" s="156">
        <v>0</v>
      </c>
      <c r="M36" s="156">
        <f t="shared" si="2"/>
        <v>0.33399999999999996</v>
      </c>
    </row>
    <row r="37" spans="2:13" x14ac:dyDescent="0.3">
      <c r="B37" s="160" t="s">
        <v>274</v>
      </c>
      <c r="C37" s="156">
        <v>0</v>
      </c>
      <c r="D37" s="156">
        <v>0</v>
      </c>
      <c r="E37" s="156">
        <v>0</v>
      </c>
      <c r="F37" s="156">
        <v>0</v>
      </c>
      <c r="G37" s="156">
        <v>0</v>
      </c>
      <c r="H37" s="156">
        <v>0</v>
      </c>
      <c r="I37" s="156">
        <v>0</v>
      </c>
      <c r="J37" s="156">
        <v>0</v>
      </c>
      <c r="K37" s="156">
        <v>0</v>
      </c>
      <c r="L37" s="156">
        <v>0</v>
      </c>
      <c r="M37" s="156">
        <f t="shared" si="2"/>
        <v>0</v>
      </c>
    </row>
    <row r="38" spans="2:13" x14ac:dyDescent="0.3">
      <c r="B38" s="160" t="s">
        <v>275</v>
      </c>
      <c r="C38" s="156">
        <v>7.2999999999999995E-2</v>
      </c>
      <c r="D38" s="156">
        <v>0</v>
      </c>
      <c r="E38" s="156">
        <v>0</v>
      </c>
      <c r="F38" s="156">
        <v>1.0999999999999999E-2</v>
      </c>
      <c r="G38" s="156">
        <v>3.1E-2</v>
      </c>
      <c r="H38" s="156">
        <v>0</v>
      </c>
      <c r="I38" s="156">
        <v>4.1000000000000002E-2</v>
      </c>
      <c r="J38" s="156">
        <v>0.17699999999999999</v>
      </c>
      <c r="K38" s="156">
        <v>1E-3</v>
      </c>
      <c r="L38" s="156">
        <v>0</v>
      </c>
      <c r="M38" s="156">
        <f t="shared" si="2"/>
        <v>0.33399999999999996</v>
      </c>
    </row>
    <row r="39" spans="2:13" x14ac:dyDescent="0.3">
      <c r="B39" s="7" t="s">
        <v>9</v>
      </c>
      <c r="C39" s="156">
        <v>0</v>
      </c>
      <c r="D39" s="156">
        <v>0</v>
      </c>
      <c r="E39" s="156">
        <v>0</v>
      </c>
      <c r="F39" s="156">
        <v>0</v>
      </c>
      <c r="G39" s="156">
        <v>0</v>
      </c>
      <c r="H39" s="156">
        <v>0</v>
      </c>
      <c r="I39" s="156">
        <v>0</v>
      </c>
      <c r="J39" s="156">
        <v>0</v>
      </c>
      <c r="K39" s="156">
        <v>0</v>
      </c>
      <c r="L39" s="156">
        <v>0</v>
      </c>
      <c r="M39" s="156">
        <f t="shared" si="2"/>
        <v>0</v>
      </c>
    </row>
    <row r="40" spans="2:13" x14ac:dyDescent="0.3">
      <c r="B40" s="161" t="s">
        <v>10</v>
      </c>
      <c r="C40" s="132">
        <f>SUM(C29:C31,C37:C39)</f>
        <v>0.11199999999999999</v>
      </c>
      <c r="D40" s="132">
        <f t="shared" ref="D40:M40" si="3">SUM(D29:D31,D37:D39)</f>
        <v>0</v>
      </c>
      <c r="E40" s="132">
        <f t="shared" si="3"/>
        <v>0</v>
      </c>
      <c r="F40" s="132">
        <f t="shared" si="3"/>
        <v>1.2999999999999999E-2</v>
      </c>
      <c r="G40" s="132">
        <f t="shared" si="3"/>
        <v>4.4999999999999998E-2</v>
      </c>
      <c r="H40" s="132">
        <f t="shared" si="3"/>
        <v>0</v>
      </c>
      <c r="I40" s="132">
        <f t="shared" si="3"/>
        <v>6.0999999999999999E-2</v>
      </c>
      <c r="J40" s="132">
        <f t="shared" si="3"/>
        <v>0.23299999999999998</v>
      </c>
      <c r="K40" s="132">
        <f t="shared" si="3"/>
        <v>1E-3</v>
      </c>
      <c r="L40" s="132">
        <f t="shared" si="3"/>
        <v>0</v>
      </c>
      <c r="M40" s="132">
        <f t="shared" si="3"/>
        <v>0.46499999999999997</v>
      </c>
    </row>
    <row r="45" spans="2:13" x14ac:dyDescent="0.3">
      <c r="B45" s="10" t="s">
        <v>338</v>
      </c>
    </row>
    <row r="46" spans="2:13" x14ac:dyDescent="0.3">
      <c r="B46" s="135" t="s">
        <v>118</v>
      </c>
      <c r="C46" s="155"/>
      <c r="D46" s="155"/>
      <c r="E46" s="155"/>
      <c r="F46" s="155"/>
      <c r="G46" s="155"/>
      <c r="H46" s="155"/>
      <c r="I46" s="155"/>
      <c r="J46" s="155"/>
      <c r="K46" s="155"/>
      <c r="L46" s="155"/>
      <c r="M46" s="155"/>
    </row>
    <row r="47" spans="2:13" x14ac:dyDescent="0.3">
      <c r="B47" s="53"/>
      <c r="C47" s="53"/>
      <c r="D47" s="53"/>
      <c r="E47" s="53"/>
      <c r="F47" s="53"/>
      <c r="G47" s="53"/>
      <c r="H47" s="53"/>
      <c r="I47" s="53"/>
      <c r="J47" s="53"/>
      <c r="K47" s="53"/>
      <c r="L47" s="53"/>
      <c r="M47" s="53"/>
    </row>
    <row r="48" spans="2:13" ht="49.5" x14ac:dyDescent="0.3">
      <c r="B48" s="53"/>
      <c r="C48" s="124" t="s">
        <v>1</v>
      </c>
      <c r="D48" s="124" t="s">
        <v>2</v>
      </c>
      <c r="E48" s="124" t="s">
        <v>3</v>
      </c>
      <c r="F48" s="124" t="s">
        <v>4</v>
      </c>
      <c r="G48" s="124" t="s">
        <v>5</v>
      </c>
      <c r="H48" s="124" t="s">
        <v>6</v>
      </c>
      <c r="I48" s="124" t="s">
        <v>7</v>
      </c>
      <c r="J48" s="124" t="s">
        <v>52</v>
      </c>
      <c r="K48" s="124" t="s">
        <v>8</v>
      </c>
      <c r="L48" s="124" t="s">
        <v>9</v>
      </c>
      <c r="M48" s="125" t="s">
        <v>10</v>
      </c>
    </row>
    <row r="49" spans="2:15" x14ac:dyDescent="0.3">
      <c r="B49" s="7" t="s">
        <v>36</v>
      </c>
      <c r="C49" s="156">
        <v>0</v>
      </c>
      <c r="D49" s="156">
        <v>0</v>
      </c>
      <c r="E49" s="156">
        <v>0</v>
      </c>
      <c r="F49" s="156">
        <v>0</v>
      </c>
      <c r="G49" s="156">
        <v>0</v>
      </c>
      <c r="H49" s="156">
        <v>0</v>
      </c>
      <c r="I49" s="156">
        <v>0</v>
      </c>
      <c r="J49" s="156">
        <v>0</v>
      </c>
      <c r="K49" s="156">
        <v>0</v>
      </c>
      <c r="L49" s="156">
        <v>0</v>
      </c>
      <c r="M49" s="156">
        <f>SUM(C49:L49)</f>
        <v>0</v>
      </c>
    </row>
    <row r="50" spans="2:15" x14ac:dyDescent="0.3">
      <c r="B50" s="7" t="s">
        <v>236</v>
      </c>
      <c r="C50" s="156">
        <v>3.9E-2</v>
      </c>
      <c r="D50" s="156">
        <v>0</v>
      </c>
      <c r="E50" s="156">
        <v>0</v>
      </c>
      <c r="F50" s="156">
        <v>2E-3</v>
      </c>
      <c r="G50" s="156">
        <v>1.4E-2</v>
      </c>
      <c r="H50" s="156">
        <v>0</v>
      </c>
      <c r="I50" s="156">
        <v>0.02</v>
      </c>
      <c r="J50" s="156">
        <v>5.6000000000000001E-2</v>
      </c>
      <c r="K50" s="156">
        <v>0</v>
      </c>
      <c r="L50" s="156">
        <v>0</v>
      </c>
      <c r="M50" s="156">
        <f t="shared" ref="M50:M59" si="4">SUM(C50:L50)</f>
        <v>0.13100000000000001</v>
      </c>
      <c r="O50" s="162"/>
    </row>
    <row r="51" spans="2:15" ht="49.5" x14ac:dyDescent="0.3">
      <c r="B51" s="157" t="s">
        <v>240</v>
      </c>
      <c r="C51" s="156">
        <v>0</v>
      </c>
      <c r="D51" s="156">
        <v>0</v>
      </c>
      <c r="E51" s="156">
        <v>0</v>
      </c>
      <c r="F51" s="156">
        <v>0</v>
      </c>
      <c r="G51" s="156">
        <v>0</v>
      </c>
      <c r="H51" s="156">
        <v>0</v>
      </c>
      <c r="I51" s="156">
        <v>0</v>
      </c>
      <c r="J51" s="156">
        <v>0</v>
      </c>
      <c r="K51" s="156">
        <v>0</v>
      </c>
      <c r="L51" s="156">
        <v>0</v>
      </c>
      <c r="M51" s="156">
        <f t="shared" si="4"/>
        <v>0</v>
      </c>
      <c r="O51" s="162"/>
    </row>
    <row r="52" spans="2:15" x14ac:dyDescent="0.3">
      <c r="B52" s="158" t="s">
        <v>407</v>
      </c>
      <c r="C52" s="156">
        <v>0</v>
      </c>
      <c r="D52" s="156">
        <v>0</v>
      </c>
      <c r="E52" s="156">
        <v>0</v>
      </c>
      <c r="F52" s="156">
        <v>0</v>
      </c>
      <c r="G52" s="156">
        <v>0</v>
      </c>
      <c r="H52" s="156">
        <v>0</v>
      </c>
      <c r="I52" s="156">
        <v>0</v>
      </c>
      <c r="J52" s="156">
        <v>0</v>
      </c>
      <c r="K52" s="156">
        <v>0</v>
      </c>
      <c r="L52" s="156">
        <v>0</v>
      </c>
      <c r="M52" s="156">
        <f t="shared" si="4"/>
        <v>0</v>
      </c>
      <c r="O52" s="162"/>
    </row>
    <row r="53" spans="2:15" x14ac:dyDescent="0.3">
      <c r="B53" s="158" t="s">
        <v>408</v>
      </c>
      <c r="C53" s="156">
        <v>0</v>
      </c>
      <c r="D53" s="156">
        <v>0</v>
      </c>
      <c r="E53" s="156">
        <v>0</v>
      </c>
      <c r="F53" s="156">
        <v>0</v>
      </c>
      <c r="G53" s="156">
        <v>0</v>
      </c>
      <c r="H53" s="156">
        <v>0</v>
      </c>
      <c r="I53" s="156">
        <v>0</v>
      </c>
      <c r="J53" s="156">
        <v>0</v>
      </c>
      <c r="K53" s="156">
        <v>0</v>
      </c>
      <c r="L53" s="156">
        <v>0</v>
      </c>
      <c r="M53" s="156">
        <f t="shared" si="4"/>
        <v>0</v>
      </c>
      <c r="O53" s="162"/>
    </row>
    <row r="54" spans="2:15" x14ac:dyDescent="0.3">
      <c r="B54" s="159" t="s">
        <v>237</v>
      </c>
      <c r="C54" s="156">
        <v>0</v>
      </c>
      <c r="D54" s="156">
        <v>0</v>
      </c>
      <c r="E54" s="156">
        <v>0</v>
      </c>
      <c r="F54" s="156">
        <v>0</v>
      </c>
      <c r="G54" s="156">
        <v>0</v>
      </c>
      <c r="H54" s="156">
        <v>0</v>
      </c>
      <c r="I54" s="156">
        <v>0</v>
      </c>
      <c r="J54" s="156">
        <v>0</v>
      </c>
      <c r="K54" s="156">
        <v>0</v>
      </c>
      <c r="L54" s="156">
        <v>0</v>
      </c>
      <c r="M54" s="156">
        <f t="shared" si="4"/>
        <v>0</v>
      </c>
      <c r="O54" s="162"/>
    </row>
    <row r="55" spans="2:15" x14ac:dyDescent="0.3">
      <c r="B55" s="159" t="s">
        <v>238</v>
      </c>
      <c r="C55" s="156">
        <v>0</v>
      </c>
      <c r="D55" s="156">
        <v>0</v>
      </c>
      <c r="E55" s="156">
        <v>0</v>
      </c>
      <c r="F55" s="156">
        <v>0</v>
      </c>
      <c r="G55" s="156">
        <v>0</v>
      </c>
      <c r="H55" s="156">
        <v>0</v>
      </c>
      <c r="I55" s="156">
        <v>0</v>
      </c>
      <c r="J55" s="156">
        <v>0</v>
      </c>
      <c r="K55" s="156">
        <v>0</v>
      </c>
      <c r="L55" s="156">
        <v>0</v>
      </c>
      <c r="M55" s="156">
        <f t="shared" si="4"/>
        <v>0</v>
      </c>
      <c r="O55" s="162"/>
    </row>
    <row r="56" spans="2:15" x14ac:dyDescent="0.3">
      <c r="B56" s="7" t="s">
        <v>38</v>
      </c>
      <c r="C56" s="156">
        <v>7.2999999999999995E-2</v>
      </c>
      <c r="D56" s="156">
        <v>0</v>
      </c>
      <c r="E56" s="156">
        <v>0</v>
      </c>
      <c r="F56" s="156">
        <v>1.0999999999999999E-2</v>
      </c>
      <c r="G56" s="156">
        <v>3.1E-2</v>
      </c>
      <c r="H56" s="156">
        <v>0</v>
      </c>
      <c r="I56" s="156">
        <v>4.1000000000000002E-2</v>
      </c>
      <c r="J56" s="156">
        <v>0.17699999999999999</v>
      </c>
      <c r="K56" s="156">
        <v>1E-3</v>
      </c>
      <c r="L56" s="156">
        <v>0</v>
      </c>
      <c r="M56" s="156">
        <f t="shared" si="4"/>
        <v>0.33399999999999996</v>
      </c>
      <c r="O56" s="162"/>
    </row>
    <row r="57" spans="2:15" x14ac:dyDescent="0.3">
      <c r="B57" s="160" t="s">
        <v>274</v>
      </c>
      <c r="C57" s="156">
        <v>0</v>
      </c>
      <c r="D57" s="156">
        <v>0</v>
      </c>
      <c r="E57" s="156">
        <v>0</v>
      </c>
      <c r="F57" s="156">
        <v>0</v>
      </c>
      <c r="G57" s="156">
        <v>0</v>
      </c>
      <c r="H57" s="156">
        <v>0</v>
      </c>
      <c r="I57" s="156">
        <v>0</v>
      </c>
      <c r="J57" s="156">
        <v>0</v>
      </c>
      <c r="K57" s="156">
        <v>0</v>
      </c>
      <c r="L57" s="156">
        <v>0</v>
      </c>
      <c r="M57" s="156">
        <f t="shared" si="4"/>
        <v>0</v>
      </c>
      <c r="O57" s="162"/>
    </row>
    <row r="58" spans="2:15" x14ac:dyDescent="0.3">
      <c r="B58" s="160" t="s">
        <v>275</v>
      </c>
      <c r="C58" s="156">
        <v>7.2999999999999995E-2</v>
      </c>
      <c r="D58" s="156">
        <v>0</v>
      </c>
      <c r="E58" s="156">
        <v>0</v>
      </c>
      <c r="F58" s="156">
        <v>1.0999999999999999E-2</v>
      </c>
      <c r="G58" s="156">
        <v>3.1E-2</v>
      </c>
      <c r="H58" s="156">
        <v>0</v>
      </c>
      <c r="I58" s="156">
        <v>4.1000000000000002E-2</v>
      </c>
      <c r="J58" s="156">
        <v>0.17699999999999999</v>
      </c>
      <c r="K58" s="156">
        <v>1E-3</v>
      </c>
      <c r="L58" s="156">
        <v>0</v>
      </c>
      <c r="M58" s="156">
        <f t="shared" si="4"/>
        <v>0.33399999999999996</v>
      </c>
    </row>
    <row r="59" spans="2:15" x14ac:dyDescent="0.3">
      <c r="B59" s="7" t="s">
        <v>9</v>
      </c>
      <c r="C59" s="156">
        <v>0</v>
      </c>
      <c r="D59" s="156">
        <v>0</v>
      </c>
      <c r="E59" s="156">
        <v>0</v>
      </c>
      <c r="F59" s="156">
        <v>0</v>
      </c>
      <c r="G59" s="156">
        <v>0</v>
      </c>
      <c r="H59" s="156">
        <v>0</v>
      </c>
      <c r="I59" s="156">
        <v>0</v>
      </c>
      <c r="J59" s="156">
        <v>0</v>
      </c>
      <c r="K59" s="156">
        <v>0</v>
      </c>
      <c r="L59" s="156">
        <v>0</v>
      </c>
      <c r="M59" s="156">
        <f t="shared" si="4"/>
        <v>0</v>
      </c>
    </row>
    <row r="60" spans="2:15" x14ac:dyDescent="0.3">
      <c r="B60" s="161" t="s">
        <v>10</v>
      </c>
      <c r="C60" s="132">
        <f>SUM(C49:C51,C57:C59)</f>
        <v>0.11199999999999999</v>
      </c>
      <c r="D60" s="132">
        <f t="shared" ref="D60:M60" si="5">SUM(D49:D51,D57:D59)</f>
        <v>0</v>
      </c>
      <c r="E60" s="132">
        <f t="shared" si="5"/>
        <v>0</v>
      </c>
      <c r="F60" s="132">
        <f t="shared" si="5"/>
        <v>1.2999999999999999E-2</v>
      </c>
      <c r="G60" s="132">
        <f t="shared" si="5"/>
        <v>4.4999999999999998E-2</v>
      </c>
      <c r="H60" s="132">
        <f t="shared" si="5"/>
        <v>0</v>
      </c>
      <c r="I60" s="132">
        <f t="shared" si="5"/>
        <v>6.0999999999999999E-2</v>
      </c>
      <c r="J60" s="132">
        <f t="shared" si="5"/>
        <v>0.23299999999999998</v>
      </c>
      <c r="K60" s="132">
        <f t="shared" si="5"/>
        <v>1E-3</v>
      </c>
      <c r="L60" s="132">
        <f t="shared" si="5"/>
        <v>0</v>
      </c>
      <c r="M60" s="132">
        <f t="shared" si="5"/>
        <v>0.46499999999999997</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election activeCell="B22" sqref="B22"/>
    </sheetView>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20" t="s">
        <v>30</v>
      </c>
      <c r="L4" s="121">
        <v>45747</v>
      </c>
    </row>
    <row r="5" spans="2:13" x14ac:dyDescent="0.3">
      <c r="B5" s="10" t="s">
        <v>339</v>
      </c>
    </row>
    <row r="6" spans="2:13" x14ac:dyDescent="0.3">
      <c r="B6" s="135" t="s">
        <v>409</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42</v>
      </c>
      <c r="C9" s="156">
        <v>0</v>
      </c>
      <c r="D9" s="156">
        <v>0</v>
      </c>
      <c r="E9" s="156">
        <v>0</v>
      </c>
      <c r="F9" s="156">
        <v>0</v>
      </c>
      <c r="G9" s="156">
        <v>0</v>
      </c>
      <c r="H9" s="156">
        <v>0</v>
      </c>
      <c r="I9" s="156">
        <v>0</v>
      </c>
      <c r="J9" s="156">
        <v>0</v>
      </c>
      <c r="K9" s="156">
        <v>0</v>
      </c>
      <c r="L9" s="156">
        <v>0</v>
      </c>
      <c r="M9" s="156">
        <f>SUM(C9:L9)</f>
        <v>0</v>
      </c>
    </row>
    <row r="10" spans="2:13" x14ac:dyDescent="0.3">
      <c r="B10" s="7" t="s">
        <v>135</v>
      </c>
      <c r="C10" s="156">
        <v>0</v>
      </c>
      <c r="D10" s="156">
        <v>0</v>
      </c>
      <c r="E10" s="156">
        <v>0</v>
      </c>
      <c r="F10" s="156">
        <v>0</v>
      </c>
      <c r="G10" s="156">
        <v>0</v>
      </c>
      <c r="H10" s="156">
        <v>0</v>
      </c>
      <c r="I10" s="156">
        <v>0</v>
      </c>
      <c r="J10" s="156">
        <v>0</v>
      </c>
      <c r="K10" s="156">
        <v>0</v>
      </c>
      <c r="L10" s="156">
        <v>0</v>
      </c>
      <c r="M10" s="156">
        <f t="shared" ref="M10:M13" si="0">SUM(C10:L10)</f>
        <v>0</v>
      </c>
    </row>
    <row r="11" spans="2:13" x14ac:dyDescent="0.3">
      <c r="B11" s="7" t="s">
        <v>43</v>
      </c>
      <c r="C11" s="156">
        <v>0</v>
      </c>
      <c r="D11" s="156">
        <v>0</v>
      </c>
      <c r="E11" s="156">
        <v>0</v>
      </c>
      <c r="F11" s="156">
        <v>0</v>
      </c>
      <c r="G11" s="156">
        <v>0</v>
      </c>
      <c r="H11" s="156">
        <v>0</v>
      </c>
      <c r="I11" s="156">
        <v>0</v>
      </c>
      <c r="J11" s="156">
        <v>0</v>
      </c>
      <c r="K11" s="156">
        <v>0</v>
      </c>
      <c r="L11" s="156">
        <v>0</v>
      </c>
      <c r="M11" s="156">
        <f t="shared" si="0"/>
        <v>0</v>
      </c>
    </row>
    <row r="12" spans="2:13" x14ac:dyDescent="0.3">
      <c r="B12" s="7" t="s">
        <v>44</v>
      </c>
      <c r="C12" s="156">
        <v>0</v>
      </c>
      <c r="D12" s="156">
        <v>0</v>
      </c>
      <c r="E12" s="156">
        <v>0</v>
      </c>
      <c r="F12" s="156">
        <v>0</v>
      </c>
      <c r="G12" s="156">
        <v>0</v>
      </c>
      <c r="H12" s="156">
        <v>0</v>
      </c>
      <c r="I12" s="156">
        <v>0</v>
      </c>
      <c r="J12" s="156">
        <v>0</v>
      </c>
      <c r="K12" s="156">
        <v>0</v>
      </c>
      <c r="L12" s="156">
        <v>0</v>
      </c>
      <c r="M12" s="156">
        <f t="shared" si="0"/>
        <v>0</v>
      </c>
    </row>
    <row r="13" spans="2:13" x14ac:dyDescent="0.3">
      <c r="B13" s="7" t="s">
        <v>45</v>
      </c>
      <c r="C13" s="156">
        <v>0.112</v>
      </c>
      <c r="D13" s="156">
        <v>0</v>
      </c>
      <c r="E13" s="156">
        <v>0</v>
      </c>
      <c r="F13" s="156">
        <v>1.2999999999999999E-2</v>
      </c>
      <c r="G13" s="156">
        <v>4.4999999999999998E-2</v>
      </c>
      <c r="H13" s="156">
        <v>0</v>
      </c>
      <c r="I13" s="156">
        <v>6.0999999999999999E-2</v>
      </c>
      <c r="J13" s="156">
        <v>0.23300000000000001</v>
      </c>
      <c r="K13" s="156">
        <v>1E-3</v>
      </c>
      <c r="L13" s="156">
        <v>0</v>
      </c>
      <c r="M13" s="156">
        <f t="shared" si="0"/>
        <v>0.46499999999999997</v>
      </c>
    </row>
    <row r="14" spans="2:13" x14ac:dyDescent="0.3">
      <c r="B14" s="161" t="s">
        <v>10</v>
      </c>
      <c r="C14" s="132">
        <f>SUM(C9:C13)</f>
        <v>0.112</v>
      </c>
      <c r="D14" s="132">
        <f t="shared" ref="D14:M14" si="1">SUM(D9:D13)</f>
        <v>0</v>
      </c>
      <c r="E14" s="132">
        <f t="shared" si="1"/>
        <v>0</v>
      </c>
      <c r="F14" s="132">
        <f t="shared" si="1"/>
        <v>1.2999999999999999E-2</v>
      </c>
      <c r="G14" s="132">
        <f t="shared" si="1"/>
        <v>4.4999999999999998E-2</v>
      </c>
      <c r="H14" s="132">
        <f t="shared" si="1"/>
        <v>0</v>
      </c>
      <c r="I14" s="132">
        <f t="shared" si="1"/>
        <v>6.0999999999999999E-2</v>
      </c>
      <c r="J14" s="132">
        <f t="shared" si="1"/>
        <v>0.23300000000000001</v>
      </c>
      <c r="K14" s="132">
        <f t="shared" si="1"/>
        <v>1E-3</v>
      </c>
      <c r="L14" s="132">
        <f t="shared" si="1"/>
        <v>0</v>
      </c>
      <c r="M14" s="132">
        <f t="shared" si="1"/>
        <v>0.46499999999999997</v>
      </c>
    </row>
    <row r="15" spans="2:13" x14ac:dyDescent="0.3">
      <c r="C15" s="95"/>
      <c r="D15" s="95"/>
      <c r="E15" s="95"/>
      <c r="F15" s="95"/>
      <c r="G15" s="95"/>
      <c r="H15" s="95"/>
      <c r="I15" s="95"/>
      <c r="J15" s="95"/>
      <c r="K15" s="95"/>
      <c r="L15" s="95"/>
      <c r="M15" s="95"/>
    </row>
    <row r="16" spans="2:13" x14ac:dyDescent="0.3">
      <c r="C16" s="95"/>
      <c r="D16" s="95"/>
      <c r="E16" s="95"/>
      <c r="F16" s="95"/>
      <c r="G16" s="95"/>
      <c r="H16" s="95"/>
      <c r="I16" s="95"/>
      <c r="J16" s="95"/>
      <c r="K16" s="95"/>
      <c r="L16" s="95"/>
      <c r="M16" s="95"/>
    </row>
    <row r="19" spans="2:13" x14ac:dyDescent="0.3">
      <c r="B19" s="10" t="s">
        <v>340</v>
      </c>
    </row>
    <row r="20" spans="2:13" x14ac:dyDescent="0.3">
      <c r="B20" s="135" t="s">
        <v>119</v>
      </c>
      <c r="C20" s="135"/>
      <c r="D20" s="155"/>
      <c r="E20" s="155"/>
      <c r="F20" s="155"/>
      <c r="G20" s="155"/>
      <c r="H20" s="155"/>
      <c r="I20" s="155"/>
      <c r="J20" s="155"/>
      <c r="K20" s="155"/>
      <c r="L20" s="155"/>
      <c r="M20" s="155"/>
    </row>
    <row r="21" spans="2:13" x14ac:dyDescent="0.3">
      <c r="B21" s="53"/>
      <c r="C21" s="53"/>
      <c r="D21" s="53"/>
      <c r="E21" s="53"/>
      <c r="F21" s="53"/>
      <c r="G21" s="53"/>
      <c r="H21" s="53"/>
      <c r="I21" s="53"/>
      <c r="J21" s="53"/>
      <c r="K21" s="53"/>
      <c r="L21" s="53"/>
      <c r="M21" s="53"/>
    </row>
    <row r="22" spans="2:13" ht="49.5" x14ac:dyDescent="0.3">
      <c r="B22" s="53"/>
      <c r="C22" s="124" t="s">
        <v>1</v>
      </c>
      <c r="D22" s="124" t="s">
        <v>2</v>
      </c>
      <c r="E22" s="124" t="s">
        <v>3</v>
      </c>
      <c r="F22" s="124" t="s">
        <v>4</v>
      </c>
      <c r="G22" s="124" t="s">
        <v>5</v>
      </c>
      <c r="H22" s="124" t="s">
        <v>6</v>
      </c>
      <c r="I22" s="124" t="s">
        <v>7</v>
      </c>
      <c r="J22" s="124" t="s">
        <v>52</v>
      </c>
      <c r="K22" s="124" t="s">
        <v>8</v>
      </c>
      <c r="L22" s="124" t="s">
        <v>9</v>
      </c>
      <c r="M22" s="125" t="s">
        <v>10</v>
      </c>
    </row>
    <row r="23" spans="2:13" x14ac:dyDescent="0.3">
      <c r="B23" s="7" t="s">
        <v>46</v>
      </c>
      <c r="C23" s="156">
        <v>0</v>
      </c>
      <c r="D23" s="156">
        <v>0</v>
      </c>
      <c r="E23" s="156">
        <v>0</v>
      </c>
      <c r="F23" s="156">
        <v>0</v>
      </c>
      <c r="G23" s="156">
        <v>0</v>
      </c>
      <c r="H23" s="156">
        <v>0</v>
      </c>
      <c r="I23" s="156">
        <v>2E-3</v>
      </c>
      <c r="J23" s="156">
        <v>1E-3</v>
      </c>
      <c r="K23" s="156">
        <v>0</v>
      </c>
      <c r="L23" s="156">
        <v>0</v>
      </c>
      <c r="M23" s="156">
        <f>SUM(C23:L23)</f>
        <v>3.0000000000000001E-3</v>
      </c>
    </row>
    <row r="24" spans="2:13" x14ac:dyDescent="0.3">
      <c r="B24" s="7" t="s">
        <v>136</v>
      </c>
      <c r="C24" s="156">
        <v>0</v>
      </c>
      <c r="D24" s="156">
        <v>0</v>
      </c>
      <c r="E24" s="156">
        <v>0</v>
      </c>
      <c r="F24" s="156">
        <v>0</v>
      </c>
      <c r="G24" s="156">
        <v>0</v>
      </c>
      <c r="H24" s="156">
        <v>0</v>
      </c>
      <c r="I24" s="156">
        <v>3.0000000000000001E-3</v>
      </c>
      <c r="J24" s="156">
        <v>2E-3</v>
      </c>
      <c r="K24" s="156">
        <v>0</v>
      </c>
      <c r="L24" s="156">
        <v>0</v>
      </c>
      <c r="M24" s="156">
        <f t="shared" ref="M24:M28" si="2">SUM(C24:L24)</f>
        <v>5.0000000000000001E-3</v>
      </c>
    </row>
    <row r="25" spans="2:13" x14ac:dyDescent="0.3">
      <c r="B25" s="7" t="s">
        <v>47</v>
      </c>
      <c r="C25" s="156">
        <v>1E-3</v>
      </c>
      <c r="D25" s="156">
        <v>0</v>
      </c>
      <c r="E25" s="156">
        <v>0</v>
      </c>
      <c r="F25" s="156">
        <v>0</v>
      </c>
      <c r="G25" s="156">
        <v>0</v>
      </c>
      <c r="H25" s="156">
        <v>0</v>
      </c>
      <c r="I25" s="156">
        <v>2E-3</v>
      </c>
      <c r="J25" s="156">
        <v>6.0000000000000001E-3</v>
      </c>
      <c r="K25" s="156">
        <v>0</v>
      </c>
      <c r="L25" s="156">
        <v>0</v>
      </c>
      <c r="M25" s="156">
        <f t="shared" si="2"/>
        <v>9.0000000000000011E-3</v>
      </c>
    </row>
    <row r="26" spans="2:13" x14ac:dyDescent="0.3">
      <c r="B26" s="7" t="s">
        <v>48</v>
      </c>
      <c r="C26" s="156">
        <v>3.3000000000000002E-2</v>
      </c>
      <c r="D26" s="156">
        <v>0</v>
      </c>
      <c r="E26" s="156">
        <v>0</v>
      </c>
      <c r="F26" s="156">
        <v>0</v>
      </c>
      <c r="G26" s="156">
        <v>1.2999999999999999E-2</v>
      </c>
      <c r="H26" s="156">
        <v>0</v>
      </c>
      <c r="I26" s="156">
        <v>2.5999999999999999E-2</v>
      </c>
      <c r="J26" s="156">
        <v>7.8E-2</v>
      </c>
      <c r="K26" s="156">
        <v>1E-3</v>
      </c>
      <c r="L26" s="156">
        <v>0</v>
      </c>
      <c r="M26" s="156">
        <f t="shared" si="2"/>
        <v>0.151</v>
      </c>
    </row>
    <row r="27" spans="2:13" x14ac:dyDescent="0.3">
      <c r="B27" s="7" t="s">
        <v>50</v>
      </c>
      <c r="C27" s="156">
        <v>7.8E-2</v>
      </c>
      <c r="D27" s="156">
        <v>0</v>
      </c>
      <c r="E27" s="156">
        <v>0</v>
      </c>
      <c r="F27" s="156">
        <v>1.2999999999999999E-2</v>
      </c>
      <c r="G27" s="156">
        <v>3.2000000000000001E-2</v>
      </c>
      <c r="H27" s="156">
        <v>0</v>
      </c>
      <c r="I27" s="156">
        <v>2.8000000000000001E-2</v>
      </c>
      <c r="J27" s="156">
        <v>0.14499999999999999</v>
      </c>
      <c r="K27" s="156">
        <v>0</v>
      </c>
      <c r="L27" s="156">
        <v>0</v>
      </c>
      <c r="M27" s="156">
        <f t="shared" si="2"/>
        <v>0.29599999999999999</v>
      </c>
    </row>
    <row r="28" spans="2:13" x14ac:dyDescent="0.3">
      <c r="B28" s="7" t="s">
        <v>49</v>
      </c>
      <c r="C28" s="156">
        <v>0</v>
      </c>
      <c r="D28" s="156">
        <v>0</v>
      </c>
      <c r="E28" s="156">
        <v>0</v>
      </c>
      <c r="F28" s="156">
        <v>0</v>
      </c>
      <c r="G28" s="156">
        <v>0</v>
      </c>
      <c r="H28" s="156">
        <v>0</v>
      </c>
      <c r="I28" s="156">
        <v>0</v>
      </c>
      <c r="J28" s="156">
        <v>0</v>
      </c>
      <c r="K28" s="156">
        <v>0</v>
      </c>
      <c r="L28" s="156">
        <v>0</v>
      </c>
      <c r="M28" s="156">
        <f t="shared" si="2"/>
        <v>0</v>
      </c>
    </row>
    <row r="29" spans="2:13" x14ac:dyDescent="0.3">
      <c r="B29" s="161" t="s">
        <v>10</v>
      </c>
      <c r="C29" s="132">
        <f>SUM(C23:C28)</f>
        <v>0.112</v>
      </c>
      <c r="D29" s="132">
        <f t="shared" ref="D29:M29" si="3">SUM(D23:D28)</f>
        <v>0</v>
      </c>
      <c r="E29" s="132">
        <f t="shared" si="3"/>
        <v>0</v>
      </c>
      <c r="F29" s="132">
        <f t="shared" si="3"/>
        <v>1.2999999999999999E-2</v>
      </c>
      <c r="G29" s="132">
        <f t="shared" si="3"/>
        <v>4.4999999999999998E-2</v>
      </c>
      <c r="H29" s="132">
        <f t="shared" si="3"/>
        <v>0</v>
      </c>
      <c r="I29" s="132">
        <f t="shared" si="3"/>
        <v>6.0999999999999999E-2</v>
      </c>
      <c r="J29" s="132">
        <f t="shared" si="3"/>
        <v>0.23199999999999998</v>
      </c>
      <c r="K29" s="132">
        <f t="shared" si="3"/>
        <v>1E-3</v>
      </c>
      <c r="L29" s="132">
        <f t="shared" si="3"/>
        <v>0</v>
      </c>
      <c r="M29" s="132">
        <f t="shared" si="3"/>
        <v>0.46399999999999997</v>
      </c>
    </row>
    <row r="34" spans="2:13" x14ac:dyDescent="0.3">
      <c r="B34" s="10" t="s">
        <v>341</v>
      </c>
    </row>
    <row r="35" spans="2:13" x14ac:dyDescent="0.3">
      <c r="B35" s="151" t="s">
        <v>258</v>
      </c>
      <c r="C35" s="155"/>
      <c r="D35" s="155"/>
      <c r="E35" s="155"/>
      <c r="F35" s="155"/>
      <c r="G35" s="155"/>
      <c r="H35" s="155"/>
      <c r="I35" s="155"/>
      <c r="J35" s="155"/>
      <c r="K35" s="155"/>
      <c r="L35" s="155"/>
      <c r="M35" s="155"/>
    </row>
    <row r="36" spans="2:13" x14ac:dyDescent="0.3">
      <c r="B36" s="53"/>
      <c r="C36" s="53"/>
      <c r="D36" s="53"/>
      <c r="E36" s="53"/>
      <c r="F36" s="53"/>
      <c r="G36" s="53"/>
      <c r="H36" s="53"/>
      <c r="I36" s="53"/>
      <c r="J36" s="53"/>
      <c r="K36" s="53"/>
      <c r="L36" s="53"/>
      <c r="M36" s="53"/>
    </row>
    <row r="37" spans="2:13" ht="49.5" x14ac:dyDescent="0.3">
      <c r="B37" s="53"/>
      <c r="C37" s="124" t="s">
        <v>1</v>
      </c>
      <c r="D37" s="124" t="s">
        <v>2</v>
      </c>
      <c r="E37" s="124" t="s">
        <v>3</v>
      </c>
      <c r="F37" s="124" t="s">
        <v>4</v>
      </c>
      <c r="G37" s="124" t="s">
        <v>5</v>
      </c>
      <c r="H37" s="124" t="s">
        <v>6</v>
      </c>
      <c r="I37" s="124" t="s">
        <v>7</v>
      </c>
      <c r="J37" s="124" t="s">
        <v>52</v>
      </c>
      <c r="K37" s="124" t="s">
        <v>8</v>
      </c>
      <c r="L37" s="124" t="s">
        <v>9</v>
      </c>
      <c r="M37" s="125" t="s">
        <v>10</v>
      </c>
    </row>
    <row r="38" spans="2:13" x14ac:dyDescent="0.3">
      <c r="B38" s="126" t="s">
        <v>51</v>
      </c>
      <c r="C38" s="100">
        <v>6.0000000000000001E-3</v>
      </c>
      <c r="D38" s="100" t="s">
        <v>425</v>
      </c>
      <c r="E38" s="100" t="s">
        <v>425</v>
      </c>
      <c r="F38" s="100" t="s">
        <v>425</v>
      </c>
      <c r="G38" s="100">
        <v>1.4999999999999999E-2</v>
      </c>
      <c r="H38" s="100" t="s">
        <v>425</v>
      </c>
      <c r="I38" s="100">
        <v>1.2999999999999999E-2</v>
      </c>
      <c r="J38" s="100">
        <v>5.0000000000000001E-3</v>
      </c>
      <c r="K38" s="100" t="s">
        <v>425</v>
      </c>
      <c r="L38" s="100" t="s">
        <v>425</v>
      </c>
      <c r="M38" s="163">
        <v>7.0000000000000001E-3</v>
      </c>
    </row>
    <row r="39" spans="2:13" x14ac:dyDescent="0.3">
      <c r="B39" s="69" t="s">
        <v>307</v>
      </c>
    </row>
    <row r="40" spans="2:13" x14ac:dyDescent="0.3">
      <c r="J40" s="164"/>
    </row>
    <row r="44" spans="2:13" x14ac:dyDescent="0.3">
      <c r="B44" s="10" t="s">
        <v>342</v>
      </c>
    </row>
    <row r="45" spans="2:13" x14ac:dyDescent="0.3">
      <c r="B45" s="151" t="s">
        <v>188</v>
      </c>
      <c r="C45" s="151"/>
      <c r="D45" s="155"/>
      <c r="E45" s="155"/>
      <c r="F45" s="155"/>
      <c r="G45" s="155"/>
      <c r="H45" s="155"/>
      <c r="I45" s="155"/>
      <c r="J45" s="155"/>
      <c r="K45" s="155"/>
      <c r="L45" s="155"/>
      <c r="M45" s="155"/>
    </row>
    <row r="46" spans="2:13" x14ac:dyDescent="0.3">
      <c r="B46" s="53"/>
      <c r="C46" s="53"/>
      <c r="D46" s="53"/>
      <c r="E46" s="53"/>
      <c r="F46" s="53"/>
      <c r="G46" s="53"/>
      <c r="H46" s="53"/>
      <c r="I46" s="53"/>
      <c r="J46" s="53"/>
      <c r="K46" s="53"/>
      <c r="L46" s="53"/>
      <c r="M46" s="53"/>
    </row>
    <row r="47" spans="2:13" ht="49.5" x14ac:dyDescent="0.3">
      <c r="B47" s="53"/>
      <c r="C47" s="124" t="s">
        <v>1</v>
      </c>
      <c r="D47" s="124" t="s">
        <v>2</v>
      </c>
      <c r="E47" s="124" t="s">
        <v>3</v>
      </c>
      <c r="F47" s="124" t="s">
        <v>4</v>
      </c>
      <c r="G47" s="124" t="s">
        <v>5</v>
      </c>
      <c r="H47" s="124" t="s">
        <v>6</v>
      </c>
      <c r="I47" s="124" t="s">
        <v>7</v>
      </c>
      <c r="J47" s="124" t="s">
        <v>52</v>
      </c>
      <c r="K47" s="124" t="s">
        <v>8</v>
      </c>
      <c r="L47" s="124" t="s">
        <v>9</v>
      </c>
      <c r="M47" s="125" t="s">
        <v>10</v>
      </c>
    </row>
    <row r="48" spans="2:13" x14ac:dyDescent="0.3">
      <c r="B48" s="126" t="s">
        <v>51</v>
      </c>
      <c r="C48" s="165">
        <v>4.0000000000000001E-3</v>
      </c>
      <c r="D48" s="165" t="s">
        <v>425</v>
      </c>
      <c r="E48" s="165" t="s">
        <v>425</v>
      </c>
      <c r="F48" s="165" t="s">
        <v>425</v>
      </c>
      <c r="G48" s="165" t="s">
        <v>425</v>
      </c>
      <c r="H48" s="165" t="s">
        <v>425</v>
      </c>
      <c r="I48" s="165">
        <v>2.8000000000000001E-2</v>
      </c>
      <c r="J48" s="165">
        <v>5.0000000000000001E-3</v>
      </c>
      <c r="K48" s="165" t="s">
        <v>425</v>
      </c>
      <c r="L48" s="165" t="s">
        <v>425</v>
      </c>
      <c r="M48" s="166">
        <v>7.0000000000000001E-3</v>
      </c>
    </row>
    <row r="49" spans="2:13" x14ac:dyDescent="0.3">
      <c r="B49" s="69" t="s">
        <v>308</v>
      </c>
    </row>
    <row r="50" spans="2:13" x14ac:dyDescent="0.3">
      <c r="M50" s="167"/>
    </row>
    <row r="54" spans="2:13" x14ac:dyDescent="0.3">
      <c r="B54" s="10" t="s">
        <v>343</v>
      </c>
    </row>
    <row r="55" spans="2:13" x14ac:dyDescent="0.3">
      <c r="B55" s="151" t="s">
        <v>171</v>
      </c>
      <c r="C55" s="155"/>
      <c r="D55" s="155"/>
      <c r="E55" s="155"/>
      <c r="F55" s="155"/>
      <c r="G55" s="155"/>
      <c r="H55" s="155"/>
      <c r="I55" s="155"/>
      <c r="J55" s="155"/>
      <c r="K55" s="155"/>
      <c r="L55" s="155"/>
      <c r="M55" s="155"/>
    </row>
    <row r="56" spans="2:13" x14ac:dyDescent="0.3">
      <c r="B56" s="53"/>
      <c r="C56" s="53"/>
      <c r="D56" s="53"/>
      <c r="E56" s="53"/>
      <c r="F56" s="53"/>
      <c r="G56" s="53"/>
      <c r="H56" s="53"/>
      <c r="I56" s="53"/>
      <c r="J56" s="53"/>
      <c r="K56" s="53"/>
      <c r="L56" s="53"/>
      <c r="M56" s="53"/>
    </row>
    <row r="57" spans="2:13" ht="49.5" x14ac:dyDescent="0.3">
      <c r="B57" s="53"/>
      <c r="C57" s="124" t="s">
        <v>1</v>
      </c>
      <c r="D57" s="124" t="s">
        <v>2</v>
      </c>
      <c r="E57" s="124" t="s">
        <v>3</v>
      </c>
      <c r="F57" s="124" t="s">
        <v>4</v>
      </c>
      <c r="G57" s="124" t="s">
        <v>5</v>
      </c>
      <c r="H57" s="124" t="s">
        <v>6</v>
      </c>
      <c r="I57" s="124" t="s">
        <v>7</v>
      </c>
      <c r="J57" s="124" t="s">
        <v>52</v>
      </c>
      <c r="K57" s="124" t="s">
        <v>8</v>
      </c>
      <c r="L57" s="124" t="s">
        <v>9</v>
      </c>
      <c r="M57" s="125" t="s">
        <v>10</v>
      </c>
    </row>
    <row r="58" spans="2:13" x14ac:dyDescent="0.3">
      <c r="B58" s="7" t="s">
        <v>241</v>
      </c>
      <c r="C58" s="208">
        <v>5.0000000000000001E-3</v>
      </c>
      <c r="D58" s="156" t="s">
        <v>425</v>
      </c>
      <c r="E58" s="156" t="s">
        <v>425</v>
      </c>
      <c r="F58" s="156">
        <v>0</v>
      </c>
      <c r="G58" s="208">
        <v>0</v>
      </c>
      <c r="H58" s="208">
        <v>0</v>
      </c>
      <c r="I58" s="208">
        <v>2.9000000000000001E-2</v>
      </c>
      <c r="J58" s="208">
        <v>5.0000000000000001E-3</v>
      </c>
      <c r="K58" s="156">
        <v>0</v>
      </c>
      <c r="L58" s="156">
        <v>0</v>
      </c>
      <c r="M58" s="208">
        <v>7.0000000000000001E-3</v>
      </c>
    </row>
    <row r="59" spans="2:13" x14ac:dyDescent="0.3">
      <c r="B59" s="7" t="s">
        <v>242</v>
      </c>
      <c r="C59" s="208">
        <v>0</v>
      </c>
      <c r="D59" s="156" t="s">
        <v>425</v>
      </c>
      <c r="E59" s="156" t="s">
        <v>425</v>
      </c>
      <c r="F59" s="156" t="s">
        <v>425</v>
      </c>
      <c r="G59" s="208">
        <v>0</v>
      </c>
      <c r="H59" s="156" t="s">
        <v>425</v>
      </c>
      <c r="I59" s="208">
        <v>0</v>
      </c>
      <c r="J59" s="208">
        <v>0</v>
      </c>
      <c r="K59" s="156">
        <v>0</v>
      </c>
      <c r="L59" s="156" t="s">
        <v>425</v>
      </c>
      <c r="M59" s="208">
        <v>0</v>
      </c>
    </row>
    <row r="60" spans="2:13" x14ac:dyDescent="0.3">
      <c r="B60" s="7" t="s">
        <v>243</v>
      </c>
      <c r="C60" s="208">
        <v>0</v>
      </c>
      <c r="D60" s="156" t="s">
        <v>425</v>
      </c>
      <c r="E60" s="156" t="s">
        <v>425</v>
      </c>
      <c r="F60" s="156" t="s">
        <v>425</v>
      </c>
      <c r="G60" s="208">
        <v>0</v>
      </c>
      <c r="H60" s="156" t="s">
        <v>425</v>
      </c>
      <c r="I60" s="208">
        <v>0</v>
      </c>
      <c r="J60" s="208">
        <v>0</v>
      </c>
      <c r="K60" s="156">
        <v>0</v>
      </c>
      <c r="L60" s="156" t="s">
        <v>425</v>
      </c>
      <c r="M60" s="208">
        <v>0</v>
      </c>
    </row>
    <row r="61" spans="2:13" x14ac:dyDescent="0.3">
      <c r="B61" s="7" t="s">
        <v>165</v>
      </c>
      <c r="C61" s="208">
        <v>0</v>
      </c>
      <c r="D61" s="156" t="s">
        <v>425</v>
      </c>
      <c r="E61" s="156" t="s">
        <v>425</v>
      </c>
      <c r="F61" s="156" t="s">
        <v>425</v>
      </c>
      <c r="G61" s="208">
        <v>0</v>
      </c>
      <c r="H61" s="156" t="s">
        <v>425</v>
      </c>
      <c r="I61" s="208">
        <v>0</v>
      </c>
      <c r="J61" s="208">
        <v>0</v>
      </c>
      <c r="K61" s="156">
        <v>0</v>
      </c>
      <c r="L61" s="156" t="s">
        <v>425</v>
      </c>
      <c r="M61" s="208">
        <v>0</v>
      </c>
    </row>
    <row r="62" spans="2:13" x14ac:dyDescent="0.3">
      <c r="B62" s="7" t="s">
        <v>166</v>
      </c>
      <c r="C62" s="208">
        <v>0</v>
      </c>
      <c r="D62" s="156" t="s">
        <v>425</v>
      </c>
      <c r="E62" s="156" t="s">
        <v>425</v>
      </c>
      <c r="F62" s="156" t="s">
        <v>425</v>
      </c>
      <c r="G62" s="208">
        <v>0</v>
      </c>
      <c r="H62" s="156" t="s">
        <v>425</v>
      </c>
      <c r="I62" s="208">
        <v>0</v>
      </c>
      <c r="J62" s="208">
        <v>0</v>
      </c>
      <c r="K62" s="156">
        <v>0</v>
      </c>
      <c r="L62" s="156" t="s">
        <v>425</v>
      </c>
      <c r="M62" s="208">
        <v>0</v>
      </c>
    </row>
    <row r="63" spans="2:13" x14ac:dyDescent="0.3">
      <c r="B63" s="53" t="s">
        <v>167</v>
      </c>
      <c r="C63" s="209">
        <v>0</v>
      </c>
      <c r="D63" s="168" t="s">
        <v>425</v>
      </c>
      <c r="E63" s="168" t="s">
        <v>425</v>
      </c>
      <c r="F63" s="168" t="s">
        <v>425</v>
      </c>
      <c r="G63" s="209">
        <v>0</v>
      </c>
      <c r="H63" s="168" t="s">
        <v>425</v>
      </c>
      <c r="I63" s="209">
        <v>0</v>
      </c>
      <c r="J63" s="209">
        <v>0</v>
      </c>
      <c r="K63" s="168">
        <v>0</v>
      </c>
      <c r="L63" s="168" t="s">
        <v>425</v>
      </c>
      <c r="M63" s="209">
        <v>0</v>
      </c>
    </row>
    <row r="64" spans="2:13" x14ac:dyDescent="0.3">
      <c r="B64" s="69" t="s">
        <v>309</v>
      </c>
    </row>
    <row r="68" spans="2:13" x14ac:dyDescent="0.3">
      <c r="B68" s="10" t="s">
        <v>344</v>
      </c>
    </row>
    <row r="69" spans="2:13" x14ac:dyDescent="0.3">
      <c r="B69" s="151" t="s">
        <v>310</v>
      </c>
      <c r="C69" s="155"/>
      <c r="D69" s="155"/>
      <c r="E69" s="155"/>
      <c r="F69" s="155"/>
      <c r="G69" s="155"/>
      <c r="H69" s="155"/>
      <c r="I69" s="155"/>
      <c r="J69" s="155"/>
      <c r="K69" s="155"/>
      <c r="L69" s="155"/>
      <c r="M69" s="155"/>
    </row>
    <row r="70" spans="2:13" x14ac:dyDescent="0.3">
      <c r="B70" s="53"/>
      <c r="C70" s="53"/>
      <c r="D70" s="53"/>
      <c r="E70" s="53"/>
      <c r="F70" s="53"/>
      <c r="G70" s="53"/>
      <c r="H70" s="53"/>
      <c r="I70" s="53"/>
      <c r="J70" s="53"/>
      <c r="K70" s="53"/>
      <c r="L70" s="53"/>
      <c r="M70" s="53"/>
    </row>
    <row r="71" spans="2:13" ht="49.5" x14ac:dyDescent="0.3">
      <c r="B71" s="53"/>
      <c r="C71" s="124" t="s">
        <v>1</v>
      </c>
      <c r="D71" s="124" t="s">
        <v>2</v>
      </c>
      <c r="E71" s="124" t="s">
        <v>3</v>
      </c>
      <c r="F71" s="124" t="s">
        <v>4</v>
      </c>
      <c r="G71" s="124" t="s">
        <v>5</v>
      </c>
      <c r="H71" s="124" t="s">
        <v>6</v>
      </c>
      <c r="I71" s="124" t="s">
        <v>7</v>
      </c>
      <c r="J71" s="124" t="s">
        <v>52</v>
      </c>
      <c r="K71" s="124" t="s">
        <v>8</v>
      </c>
      <c r="L71" s="124" t="s">
        <v>9</v>
      </c>
      <c r="M71" s="125" t="s">
        <v>10</v>
      </c>
    </row>
    <row r="72" spans="2:13" x14ac:dyDescent="0.3">
      <c r="B72" s="126" t="s">
        <v>262</v>
      </c>
      <c r="C72" s="165">
        <v>1.1000000000000001</v>
      </c>
      <c r="D72" s="165">
        <v>0</v>
      </c>
      <c r="E72" s="165">
        <v>0</v>
      </c>
      <c r="F72" s="165">
        <v>0</v>
      </c>
      <c r="G72" s="165">
        <v>0</v>
      </c>
      <c r="H72" s="165">
        <v>0.8</v>
      </c>
      <c r="I72" s="165">
        <v>0</v>
      </c>
      <c r="J72" s="165">
        <v>0</v>
      </c>
      <c r="K72" s="165"/>
      <c r="L72" s="165">
        <v>0</v>
      </c>
      <c r="M72" s="153">
        <v>1.9000000000000001</v>
      </c>
    </row>
    <row r="73" spans="2:13" x14ac:dyDescent="0.3">
      <c r="B73" s="169" t="s">
        <v>346</v>
      </c>
      <c r="C73" s="58"/>
      <c r="D73" s="58"/>
      <c r="E73" s="58"/>
      <c r="F73" s="58"/>
    </row>
    <row r="77" spans="2:13" x14ac:dyDescent="0.3">
      <c r="B77" s="10" t="s">
        <v>345</v>
      </c>
    </row>
    <row r="78" spans="2:13" x14ac:dyDescent="0.3">
      <c r="B78" s="151" t="s">
        <v>169</v>
      </c>
      <c r="C78" s="155"/>
      <c r="D78" s="155"/>
      <c r="E78" s="155"/>
      <c r="F78" s="155"/>
      <c r="G78" s="155"/>
      <c r="H78" s="155"/>
      <c r="I78" s="155"/>
      <c r="J78" s="155"/>
      <c r="K78" s="155"/>
      <c r="L78" s="155"/>
      <c r="M78" s="155"/>
    </row>
    <row r="79" spans="2:13" x14ac:dyDescent="0.3">
      <c r="B79" s="53"/>
      <c r="C79" s="53"/>
      <c r="D79" s="53"/>
      <c r="E79" s="53"/>
      <c r="F79" s="53"/>
      <c r="G79" s="53"/>
      <c r="H79" s="53"/>
      <c r="I79" s="53"/>
      <c r="J79" s="53"/>
      <c r="K79" s="53"/>
      <c r="L79" s="53"/>
      <c r="M79" s="53"/>
    </row>
    <row r="80" spans="2:13" ht="49.5" x14ac:dyDescent="0.3">
      <c r="B80" s="53"/>
      <c r="C80" s="124" t="s">
        <v>1</v>
      </c>
      <c r="D80" s="124" t="s">
        <v>2</v>
      </c>
      <c r="E80" s="124" t="s">
        <v>3</v>
      </c>
      <c r="F80" s="124" t="s">
        <v>4</v>
      </c>
      <c r="G80" s="124" t="s">
        <v>5</v>
      </c>
      <c r="H80" s="124" t="s">
        <v>6</v>
      </c>
      <c r="I80" s="124" t="s">
        <v>7</v>
      </c>
      <c r="J80" s="124" t="s">
        <v>52</v>
      </c>
      <c r="K80" s="124" t="s">
        <v>8</v>
      </c>
      <c r="L80" s="124" t="s">
        <v>9</v>
      </c>
      <c r="M80" s="125" t="s">
        <v>10</v>
      </c>
    </row>
    <row r="81" spans="2:14" x14ac:dyDescent="0.3">
      <c r="B81" s="126" t="s">
        <v>276</v>
      </c>
      <c r="C81" s="165">
        <v>9.6279867257659341E-5</v>
      </c>
      <c r="D81" s="165">
        <v>0</v>
      </c>
      <c r="E81" s="165">
        <v>0</v>
      </c>
      <c r="F81" s="165">
        <v>0</v>
      </c>
      <c r="G81" s="165">
        <v>0</v>
      </c>
      <c r="H81" s="165">
        <v>2.6376438225685198E-4</v>
      </c>
      <c r="I81" s="165">
        <v>0</v>
      </c>
      <c r="J81" s="165">
        <v>0</v>
      </c>
      <c r="K81" s="165">
        <v>0</v>
      </c>
      <c r="L81" s="165">
        <v>0</v>
      </c>
      <c r="M81" s="165">
        <v>9.3761890675542555E-6</v>
      </c>
    </row>
    <row r="82" spans="2:14" x14ac:dyDescent="0.3">
      <c r="B82" s="69" t="s">
        <v>348</v>
      </c>
    </row>
    <row r="83" spans="2:14" x14ac:dyDescent="0.3">
      <c r="B83" s="58"/>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Tabel A - General Issuer Detail</vt:lpstr>
      <vt:lpstr>Contents</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Bjerg Larsen</cp:lastModifiedBy>
  <cp:lastPrinted>2014-12-03T10:23:51Z</cp:lastPrinted>
  <dcterms:created xsi:type="dcterms:W3CDTF">2012-10-17T07:59:56Z</dcterms:created>
  <dcterms:modified xsi:type="dcterms:W3CDTF">2025-04-28T08:54:19Z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