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enne_projektmappe"/>
  <mc:AlternateContent xmlns:mc="http://schemas.openxmlformats.org/markup-compatibility/2006">
    <mc:Choice Requires="x15">
      <x15ac:absPath xmlns:x15ac="http://schemas.microsoft.com/office/spreadsheetml/2010/11/ac" url="https://dlrkredit.sharepoint.com/sites/SjleIIIappendiks/Delte dokumenter/General/2. kvartal 2025/Opdateret K2-version uploadet d. 3. okt/"/>
    </mc:Choice>
  </mc:AlternateContent>
  <xr:revisionPtr revIDLastSave="19" documentId="13_ncr:1_{5BF4A408-9A74-408A-8A74-541E5796855E}" xr6:coauthVersionLast="47" xr6:coauthVersionMax="47" xr10:uidLastSave="{3CD805B3-3525-4DA6-B6B1-675DA6B797A7}"/>
  <bookViews>
    <workbookView xWindow="28680" yWindow="-120" windowWidth="29040" windowHeight="17520" tabRatio="851" xr2:uid="{00000000-000D-0000-FFFF-FFFF00000000}"/>
  </bookViews>
  <sheets>
    <sheet name="Contents" sheetId="126" r:id="rId1"/>
    <sheet name="Reference" sheetId="125" r:id="rId2"/>
    <sheet name="EU OV1" sheetId="17" r:id="rId3"/>
    <sheet name="EU KM1" sheetId="18" r:id="rId4"/>
    <sheet name="EU CMS1" sheetId="142" r:id="rId5"/>
    <sheet name="EU CMS2" sheetId="143" r:id="rId6"/>
    <sheet name="Skema EU LI1 " sheetId="24" r:id="rId7"/>
    <sheet name="Skema EU LI2" sheetId="25" r:id="rId8"/>
    <sheet name="Tabel EU-LIA" sheetId="27" state="hidden" r:id="rId9"/>
    <sheet name="Tabel EU-LIB" sheetId="28" state="hidden" r:id="rId10"/>
    <sheet name="Skema EU PV1" sheetId="29" r:id="rId11"/>
    <sheet name="Skema EU CC1" sheetId="34" r:id="rId12"/>
    <sheet name="Skema EU CC2 " sheetId="35" r:id="rId13"/>
    <sheet name="Tabel EU CCA  " sheetId="36" r:id="rId14"/>
    <sheet name="EU CCyB2" sheetId="38" r:id="rId15"/>
    <sheet name="EU LR1 - LRSum" sheetId="42" r:id="rId16"/>
    <sheet name="EU LR2 - LRCom" sheetId="43" r:id="rId17"/>
    <sheet name="EU LR3 - LRSpl" sheetId="44" r:id="rId18"/>
    <sheet name="EU LIQ1" sheetId="48" r:id="rId19"/>
    <sheet name="EU LIQ2" sheetId="50" r:id="rId20"/>
    <sheet name="Skema EU CR1" sheetId="54" r:id="rId21"/>
    <sheet name="Skema EU CR1-A" sheetId="55" r:id="rId22"/>
    <sheet name="Skema EU CR2" sheetId="56" r:id="rId23"/>
    <sheet name="Skema EU CR2a" sheetId="57" r:id="rId24"/>
    <sheet name="Skema EU CQ1" sheetId="58" r:id="rId25"/>
    <sheet name="Skema EU CQ2" sheetId="59" r:id="rId26"/>
    <sheet name="Skema EU CQ3" sheetId="60" r:id="rId27"/>
    <sheet name="Skema EU CQ4" sheetId="61" r:id="rId28"/>
    <sheet name="Skema EU CQ5" sheetId="62" r:id="rId29"/>
    <sheet name="Skema EU CQ6" sheetId="63" r:id="rId30"/>
    <sheet name="Skema EU CQ7" sheetId="64" r:id="rId31"/>
    <sheet name="Skema EU CQ8" sheetId="65" r:id="rId32"/>
    <sheet name="EU CR3" sheetId="68" r:id="rId33"/>
    <sheet name="EU CR4" sheetId="71" r:id="rId34"/>
    <sheet name="EU CR5" sheetId="72" r:id="rId35"/>
    <sheet name="EU CR6" sheetId="75" r:id="rId36"/>
    <sheet name="EU CR6-A" sheetId="76" r:id="rId37"/>
    <sheet name="EU CR7" sheetId="77" r:id="rId38"/>
    <sheet name="EU CR7-A" sheetId="78" r:id="rId39"/>
    <sheet name="EU CR8" sheetId="79" r:id="rId40"/>
    <sheet name="EU CR9" sheetId="80" r:id="rId41"/>
    <sheet name="EU CR9.1" sheetId="81" state="hidden" r:id="rId42"/>
    <sheet name="Tabel EU CCRA" sheetId="85" state="hidden" r:id="rId43"/>
    <sheet name="Skema EU CCR1" sheetId="86" state="hidden" r:id="rId44"/>
    <sheet name="Skema EU CCR2" sheetId="87" state="hidden" r:id="rId45"/>
    <sheet name="Skema EU CCR3" sheetId="88" state="hidden" r:id="rId46"/>
    <sheet name="Skema EU CCR4" sheetId="89" state="hidden" r:id="rId47"/>
    <sheet name="Skema EU CCR5" sheetId="90" state="hidden" r:id="rId48"/>
    <sheet name="Skema EU CCR6" sheetId="91" state="hidden" r:id="rId49"/>
    <sheet name="Skema EU CCR7" sheetId="92" state="hidden" r:id="rId50"/>
    <sheet name="Skema EU CCR8" sheetId="93" state="hidden" r:id="rId51"/>
    <sheet name="Skema EU SEC1" sheetId="96" state="hidden" r:id="rId52"/>
    <sheet name="Skema EU SEC2" sheetId="97" state="hidden" r:id="rId53"/>
    <sheet name="Skema EU SEC3" sheetId="98" state="hidden" r:id="rId54"/>
    <sheet name="Skema EU SEC4" sheetId="99" state="hidden" r:id="rId55"/>
    <sheet name="Skema EU SEC5" sheetId="100" state="hidden" r:id="rId56"/>
    <sheet name="EU MR3" sheetId="103" r:id="rId57"/>
    <sheet name="Skema EU OR1" sheetId="111" r:id="rId58"/>
    <sheet name="REM1" sheetId="114" r:id="rId59"/>
    <sheet name="REM2" sheetId="115" r:id="rId60"/>
    <sheet name="REM3" sheetId="116" state="hidden" r:id="rId61"/>
    <sheet name="REM4" sheetId="117" state="hidden" r:id="rId62"/>
    <sheet name="REM5" sheetId="118" r:id="rId63"/>
    <sheet name="Skema EU AE1" sheetId="120" r:id="rId64"/>
    <sheet name="Skema EU AE2" sheetId="121" state="hidden" r:id="rId65"/>
    <sheet name="Skema EU AE3" sheetId="122" r:id="rId66"/>
    <sheet name="Skema EU IRRBB1" sheetId="128" r:id="rId67"/>
    <sheet name="Qualitative-Environmental risk" sheetId="144" r:id="rId68"/>
    <sheet name="Qualitative-Social risk" sheetId="145" r:id="rId69"/>
    <sheet name="Qualitative-Governance risk" sheetId="146" r:id="rId70"/>
    <sheet name="1.CC Transition risk-Banking b." sheetId="147" r:id="rId71"/>
    <sheet name="2.CC Trans-BB.RE collateral" sheetId="148" r:id="rId72"/>
    <sheet name="3.CC Trans-BB.alignment metrics" sheetId="149" r:id="rId73"/>
    <sheet name="4.CC Transition-toppollutcomp" sheetId="150" r:id="rId74"/>
    <sheet name="5.CC Physical risk" sheetId="151" r:id="rId75"/>
  </sheets>
  <externalReferences>
    <externalReference r:id="rId76"/>
  </externalReferences>
  <definedNames>
    <definedName name="_AMO_UniqueIdentifier" hidden="1">"'308846b9-0b61-4f1b-9da2-bd322d3a0eff'"</definedName>
    <definedName name="_ftn1" localSheetId="56">'EU MR3'!#REF!</definedName>
    <definedName name="_ftnref1" localSheetId="56">'EU MR3'!$H$12</definedName>
    <definedName name="_Toc483499698" localSheetId="6">'Skema EU LI1 '!$B$2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2">'EU CR3'!$B$1:$K$20</definedName>
    <definedName name="_xlnm.Print_Area" localSheetId="36">'EU CR6-A'!$A$2:$J$24</definedName>
    <definedName name="_xlnm.Print_Area" localSheetId="37">'EU CR7'!$B$2:$G$27</definedName>
    <definedName name="_xlnm.Print_Area" localSheetId="40">'EU CR9'!$B$2:$J$49</definedName>
    <definedName name="_xlnm.Print_Area" localSheetId="41">'EU CR9.1'!$B$2:$I$30</definedName>
    <definedName name="_xlnm.Print_Area" localSheetId="15">'EU LR1 - LRSum'!$B$2:$D$21</definedName>
    <definedName name="_xlnm.Print_Area" localSheetId="16">'EU LR2 - LRCom'!$B$2:$E$72</definedName>
    <definedName name="_xlnm.Print_Area" localSheetId="17">'EU LR3 - LRSpl'!$B$2:$D$18</definedName>
    <definedName name="_xlnm.Print_Area" localSheetId="11">'Skema EU CC1'!$B$6:$E$126</definedName>
    <definedName name="_xlnm.Print_Area" localSheetId="6">'Skema EU LI1 '!$B$2:$J$36</definedName>
    <definedName name="_xlnm.Print_Area" localSheetId="55">'Skema EU SEC5'!$A$1:$E$19</definedName>
    <definedName name="_xlnm.Print_Titles" localSheetId="11">'Skema EU CC1'!$6:$6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03" l="1"/>
  <c r="E20" i="77"/>
  <c r="E38" i="77" s="1"/>
  <c r="E39" i="77" s="1"/>
  <c r="O26" i="75"/>
  <c r="N26" i="75"/>
  <c r="L26" i="75"/>
  <c r="I26" i="75"/>
  <c r="G26" i="75"/>
  <c r="E26" i="75"/>
  <c r="D26" i="75"/>
  <c r="K39" i="72"/>
  <c r="I39" i="72"/>
  <c r="G39" i="72"/>
  <c r="D39" i="72"/>
  <c r="S37" i="72"/>
  <c r="AC37" i="72" s="1"/>
  <c r="AC34" i="72"/>
  <c r="AC31" i="72"/>
  <c r="AC30" i="72"/>
  <c r="AC29" i="72"/>
  <c r="S28" i="72"/>
  <c r="P28" i="72"/>
  <c r="N28" i="72"/>
  <c r="AC28" i="72" s="1"/>
  <c r="AC26" i="72"/>
  <c r="AC25" i="72"/>
  <c r="S23" i="72"/>
  <c r="S39" i="72" s="1"/>
  <c r="P23" i="72"/>
  <c r="P39" i="72" s="1"/>
  <c r="H23" i="72"/>
  <c r="H39" i="72" s="1"/>
  <c r="AC16" i="72"/>
  <c r="AC15" i="72"/>
  <c r="AC14" i="72"/>
  <c r="AC10" i="72"/>
  <c r="AC8" i="72"/>
  <c r="E16" i="61"/>
  <c r="E13" i="61"/>
  <c r="F13" i="61" s="1"/>
  <c r="D13" i="61"/>
  <c r="H10" i="61"/>
  <c r="E10" i="61"/>
  <c r="F10" i="61" s="1"/>
  <c r="D10" i="61"/>
  <c r="I9" i="55"/>
  <c r="I7" i="55"/>
  <c r="R31" i="54"/>
  <c r="Q31" i="54"/>
  <c r="O31" i="54"/>
  <c r="M31" i="54"/>
  <c r="L31" i="54"/>
  <c r="K31" i="54"/>
  <c r="J31" i="54"/>
  <c r="I31" i="54"/>
  <c r="H31" i="54"/>
  <c r="G31" i="54"/>
  <c r="F31" i="54"/>
  <c r="E31" i="54"/>
  <c r="D31" i="54"/>
  <c r="H43" i="50"/>
  <c r="H44" i="50" s="1"/>
  <c r="H21" i="50"/>
  <c r="H19" i="50"/>
  <c r="H10" i="50"/>
  <c r="H9" i="50"/>
  <c r="H22" i="50" s="1"/>
  <c r="E56" i="43"/>
  <c r="D56" i="43"/>
  <c r="E55" i="43"/>
  <c r="E58" i="43" s="1"/>
  <c r="D55" i="43"/>
  <c r="D37" i="43"/>
  <c r="D39" i="43" s="1"/>
  <c r="D21" i="42"/>
  <c r="D8" i="38"/>
  <c r="D16" i="61" l="1"/>
  <c r="AC23" i="72"/>
  <c r="AC39" i="72" s="1"/>
  <c r="N39" i="72"/>
  <c r="F16" i="61"/>
  <c r="G10" i="61"/>
  <c r="G16" i="61" s="1"/>
</calcChain>
</file>

<file path=xl/sharedStrings.xml><?xml version="1.0" encoding="utf-8"?>
<sst xmlns="http://schemas.openxmlformats.org/spreadsheetml/2006/main" count="3694" uniqueCount="1897">
  <si>
    <t>Pillar III Appendix</t>
  </si>
  <si>
    <t>Frequency</t>
  </si>
  <si>
    <t xml:space="preserve">Updated </t>
  </si>
  <si>
    <t>Template EU OV1 – Overview of risk weighted exposure amounts</t>
  </si>
  <si>
    <t>Annually</t>
  </si>
  <si>
    <t>31.12.2024</t>
  </si>
  <si>
    <t>Template EU KM1 - Key metrics template</t>
  </si>
  <si>
    <t>Semi annually</t>
  </si>
  <si>
    <t xml:space="preserve">Template EU LI1 - Differences between accounting and regulatory scopes of consolidation and mapping of financial statement categories with regulatory risk categories </t>
  </si>
  <si>
    <t xml:space="preserve">Template EU LI2 - Main sources of differences between regulatory exposure amounts and carrying values in financial statements </t>
  </si>
  <si>
    <t>Template EU PV1: Prudent valuation adjustments (PVA)</t>
  </si>
  <si>
    <t>Template EU CC1 - Composition of regulatory own funds</t>
  </si>
  <si>
    <t>Template EU CC2 - reconciliation of regulatory own funds to balance sheet in the audited financial statements</t>
  </si>
  <si>
    <t>Template EU CCA: Main features of regulatory own funds instruments and eligible liabilities instruments</t>
  </si>
  <si>
    <t>Template EU CCyB2 - Amount of institution-specific countercyclical capital buffer</t>
  </si>
  <si>
    <t>Template EU LR1 - LRSum: Summary reconciliation of accounting assets and leverage ratio exposures</t>
  </si>
  <si>
    <t>Template EU LR2 - LRCom: Leverage ratio common disclosure</t>
  </si>
  <si>
    <t>Template EU LR3 - LRSpl: Split-up of on balance sheet exposures (excluding derivatives, SFTs and exempted exposures)</t>
  </si>
  <si>
    <t>Template EU LIQ1 - Quantitative information of LCR</t>
  </si>
  <si>
    <t xml:space="preserve">Template EU LIQ2: Net Stable Funding Ratio </t>
  </si>
  <si>
    <t>Template EU CR1: Performing and non-performing exposures and related provisions</t>
  </si>
  <si>
    <t>Template EU CR1-A: Maturity of exposures</t>
  </si>
  <si>
    <t>Template EU CR2: Changes in the stock of non-performing loans and advances</t>
  </si>
  <si>
    <t>Template EU CR2a: Changes in the stock of non-performing loans and advances and related net accumulated recoveries</t>
  </si>
  <si>
    <t>Template EU CQ1: Credit quality of forborne exposures</t>
  </si>
  <si>
    <t>Template EU CQ2: Quality of forbearance</t>
  </si>
  <si>
    <t>Template EU CQ3: Credit quality of performing and non-performing exposures by past due days</t>
  </si>
  <si>
    <t>Template EU CQ4: Quality of non-performing exposures by geography </t>
  </si>
  <si>
    <t>Template EU CQ5: Credit quality of loans and advances by industry</t>
  </si>
  <si>
    <t xml:space="preserve">Template EU CQ6: Collateral valuation - loans and advances </t>
  </si>
  <si>
    <t xml:space="preserve">Template EU CQ7: Collateral obtained by taking possession and execution processes </t>
  </si>
  <si>
    <t>Template EU CQ8: Collateral obtained by taking possession and execution processes – vintage breakdown</t>
  </si>
  <si>
    <t>Template EU CR3 –  CRM techniques overview:  Disclosure of the use of credit risk mitigation techniques</t>
  </si>
  <si>
    <t>Template EU CR4 – standardised approach – Credit risk exposure and CRM effects</t>
  </si>
  <si>
    <t>Template EU CR5 – standardised approach</t>
  </si>
  <si>
    <t>Template EU CR6 – IRB approach – Credit risk exposures by exposure class and PD range</t>
  </si>
  <si>
    <t>Template EU CR6-A – Scope of the use of IRB and SA approaches</t>
  </si>
  <si>
    <t>Template EU CR7 – IRB approach – Effect on the RWEAs of credit derivatives used as CRM techniques</t>
  </si>
  <si>
    <t>Template EU CR7-A – IRB approach – Disclosure of the extent of the use of CRM techniques</t>
  </si>
  <si>
    <t xml:space="preserve">Template EU CR8 –  RWEA flow statements of credit risk exposures under the IRB approach </t>
  </si>
  <si>
    <t>Template CR9 –IRB approach – Back-testing of PD per exposure class (fixed PD scale)</t>
  </si>
  <si>
    <t>Template EU OR1 - Operational risk own funds requirements and risk-weighted exposure amounts</t>
  </si>
  <si>
    <t xml:space="preserve">Template EU REM1 - Remuneration awarded for the financial year </t>
  </si>
  <si>
    <t>Template EU REM2 - Special payments  to staff whose professional activities have a material impact on institutions’ risk profile (identified staff)</t>
  </si>
  <si>
    <t>Template EU REM5 - Information on remuneration of staff whose professional activities have a material impact on institutions’ risk profile (identified staff)</t>
  </si>
  <si>
    <t>Template EU AE1 - Encumbered and unencumbered assets</t>
  </si>
  <si>
    <t>Template EU AE3 - Sources of encumbrance</t>
  </si>
  <si>
    <t>Template EU IRRBB1 - Interest rate risks of non-trading book activities</t>
  </si>
  <si>
    <t>Prudential disclosures on ESG risks (Article 449a CRR)</t>
  </si>
  <si>
    <t>Table 1 - Qualitative information on Environmental risk</t>
  </si>
  <si>
    <t>Table 2 - Qualitative information on Social risk</t>
  </si>
  <si>
    <t>Table 3 - Qualitative information on Governance risk</t>
  </si>
  <si>
    <t>Template 1: Banking book- Climate Change transition risk: Credit quality of exposures by sector, emissions and residual maturity</t>
  </si>
  <si>
    <t>Template 2: Banking book - Climate change transition risk: Loans collateralised by immovable property - Energy efficiency of the collateral</t>
  </si>
  <si>
    <t>Template 3: Banking book - Climate change transition risk: Alignment metrics</t>
  </si>
  <si>
    <t>Template 4: Banking book - Climate change transition risk: Exposures to top 20 carbon-intensive firms</t>
  </si>
  <si>
    <t>Template 5: Banking book - Climate change physical risk: Exposures subject to physical risk</t>
  </si>
  <si>
    <t>References to Pillar III reporting</t>
  </si>
  <si>
    <t>Particular reference is made to:</t>
  </si>
  <si>
    <t>Annual report</t>
  </si>
  <si>
    <t>Risk and Capital Management Report</t>
  </si>
  <si>
    <t>Internal Capital and Solvency Requirement</t>
  </si>
  <si>
    <t>CSR-report</t>
  </si>
  <si>
    <t>Remuneration policy and guidelines 
of DLR Kredit A/S</t>
  </si>
  <si>
    <t>For the following tables, see:</t>
  </si>
  <si>
    <t>EU OVC</t>
  </si>
  <si>
    <t>In particular described in in Risk and Capital Management Report</t>
  </si>
  <si>
    <t>EU OVA</t>
  </si>
  <si>
    <t>EU OVB</t>
  </si>
  <si>
    <t>In particular described in in Risk and Capital Management Report, Annual Report and CSR-report</t>
  </si>
  <si>
    <t xml:space="preserve">EU LRA </t>
  </si>
  <si>
    <t>EU LIQA</t>
  </si>
  <si>
    <t>EU LIQB</t>
  </si>
  <si>
    <t>EU CRA</t>
  </si>
  <si>
    <t>EU CRB</t>
  </si>
  <si>
    <t>EU CRC</t>
  </si>
  <si>
    <t>EU CRD</t>
  </si>
  <si>
    <t>EU CRE</t>
  </si>
  <si>
    <t>EU MRA</t>
  </si>
  <si>
    <t>EU ORA</t>
  </si>
  <si>
    <t>REMA</t>
  </si>
  <si>
    <t>In particular described in in Risk and Capital Management Report, Annual Report, CSR-report in remuneration policy and guidelines of DLR A/S</t>
  </si>
  <si>
    <t>EU AE4</t>
  </si>
  <si>
    <t>EU IRRBBA</t>
  </si>
  <si>
    <t>See tab Skema EU IRRBB1</t>
  </si>
  <si>
    <t>Non-relevant tables are deleted:</t>
  </si>
  <si>
    <t>INS1</t>
  </si>
  <si>
    <t>INS2</t>
  </si>
  <si>
    <t>EU-LIA</t>
  </si>
  <si>
    <t>EU-LIB</t>
  </si>
  <si>
    <t>EU CCyB1</t>
  </si>
  <si>
    <t>EU CR9.1</t>
  </si>
  <si>
    <t>EU CR10.1</t>
  </si>
  <si>
    <t>EU CR10.2</t>
  </si>
  <si>
    <t>EU CR10.3</t>
  </si>
  <si>
    <t>EU CR10.4</t>
  </si>
  <si>
    <t>EU CR10.5</t>
  </si>
  <si>
    <t>EU-CCRA</t>
  </si>
  <si>
    <t>EU CCR1</t>
  </si>
  <si>
    <t>EU CCR3</t>
  </si>
  <si>
    <t>EU CCR4</t>
  </si>
  <si>
    <t>EU CCR5</t>
  </si>
  <si>
    <t>EU CCR6</t>
  </si>
  <si>
    <t>EU CCR7</t>
  </si>
  <si>
    <t>EU CCR8</t>
  </si>
  <si>
    <t>EU-SECA</t>
  </si>
  <si>
    <t>EU-SEC1</t>
  </si>
  <si>
    <t>EU-SEC2</t>
  </si>
  <si>
    <t>EU-SEC3</t>
  </si>
  <si>
    <t>EU-SEC4</t>
  </si>
  <si>
    <t>EU-SEC5</t>
  </si>
  <si>
    <t>EU MRB</t>
  </si>
  <si>
    <t>REM3</t>
  </si>
  <si>
    <t>REM4</t>
  </si>
  <si>
    <t>EU AE2</t>
  </si>
  <si>
    <t>Updated:</t>
  </si>
  <si>
    <t>Template EU OV1 – Overview of total risk exposure amounts</t>
  </si>
  <si>
    <t>Total risk exposure amounts (TREA)</t>
  </si>
  <si>
    <t>Total own funds requirements</t>
  </si>
  <si>
    <t>a</t>
  </si>
  <si>
    <t>b</t>
  </si>
  <si>
    <t>c</t>
  </si>
  <si>
    <t>2024Q4</t>
  </si>
  <si>
    <t>2024Q3</t>
  </si>
  <si>
    <t>Credit risk (excluding CCR)</t>
  </si>
  <si>
    <t xml:space="preserve">Of which the standardised approach </t>
  </si>
  <si>
    <t xml:space="preserve">Of which the Foundation IRB (F-IRB) approach </t>
  </si>
  <si>
    <t>Of which slotting approach</t>
  </si>
  <si>
    <t>EU 4a</t>
  </si>
  <si>
    <t xml:space="preserve">Of which the Advanced IRB (A-IRB) approach </t>
  </si>
  <si>
    <t xml:space="preserve">Counterparty credit risk - CCR </t>
  </si>
  <si>
    <t>Of which internal model method (IMM)</t>
  </si>
  <si>
    <t>EU 8a</t>
  </si>
  <si>
    <t>Of which exposures to a CCP</t>
  </si>
  <si>
    <t>Of which other CCR</t>
  </si>
  <si>
    <t>Not applicable</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</si>
  <si>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</si>
  <si>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</si>
  <si>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</si>
  <si>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</si>
  <si>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</si>
  <si>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</si>
  <si>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</si>
  <si>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</si>
  <si>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EU 22a</t>
  </si>
  <si>
    <t>Large exposures</t>
  </si>
  <si>
    <t>Amounts below the thresholds for deduction (subject
to 250% risk weight)</t>
  </si>
  <si>
    <t>Total</t>
  </si>
  <si>
    <t>2024Q2</t>
  </si>
  <si>
    <t>2024Q1</t>
  </si>
  <si>
    <t>2023Q4</t>
  </si>
  <si>
    <t>Available own funds (amounts)</t>
  </si>
  <si>
    <t xml:space="preserve">Common Equity Tier 1 (CET1) capital </t>
  </si>
  <si>
    <t xml:space="preserve">Tier 1 capital </t>
  </si>
  <si>
    <t xml:space="preserve">Total capital </t>
  </si>
  <si>
    <t>Risk-weighted exposure amounts</t>
  </si>
  <si>
    <t>Total risk exposure amount</t>
  </si>
  <si>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</si>
  <si>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</si>
  <si>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</si>
  <si>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</si>
  <si>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</si>
  <si>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</si>
  <si>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</si>
  <si>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</si>
  <si>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</si>
  <si>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</si>
  <si>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</si>
  <si>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</si>
  <si>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</si>
  <si>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</si>
  <si>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</si>
  <si>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</si>
  <si>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</si>
  <si>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</si>
  <si>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</si>
  <si>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</si>
  <si>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</si>
  <si>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</si>
  <si>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</si>
  <si>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</si>
  <si>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</si>
  <si>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</si>
  <si>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</si>
  <si>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</si>
  <si>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</si>
  <si>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</si>
  <si>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</si>
  <si>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</si>
  <si>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</si>
  <si>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</si>
  <si>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</si>
  <si>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</si>
  <si>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</si>
  <si>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</si>
  <si>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</si>
  <si>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</si>
  <si>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</si>
  <si>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</si>
  <si>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</si>
  <si>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</si>
  <si>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</si>
  <si>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</si>
  <si>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</si>
  <si>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</si>
  <si>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</si>
  <si>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</si>
  <si>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</si>
  <si>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 xml:space="preserve">Template EU LI1 - Differences between the accounting scope and the scope of prudential consolidation and mapping of financial statement categories with regulatory risk categories </t>
  </si>
  <si>
    <t>d</t>
  </si>
  <si>
    <t>e</t>
  </si>
  <si>
    <t>f</t>
  </si>
  <si>
    <t>g</t>
  </si>
  <si>
    <t xml:space="preserve"> </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</si>
  <si>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</si>
  <si>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</si>
  <si>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</si>
  <si>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</si>
  <si>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</si>
  <si>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</si>
  <si>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</si>
  <si>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</si>
  <si>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</si>
  <si>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balance and demand deposits with central banks</t>
  </si>
  <si>
    <t>Due from credit institutions and central banks</t>
  </si>
  <si>
    <t>Loans, advances and other receivables at fair value</t>
  </si>
  <si>
    <t>Loans, advances and other receivables at amortised cost</t>
  </si>
  <si>
    <t>Bonds at fair value</t>
  </si>
  <si>
    <t>Shares etc.</t>
  </si>
  <si>
    <t>Land and buildings - domicile properties</t>
  </si>
  <si>
    <t>Other property, plant and equipment</t>
  </si>
  <si>
    <t xml:space="preserve">Leasing assets </t>
  </si>
  <si>
    <t>Current tax assets</t>
  </si>
  <si>
    <t>Assets held temporarily</t>
  </si>
  <si>
    <t>Other assets</t>
  </si>
  <si>
    <t>Prepayments</t>
  </si>
  <si>
    <t xml:space="preserve">Total assets </t>
  </si>
  <si>
    <t>Breakdown by liability classes according to the balance sheet in the published financial statements</t>
  </si>
  <si>
    <t>Issued bonds at fair value</t>
  </si>
  <si>
    <t>Issued bonds at amortised cost</t>
  </si>
  <si>
    <t>Current tax liabilities</t>
  </si>
  <si>
    <t>Other liabilities</t>
  </si>
  <si>
    <t>Deferred income</t>
  </si>
  <si>
    <t>Provisions for deferred tax</t>
  </si>
  <si>
    <t>Subordinated debt</t>
  </si>
  <si>
    <t>Share capital</t>
  </si>
  <si>
    <t>Revaluation reserve</t>
  </si>
  <si>
    <t>Undistributable reserve</t>
  </si>
  <si>
    <t>Retained earnings etc.</t>
  </si>
  <si>
    <t xml:space="preserve">Total liabilities </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</si>
  <si>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</si>
  <si>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</si>
  <si>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</si>
  <si>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</si>
  <si>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</si>
  <si>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</si>
  <si>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</si>
  <si>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</si>
  <si>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</si>
  <si>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</si>
  <si>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</si>
  <si>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</si>
  <si>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</si>
  <si>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</si>
  <si>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</si>
  <si>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</si>
  <si>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</si>
  <si>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Opdateret:</t>
  </si>
  <si>
    <t>31.12.2021</t>
  </si>
  <si>
    <t>Tabel EU LIA – Forklaringer af forskelle mellem regnskabsmæssige og tilsynsmæssige eksponeringsbeløb.</t>
  </si>
  <si>
    <t>Fritekstbokse til offentliggørelse af kvalitative oplysninger</t>
  </si>
  <si>
    <t>Retsgrundlag</t>
  </si>
  <si>
    <t>Række nr.</t>
  </si>
  <si>
    <t>Kvalitative oplysninger — Fritekst</t>
  </si>
  <si>
    <t>Artikel 436, litra b), i CRR</t>
  </si>
  <si>
    <t>a)</t>
  </si>
  <si>
    <t>Forskelle mellem kolonne a) og b) i skema EU LI1</t>
  </si>
  <si>
    <t>Artikel 436, litra d), i CRR</t>
  </si>
  <si>
    <t>b)</t>
  </si>
  <si>
    <t>Kvalitative oplysninger om de vigtigste kilder til forskelle mellem de regnskabsmæssige og tilsynsmæssige rammer for konsolidering vist i skema EU LI2</t>
  </si>
  <si>
    <t>Tabel EU LIB — Andre kvalitative oplysninger om anvendelsesområdet</t>
  </si>
  <si>
    <t>Artikel 436, litra f), i CRR</t>
  </si>
  <si>
    <t>Hindring for hurtig overførsel af kapitalgrundlag eller tilbagebetaling af forpligtelser inden for koncernen</t>
  </si>
  <si>
    <t>Artikel 436, litra g), i CRR</t>
  </si>
  <si>
    <t xml:space="preserve">Datterselskaber, der ikke er omfattet af konsolideringen, med mindre kapitalgrundlag end krævet </t>
  </si>
  <si>
    <t>Artikel 436, litra h), i CRR</t>
  </si>
  <si>
    <t>c)</t>
  </si>
  <si>
    <t>Anvendelse af undtagelsen i artikel 7 i CRR eller den individuelle konsolideringsmetode fastsat i artikel 9 i CRR</t>
  </si>
  <si>
    <t>d)</t>
  </si>
  <si>
    <t>Aggregeret beløb, hvormed det faktiske kapitalgrundlag er mindre end krævet i alle datterselskaber, der ikke er omfattet af konsolideringen</t>
  </si>
  <si>
    <t>Template EU PV1 - Prudent valuation adjustments (PVA)</t>
  </si>
  <si>
    <t>Fixed format</t>
  </si>
  <si>
    <t>EU e1</t>
  </si>
  <si>
    <t>EU e2</t>
  </si>
  <si>
    <t>h</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</si>
  <si>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</si>
  <si>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</si>
  <si>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</si>
  <si>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</si>
  <si>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</si>
  <si>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</si>
  <si>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</si>
  <si>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</si>
  <si>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</si>
  <si>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</si>
  <si>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</si>
  <si>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r>
      <t xml:space="preserve">Of which: </t>
    </r>
    <r>
      <rPr>
        <b/>
        <sz val="11"/>
        <rFont val="Calibri"/>
        <family val="2"/>
        <scheme val="minor"/>
      </rPr>
      <t>Total core approach</t>
    </r>
    <r>
      <rPr>
        <sz val="11"/>
        <rFont val="Calibri"/>
        <family val="2"/>
        <scheme val="minor"/>
      </rPr>
      <t xml:space="preserve"> in the trading book</t>
    </r>
  </si>
  <si>
    <r>
      <t xml:space="preserve">Of which: </t>
    </r>
    <r>
      <rPr>
        <b/>
        <sz val="11"/>
        <rFont val="Calibri"/>
        <family val="2"/>
        <scheme val="minor"/>
      </rPr>
      <t>Total core approach</t>
    </r>
    <r>
      <rPr>
        <sz val="11"/>
        <rFont val="Calibri"/>
        <family val="2"/>
        <scheme val="minor"/>
      </rPr>
      <t xml:space="preserve"> in the banking book</t>
    </r>
  </si>
  <si>
    <t>Market price uncertainty</t>
  </si>
  <si>
    <t>Close-out cost</t>
  </si>
  <si>
    <t>Concentrated positions</t>
  </si>
  <si>
    <t>Early termination</t>
  </si>
  <si>
    <t>Model risk</t>
  </si>
  <si>
    <t>Operational risk</t>
  </si>
  <si>
    <t>Future administrative costs</t>
  </si>
  <si>
    <t>Total Additional Valuation Adjustments (AVAs)</t>
  </si>
  <si>
    <t xml:space="preserve"> (a)</t>
  </si>
  <si>
    <t xml:space="preserve">  (b)</t>
  </si>
  <si>
    <t>Amounts</t>
  </si>
  <si>
    <r>
      <t>Source based on reference numbers/letters of the balance sheet under the regulatory scope of consolidation</t>
    </r>
    <r>
      <rPr>
        <sz val="11"/>
        <rFont val="Calibri"/>
        <family val="2"/>
        <scheme val="minor"/>
      </rPr>
      <t> </t>
    </r>
  </si>
  <si>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</si>
  <si>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</si>
  <si>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</si>
  <si>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</si>
  <si>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</si>
  <si>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</si>
  <si>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</si>
  <si>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</si>
  <si>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</si>
  <si>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</si>
  <si>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</si>
  <si>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</si>
  <si>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</si>
  <si>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</si>
  <si>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</si>
  <si>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</si>
  <si>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</si>
  <si>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</si>
  <si>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</si>
  <si>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</si>
  <si>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</si>
  <si>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</si>
  <si>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</si>
  <si>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</si>
  <si>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</si>
  <si>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</si>
  <si>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</si>
  <si>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</si>
  <si>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</si>
  <si>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</si>
  <si>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</si>
  <si>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</si>
  <si>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</si>
  <si>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</si>
  <si>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</si>
  <si>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</si>
  <si>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</si>
  <si>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</si>
  <si>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</si>
  <si>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</si>
  <si>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</si>
  <si>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</si>
  <si>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27a</t>
  </si>
  <si>
    <r>
      <t>Other regulatory adjustments</t>
    </r>
    <r>
      <rPr>
        <strike/>
        <sz val="9"/>
        <color rgb="FFFF0000"/>
        <rFont val="Calibri"/>
        <family val="2"/>
        <scheme val="minor"/>
      </rPr>
      <t/>
    </r>
  </si>
  <si>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</si>
  <si>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</si>
  <si>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</si>
  <si>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</si>
  <si>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</si>
  <si>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</si>
  <si>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</si>
  <si>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</si>
  <si>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</si>
  <si>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</si>
  <si>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</si>
  <si>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</si>
  <si>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</si>
  <si>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</si>
  <si>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</si>
  <si>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</si>
  <si>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</si>
  <si>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</si>
  <si>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</si>
  <si>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</si>
  <si>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</si>
  <si>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</si>
  <si>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</si>
  <si>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</si>
  <si>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</si>
  <si>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</si>
  <si>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</si>
  <si>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</si>
  <si>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</si>
  <si>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</si>
  <si>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</si>
  <si>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</si>
  <si>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</si>
  <si>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</si>
  <si>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</si>
  <si>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</si>
  <si>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</si>
  <si>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</si>
  <si>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</si>
  <si>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</si>
  <si>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</si>
  <si>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</si>
  <si>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</si>
  <si>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</si>
  <si>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</si>
  <si>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</si>
  <si>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</si>
  <si>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</si>
  <si>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</si>
  <si>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</si>
  <si>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</si>
  <si>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</si>
  <si>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</si>
  <si>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</si>
  <si>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</si>
  <si>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</si>
  <si>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</si>
  <si>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</si>
  <si>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</si>
  <si>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</si>
  <si>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</si>
  <si>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r>
      <t>Not applicable</t>
    </r>
    <r>
      <rPr>
        <sz val="9"/>
        <color rgb="FFFF0000"/>
        <rFont val="Calibri"/>
        <family val="2"/>
        <scheme val="minor"/>
      </rPr>
      <t/>
    </r>
  </si>
  <si>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</si>
  <si>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</si>
  <si>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</si>
  <si>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</si>
  <si>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</si>
  <si>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</si>
  <si>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</si>
  <si>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</si>
  <si>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Balance sheet as in published financial statements</t>
  </si>
  <si>
    <t>Under regulatory scope of consolidation</t>
  </si>
  <si>
    <t>Reference</t>
  </si>
  <si>
    <t>As at period end</t>
  </si>
  <si>
    <r>
      <t xml:space="preserve">Assets - </t>
    </r>
    <r>
      <rPr>
        <i/>
        <sz val="11"/>
        <color rgb="FF000000"/>
        <rFont val="Calibri"/>
        <family val="2"/>
        <scheme val="minor"/>
      </rPr>
      <t>Breakdown by asset clases according to the balance sheet in the published financial statements</t>
    </r>
  </si>
  <si>
    <t>Total assets</t>
  </si>
  <si>
    <r>
      <t>Liabilities</t>
    </r>
    <r>
      <rPr>
        <i/>
        <sz val="11"/>
        <color rgb="FF000000"/>
        <rFont val="Calibri"/>
        <family val="2"/>
        <scheme val="minor"/>
      </rPr>
      <t xml:space="preserve"> - Breakdown by liability clases according to the balance sheet in the published financial statements</t>
    </r>
  </si>
  <si>
    <t>Total liabilities</t>
  </si>
  <si>
    <t>Shareholders' Equity</t>
  </si>
  <si>
    <t>Shareholders' equity</t>
  </si>
  <si>
    <t>Total shareholders' equity</t>
  </si>
  <si>
    <t>Qualitative or quantitative information - Free format</t>
  </si>
  <si>
    <t>Issuer</t>
  </si>
  <si>
    <t>DLR Kredit A/S</t>
  </si>
  <si>
    <t>Unique identifier (eg CUSIP, ISIN or Bloomberg identifier for private placement)</t>
  </si>
  <si>
    <t>ISIN: DK0006360961</t>
  </si>
  <si>
    <t>ISIN: DK0030542097</t>
  </si>
  <si>
    <t>ISIN: DK0006357900</t>
  </si>
  <si>
    <t>2a</t>
  </si>
  <si>
    <t>Public or private placement</t>
  </si>
  <si>
    <t>Public</t>
  </si>
  <si>
    <t>Governing law(s) of the instrument</t>
  </si>
  <si>
    <t>Danish law</t>
  </si>
  <si>
    <t>3a </t>
  </si>
  <si>
    <t>Contractual recognition of write down and conversion powers of resolution authorities</t>
  </si>
  <si>
    <t>Regulatory treatment</t>
  </si>
  <si>
    <t xml:space="preserve">    Current treatment taking into account, where applicable, transitional CRR rules</t>
  </si>
  <si>
    <t>Supplementary capital</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</si>
  <si>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</si>
  <si>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</si>
  <si>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</si>
  <si>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</si>
  <si>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398 million DKK</t>
  </si>
  <si>
    <t>996 million SEK</t>
  </si>
  <si>
    <t>648 million DKK</t>
  </si>
  <si>
    <t xml:space="preserve">Nominal amount of instrument </t>
  </si>
  <si>
    <t>400 million DKK</t>
  </si>
  <si>
    <t>1000 million SEK</t>
  </si>
  <si>
    <t>650 million DKK</t>
  </si>
  <si>
    <t>EU-9a</t>
  </si>
  <si>
    <t>Issue price</t>
  </si>
  <si>
    <t>EU-9b</t>
  </si>
  <si>
    <t>Redemption price</t>
  </si>
  <si>
    <t>Accounting classification</t>
  </si>
  <si>
    <t>Liability – amortized cost</t>
  </si>
  <si>
    <t>Original date of issuance</t>
  </si>
  <si>
    <t>November 20, 2024</t>
  </si>
  <si>
    <t>October 14, 2022</t>
  </si>
  <si>
    <t>Perpetual or dated</t>
  </si>
  <si>
    <t>Maturity</t>
  </si>
  <si>
    <t xml:space="preserve">     Original maturity date </t>
  </si>
  <si>
    <t>February 20, 2035</t>
  </si>
  <si>
    <t>October 14, 2032</t>
  </si>
  <si>
    <t>Issuer call subject to prior supervisory approval</t>
  </si>
  <si>
    <t>Yes</t>
  </si>
  <si>
    <t xml:space="preserve">     Optional call date, contingent call dates and redemption amount </t>
  </si>
  <si>
    <t>From and including November 20, 2029 to and including February 20, 2030</t>
  </si>
  <si>
    <t>October 14, 2027</t>
  </si>
  <si>
    <t xml:space="preserve">     Subsequent call dates, if applicable</t>
  </si>
  <si>
    <t>Callable with 30 banking days' notice</t>
  </si>
  <si>
    <t>Coupons / dividends</t>
  </si>
  <si>
    <t xml:space="preserve">Fixed or floating dividend/coupon </t>
  </si>
  <si>
    <t>Variable</t>
  </si>
  <si>
    <t xml:space="preserve">Coupon rate and any related index </t>
  </si>
  <si>
    <t>Cibor 3 + 260 bps</t>
  </si>
  <si>
    <t>Stibor 3 + 285 bps.</t>
  </si>
  <si>
    <t>Cibor 3 + 425 bps.</t>
  </si>
  <si>
    <t xml:space="preserve">Existence of a dividend stopper </t>
  </si>
  <si>
    <t>No</t>
  </si>
  <si>
    <t xml:space="preserve">     Fully discretionary, partially discretionary or mandatory (in terms of timing)</t>
  </si>
  <si>
    <t>Mandatory</t>
  </si>
  <si>
    <t xml:space="preserve">     Fully discretionary, partially discretionary or mandatory (in terms of amount)</t>
  </si>
  <si>
    <t xml:space="preserve">     Existence of step up or other incentive to redeem</t>
  </si>
  <si>
    <t xml:space="preserve">     Noncumulative or cumulative</t>
  </si>
  <si>
    <t>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</si>
  <si>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</si>
  <si>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</si>
  <si>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</si>
  <si>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</si>
  <si>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</si>
  <si>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</si>
  <si>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</si>
  <si>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</si>
  <si>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</si>
  <si>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</si>
  <si>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</si>
  <si>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</si>
  <si>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</si>
  <si>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</si>
  <si>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</si>
  <si>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</si>
  <si>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</si>
  <si>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</si>
  <si>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Currently Senior Non-Preferred Notes</t>
  </si>
  <si>
    <t>Non-compliant transitioned features</t>
  </si>
  <si>
    <t>If yes, specify non-compliant features</t>
  </si>
  <si>
    <t>37a</t>
  </si>
  <si>
    <t>Link to the full term and conditions of the instrument (signposting)</t>
  </si>
  <si>
    <t>(1) Insert ‘N/A’ if the question is not applicable</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</si>
  <si>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</si>
  <si>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</si>
  <si>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</si>
  <si>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</si>
  <si>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</si>
  <si>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</si>
  <si>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sz val="11"/>
        <color theme="1"/>
        <rFont val="Calibri"/>
        <family val="2"/>
        <scheme val="minor"/>
      </rPr>
      <t>s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</si>
  <si>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</si>
  <si>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</si>
  <si>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</si>
  <si>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r>
      <t>Adjustment</t>
    </r>
    <r>
      <rPr>
        <sz val="11"/>
        <color rgb="FF000000"/>
        <rFont val="Calibri"/>
        <family val="2"/>
        <scheme val="minor"/>
      </rPr>
      <t xml:space="preserve"> for derivative financial instruments</t>
    </r>
  </si>
  <si>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</si>
  <si>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</si>
  <si>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</si>
  <si>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</si>
  <si>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EU-11b</t>
  </si>
  <si>
    <t>(Adjustment for exposures excluded from the total exposure measure in accordance with point (j) of Article 429a(1) CRR)</t>
  </si>
  <si>
    <t>Other adjustments</t>
  </si>
  <si>
    <r>
      <rPr>
        <b/>
        <sz val="11"/>
        <color theme="1"/>
        <rFont val="Calibri"/>
        <family val="2"/>
        <scheme val="minor"/>
      </rPr>
      <t>T</t>
    </r>
    <r>
      <rPr>
        <b/>
        <sz val="11"/>
        <color rgb="FF000000"/>
        <rFont val="Calibri"/>
        <family val="2"/>
        <scheme val="minor"/>
      </rPr>
      <t>otal exposure measure</t>
    </r>
  </si>
  <si>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</si>
  <si>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</si>
  <si>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</si>
  <si>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</si>
  <si>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</si>
  <si>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</si>
  <si>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</si>
  <si>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</si>
  <si>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</si>
  <si>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</si>
  <si>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</si>
  <si>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</si>
  <si>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</si>
  <si>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</si>
  <si>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</si>
  <si>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</si>
  <si>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</si>
  <si>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</si>
  <si>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</si>
  <si>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</si>
  <si>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</si>
  <si>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</si>
  <si>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</si>
  <si>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</si>
  <si>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</si>
  <si>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</si>
  <si>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</si>
  <si>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</si>
  <si>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</si>
  <si>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</si>
  <si>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</si>
  <si>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</si>
  <si>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</si>
  <si>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</si>
  <si>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</si>
  <si>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</si>
  <si>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</si>
  <si>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</si>
  <si>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</si>
  <si>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</si>
  <si>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</si>
  <si>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</si>
  <si>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</si>
  <si>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</si>
  <si>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</si>
  <si>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</si>
  <si>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</si>
  <si>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</si>
  <si>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</si>
  <si>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</si>
  <si>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</si>
  <si>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</si>
  <si>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</si>
  <si>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</si>
  <si>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</si>
  <si>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</si>
  <si>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</si>
  <si>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</si>
  <si>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</si>
  <si>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</si>
  <si>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</si>
  <si>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</si>
  <si>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Regulatory minimum leverage ratio requirement (%)</t>
  </si>
  <si>
    <t>EU-26a</t>
  </si>
  <si>
    <t>EU-26b</t>
  </si>
  <si>
    <t xml:space="preserve">     of which: to be made up of CET1 capital</t>
  </si>
  <si>
    <t>EU-27a</t>
  </si>
  <si>
    <t>Choice on transitional arrangements and relevant exposures</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</si>
  <si>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</si>
  <si>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</si>
  <si>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</si>
  <si>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</si>
  <si>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</si>
  <si>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</si>
  <si>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</si>
  <si>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</si>
  <si>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</si>
  <si>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</si>
  <si>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</si>
  <si>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</si>
  <si>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</si>
  <si>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</si>
  <si>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</si>
  <si>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</si>
  <si>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</si>
  <si>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</si>
  <si>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</si>
  <si>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</si>
  <si>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</si>
  <si>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</si>
  <si>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</si>
  <si>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</si>
  <si>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</si>
  <si>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</si>
  <si>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</si>
  <si>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</si>
  <si>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</si>
  <si>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</si>
  <si>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</si>
  <si>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</si>
  <si>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Scope of consolidation: (solo/consolidated)</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</si>
  <si>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</si>
  <si>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</si>
  <si>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</si>
  <si>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</si>
  <si>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</si>
  <si>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</si>
  <si>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</si>
  <si>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</si>
  <si>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</si>
  <si>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</si>
  <si>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</si>
  <si>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</si>
  <si>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</si>
  <si>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</si>
  <si>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</si>
  <si>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</si>
  <si>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</si>
  <si>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</si>
  <si>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</si>
  <si>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</si>
  <si>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</si>
  <si>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</si>
  <si>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</si>
  <si>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</si>
  <si>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</si>
  <si>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</si>
  <si>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</si>
  <si>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</si>
  <si>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</si>
  <si>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</si>
  <si>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</si>
  <si>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</si>
  <si>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</si>
  <si>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</si>
  <si>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</si>
  <si>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</si>
  <si>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</si>
  <si>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</si>
  <si>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</si>
  <si>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</si>
  <si>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</si>
  <si>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In accordance with Article 451a(3) CRR</t>
  </si>
  <si>
    <t>(in currency amount)</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</si>
  <si>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</si>
  <si>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</si>
  <si>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</si>
  <si>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</si>
  <si>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</si>
  <si>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</si>
  <si>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</si>
  <si>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</si>
  <si>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</si>
  <si>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</si>
  <si>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</si>
  <si>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</si>
  <si>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</si>
  <si>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</si>
  <si>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</si>
  <si>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</si>
  <si>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</si>
  <si>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</si>
  <si>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</si>
  <si>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</si>
  <si>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</si>
  <si>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</si>
  <si>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</si>
  <si>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</si>
  <si>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</si>
  <si>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</si>
  <si>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1"/>
        <color theme="9" tint="-0.249977111117893"/>
        <rFont val="Calibri"/>
        <family val="2"/>
        <scheme val="minor"/>
      </rPr>
      <t xml:space="preserve"> </t>
    </r>
    <r>
      <rPr>
        <i/>
        <sz val="11"/>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</si>
  <si>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</si>
  <si>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</si>
  <si>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</si>
  <si>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</si>
  <si>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</si>
  <si>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</si>
  <si>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</si>
  <si>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1"/>
        <color theme="1"/>
        <rFont val="Calibri"/>
        <family val="2"/>
        <scheme val="minor"/>
      </rPr>
      <t> </t>
    </r>
  </si>
  <si>
    <t xml:space="preserve">NSFR derivative liabilities before deduction of variation margin posted </t>
  </si>
  <si>
    <t>All other assets not included in the above categories</t>
  </si>
  <si>
    <t>Off-balance sheet items</t>
  </si>
  <si>
    <t>Total RSF</t>
  </si>
  <si>
    <t>Net Stable Funding Ratio (%)</t>
  </si>
  <si>
    <t xml:space="preserve">Template EU CR1: Performing and non-performing exposures and related provisions. </t>
  </si>
  <si>
    <t>i</t>
  </si>
  <si>
    <t>j</t>
  </si>
  <si>
    <t>k</t>
  </si>
  <si>
    <t>l</t>
  </si>
  <si>
    <t>m</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</si>
  <si>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</si>
  <si>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</si>
  <si>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</si>
  <si>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</si>
  <si>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</si>
  <si>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</si>
  <si>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</si>
  <si>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</si>
  <si>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</si>
  <si>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</si>
  <si>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</si>
  <si>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</si>
  <si>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</si>
  <si>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</si>
  <si>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</si>
  <si>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</si>
  <si>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</si>
  <si>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</si>
  <si>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</si>
  <si>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</si>
  <si>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</si>
  <si>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</si>
  <si>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</si>
  <si>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</si>
  <si>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</si>
  <si>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</si>
  <si>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</si>
  <si>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</si>
  <si>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</si>
  <si>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</si>
  <si>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</si>
  <si>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</si>
  <si>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</si>
  <si>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</si>
  <si>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</si>
  <si>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</si>
  <si>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</si>
  <si>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</si>
  <si>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</si>
  <si>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</si>
  <si>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</si>
  <si>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</si>
  <si>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</si>
  <si>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</si>
  <si>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</si>
  <si>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</si>
  <si>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</si>
  <si>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</si>
  <si>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</si>
  <si>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</si>
  <si>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</si>
  <si>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</si>
  <si>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</si>
  <si>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</si>
  <si>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</si>
  <si>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</si>
  <si>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</si>
  <si>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</si>
  <si>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</si>
  <si>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</si>
  <si>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</si>
  <si>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</si>
  <si>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Related net accumulated recoveries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</si>
  <si>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</si>
  <si>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</si>
  <si>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</si>
  <si>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</si>
  <si>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</si>
  <si>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</si>
  <si>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 due to reclassification as held for sale</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</si>
  <si>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</si>
  <si>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</si>
  <si>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</si>
  <si>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</si>
  <si>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</si>
  <si>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</si>
  <si>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</si>
  <si>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</si>
  <si>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</si>
  <si>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</si>
  <si>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</si>
  <si>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</si>
  <si>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</si>
  <si>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</si>
  <si>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</si>
  <si>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</si>
  <si>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</si>
  <si>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</si>
  <si>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</si>
  <si>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</si>
  <si>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</si>
  <si>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</si>
  <si>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</si>
  <si>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</si>
  <si>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r>
      <t>f</t>
    </r>
    <r>
      <rPr>
        <sz val="11"/>
        <color theme="1"/>
        <rFont val="Calibri"/>
        <family val="2"/>
        <scheme val="minor"/>
      </rPr>
      <t> </t>
    </r>
  </si>
  <si>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</si>
  <si>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</si>
  <si>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</si>
  <si>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</si>
  <si>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</si>
  <si>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</si>
  <si>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</si>
  <si>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Denmark</t>
  </si>
  <si>
    <t>Other countries</t>
  </si>
  <si>
    <t>Template 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</si>
  <si>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</si>
  <si>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</si>
  <si>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</si>
  <si>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</si>
  <si>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</si>
  <si>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</si>
  <si>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</si>
  <si>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</si>
  <si>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</si>
  <si>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</si>
  <si>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</si>
  <si>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</si>
  <si>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</si>
  <si>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</si>
  <si>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</si>
  <si>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</si>
  <si>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</si>
  <si>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</si>
  <si>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</si>
  <si>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</si>
  <si>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</si>
  <si>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Performing</t>
  </si>
  <si>
    <t>Non-performing</t>
  </si>
  <si>
    <t>Past due &gt; 90 days</t>
  </si>
  <si>
    <t>Of which past due &gt; 30 days ≤ 90 days</t>
  </si>
  <si>
    <t>Of which past due &gt; 90 days ≤ 180 days</t>
  </si>
  <si>
    <t>Of which: past due &gt; 180 days ≤ 1 year</t>
  </si>
  <si>
    <r>
      <t>Of which: past due &gt; 1 years ≤</t>
    </r>
    <r>
      <rPr>
        <sz val="11"/>
        <color theme="1"/>
        <rFont val="Calibri"/>
        <family val="2"/>
        <scheme val="minor"/>
      </rPr>
      <t> 2 years</t>
    </r>
  </si>
  <si>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</si>
  <si>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</si>
  <si>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</si>
  <si>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</si>
  <si>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</si>
  <si>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</si>
  <si>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</si>
  <si>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</si>
  <si>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</si>
  <si>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</si>
  <si>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</si>
  <si>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</si>
  <si>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</si>
  <si>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</si>
  <si>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</si>
  <si>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</si>
  <si>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</si>
  <si>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</si>
  <si>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</si>
  <si>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</si>
  <si>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</si>
  <si>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</si>
  <si>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</si>
  <si>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</si>
  <si>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</si>
  <si>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</si>
  <si>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</si>
  <si>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</si>
  <si>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</si>
  <si>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</si>
  <si>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</si>
  <si>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</si>
  <si>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</si>
  <si>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Unsecured carrying amount </t>
  </si>
  <si>
    <t>Secured carrying amount</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</si>
  <si>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</si>
  <si>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</si>
  <si>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</si>
  <si>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</si>
  <si>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</si>
  <si>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</si>
  <si>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Central governments or central banks</t>
  </si>
  <si>
    <t>Public sector entities</t>
  </si>
  <si>
    <t>Multilateral development banks</t>
  </si>
  <si>
    <t>International organisations</t>
  </si>
  <si>
    <t>Retail</t>
  </si>
  <si>
    <t>Other items</t>
  </si>
  <si>
    <t>TOTAL</t>
  </si>
  <si>
    <t>Risk weight</t>
  </si>
  <si>
    <t>Of which unrated</t>
  </si>
  <si>
    <t>Others</t>
  </si>
  <si>
    <t>p</t>
  </si>
  <si>
    <t>q</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</si>
  <si>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</si>
  <si>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</si>
  <si>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</si>
  <si>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</si>
  <si>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</si>
  <si>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</si>
  <si>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</si>
  <si>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</si>
  <si>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</si>
  <si>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</si>
  <si>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</si>
  <si>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</si>
  <si>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</si>
  <si>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</si>
  <si>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Total (all exposures classes)</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</si>
  <si>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</si>
  <si>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</si>
  <si>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</si>
  <si>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</si>
  <si>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</si>
  <si>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</si>
  <si>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</si>
  <si>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</si>
  <si>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</si>
  <si>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</si>
  <si>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</si>
  <si>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</si>
  <si>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</si>
  <si>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</si>
  <si>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</si>
  <si>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</si>
  <si>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</si>
  <si>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</si>
  <si>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Corporates - SME with own estimates and LGD or conversion factors</t>
  </si>
  <si>
    <t>Corporates - Other with own estimates and LGD or conversion factors</t>
  </si>
  <si>
    <t>Exposure value as defined in Article 166 CRR for exposrues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</si>
  <si>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</si>
  <si>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</si>
  <si>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</si>
  <si>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</si>
  <si>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</si>
  <si>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</si>
  <si>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</si>
  <si>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</si>
  <si>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</si>
  <si>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</si>
  <si>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</si>
  <si>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</si>
  <si>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</si>
  <si>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</si>
  <si>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</si>
  <si>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</si>
  <si>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Pre-credit derivatives risk weighted exposure amount</t>
  </si>
  <si>
    <t>Actual risk weighted exposure amount</t>
  </si>
  <si>
    <t>Exposures under F-IRB</t>
  </si>
  <si>
    <t>Central governments and central banks</t>
  </si>
  <si>
    <t>Exposures under A-IRB</t>
  </si>
  <si>
    <t xml:space="preserve">Total exposures
</t>
  </si>
  <si>
    <t>Credit risk Mitigation techniques</t>
  </si>
  <si>
    <t>Credit risk Mitigation methods in the calculation of RWEAs</t>
  </si>
  <si>
    <t>Funded credit 
Protection (FCP)</t>
  </si>
  <si>
    <t xml:space="preserve"> Unfunded credit 
Protection (UFCP)</t>
  </si>
  <si>
    <r>
      <rPr>
        <b/>
        <sz val="11"/>
        <color theme="1"/>
        <rFont val="Calibri"/>
        <family val="2"/>
        <scheme val="minor"/>
      </rPr>
      <t xml:space="preserve">RWEA without substitution effects
</t>
    </r>
    <r>
      <rPr>
        <sz val="11"/>
        <color theme="1"/>
        <rFont val="Calibri"/>
        <family val="2"/>
        <scheme val="minor"/>
      </rPr>
      <t xml:space="preserve">(reduction effects only)
</t>
    </r>
  </si>
  <si>
    <r>
      <t xml:space="preserve">RWEA with substitution effects
</t>
    </r>
    <r>
      <rPr>
        <sz val="11"/>
        <color theme="1"/>
        <rFont val="Calibri"/>
        <family val="2"/>
        <scheme val="minor"/>
      </rPr>
      <t>(both reduction and sustitution effects)</t>
    </r>
    <r>
      <rPr>
        <b/>
        <sz val="11"/>
        <color theme="1"/>
        <rFont val="Calibri"/>
        <family val="2"/>
        <scheme val="minor"/>
      </rPr>
      <t xml:space="preserve">
</t>
    </r>
  </si>
  <si>
    <r>
      <t xml:space="preserve"> 
Part of exposures covered by </t>
    </r>
    <r>
      <rPr>
        <b/>
        <sz val="11"/>
        <color theme="1"/>
        <rFont val="Calibri"/>
        <family val="2"/>
        <scheme val="minor"/>
      </rPr>
      <t>Financial Collaterals (%</t>
    </r>
    <r>
      <rPr>
        <sz val="11"/>
        <color theme="1"/>
        <rFont val="Calibri"/>
        <family val="2"/>
        <scheme val="minor"/>
      </rPr>
      <t>)</t>
    </r>
  </si>
  <si>
    <r>
      <t xml:space="preserve">Part of exposures covered by </t>
    </r>
    <r>
      <rPr>
        <b/>
        <sz val="11"/>
        <color theme="1"/>
        <rFont val="Calibri"/>
        <family val="2"/>
        <scheme val="minor"/>
      </rPr>
      <t>Other eligible collaterals (%)</t>
    </r>
  </si>
  <si>
    <r>
      <t xml:space="preserve">Part of exposures covered by </t>
    </r>
    <r>
      <rPr>
        <b/>
        <sz val="11"/>
        <color theme="1"/>
        <rFont val="Calibri"/>
        <family val="2"/>
        <scheme val="minor"/>
      </rPr>
      <t>Other funded credit protection (%)</t>
    </r>
  </si>
  <si>
    <r>
      <t xml:space="preserve">
Part of exposures covered by </t>
    </r>
    <r>
      <rPr>
        <b/>
        <sz val="11"/>
        <color theme="1"/>
        <rFont val="Calibri"/>
        <family val="2"/>
        <scheme val="minor"/>
      </rPr>
      <t>Guarantees (%)</t>
    </r>
  </si>
  <si>
    <r>
      <t xml:space="preserve">Part of exposures covered by </t>
    </r>
    <r>
      <rPr>
        <b/>
        <sz val="11"/>
        <color theme="1"/>
        <rFont val="Calibri"/>
        <family val="2"/>
        <scheme val="minor"/>
      </rPr>
      <t>Credit Derivatives (%)</t>
    </r>
  </si>
  <si>
    <r>
      <t xml:space="preserve">Part of exposures covered by </t>
    </r>
    <r>
      <rPr>
        <b/>
        <sz val="11"/>
        <color theme="1"/>
        <rFont val="Calibri"/>
        <family val="2"/>
        <scheme val="minor"/>
      </rPr>
      <t>Immovable property Collaterals (%</t>
    </r>
    <r>
      <rPr>
        <sz val="11"/>
        <color theme="1"/>
        <rFont val="Calibri"/>
        <family val="2"/>
        <scheme val="minor"/>
      </rPr>
      <t>)</t>
    </r>
  </si>
  <si>
    <r>
      <t xml:space="preserve">Part of exposures covered by </t>
    </r>
    <r>
      <rPr>
        <b/>
        <sz val="11"/>
        <color theme="1"/>
        <rFont val="Calibri"/>
        <family val="2"/>
        <scheme val="minor"/>
      </rPr>
      <t>Receivables (%</t>
    </r>
    <r>
      <rPr>
        <sz val="11"/>
        <color theme="1"/>
        <rFont val="Calibri"/>
        <family val="2"/>
        <scheme val="minor"/>
      </rPr>
      <t>)</t>
    </r>
  </si>
  <si>
    <r>
      <t xml:space="preserve">Part of exposures covered by </t>
    </r>
    <r>
      <rPr>
        <b/>
        <sz val="11"/>
        <color theme="1"/>
        <rFont val="Calibri"/>
        <family val="2"/>
        <scheme val="minor"/>
      </rPr>
      <t>Other physical collateral (%</t>
    </r>
    <r>
      <rPr>
        <sz val="11"/>
        <color theme="1"/>
        <rFont val="Calibri"/>
        <family val="2"/>
        <scheme val="minor"/>
      </rPr>
      <t>)</t>
    </r>
  </si>
  <si>
    <r>
      <t xml:space="preserve">Part of exposures covered by </t>
    </r>
    <r>
      <rPr>
        <b/>
        <sz val="11"/>
        <color theme="1"/>
        <rFont val="Calibri"/>
        <family val="2"/>
        <scheme val="minor"/>
      </rPr>
      <t>Cash on deposit (%)</t>
    </r>
  </si>
  <si>
    <r>
      <t>Part of exposures covered by</t>
    </r>
    <r>
      <rPr>
        <b/>
        <sz val="11"/>
        <color theme="1"/>
        <rFont val="Calibri"/>
        <family val="2"/>
        <scheme val="minor"/>
      </rPr>
      <t xml:space="preserve"> Life insurance policies (%)</t>
    </r>
  </si>
  <si>
    <r>
      <t xml:space="preserve">Part of exposures covered by </t>
    </r>
    <r>
      <rPr>
        <b/>
        <sz val="11"/>
        <color theme="1"/>
        <rFont val="Calibri"/>
        <family val="2"/>
        <scheme val="minor"/>
      </rPr>
      <t>Instruments held by a third party (%)</t>
    </r>
  </si>
  <si>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</si>
  <si>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</si>
  <si>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</si>
  <si>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</si>
  <si>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</si>
  <si>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</si>
  <si>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</si>
  <si>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</si>
  <si>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</si>
  <si>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Exposure class</t>
  </si>
  <si>
    <t>Number of obligors at the end of previous year</t>
  </si>
  <si>
    <t>Observed average default rate (%)</t>
  </si>
  <si>
    <t>Exposures weighted average PD (%)</t>
  </si>
  <si>
    <t>Average PD (%)</t>
  </si>
  <si>
    <t>Average
historical
annual
default rate (%)</t>
  </si>
  <si>
    <t>Of which number of
obligors which defaulted in the year</t>
  </si>
  <si>
    <t>average PD</t>
  </si>
  <si>
    <t>Skema CR9.1 – IRB metoden – Back-testing af PD efter eksponeringsklasse (kun for PD-estimater i henhold til artikel 180, stk. 1, litra f), i CRR)</t>
  </si>
  <si>
    <t>Eksponeringsklasse</t>
  </si>
  <si>
    <t>PD-interval</t>
  </si>
  <si>
    <t>Tilsvarende ekstern rating</t>
  </si>
  <si>
    <t>Antal låntagere ved udgangen af det foregående år</t>
  </si>
  <si>
    <t>Den observerede gennemsnitlige misligholdelsesrate (%)</t>
  </si>
  <si>
    <t>Gennemsnitlig PD (%)</t>
  </si>
  <si>
    <t>Gennemsnitlig historisk årlig misligholdelsesrate (%)</t>
  </si>
  <si>
    <t>Heraf antal låntagere, der misligholdt i løbet af året</t>
  </si>
  <si>
    <t>F-IRB</t>
  </si>
  <si>
    <t>Tabel EU-CCRA - Kvalitativ offentliggørelse i forbindelse med modpartskreditrisiko</t>
  </si>
  <si>
    <t>Fleksibelt format</t>
  </si>
  <si>
    <r>
      <rPr>
        <b/>
        <sz val="10"/>
        <color rgb="FF000000"/>
        <rFont val="Arial"/>
        <family val="2"/>
      </rPr>
      <t>Artikel 439, litra a), i CRR</t>
    </r>
    <r>
      <rPr>
        <sz val="10"/>
        <color rgb="FF000000"/>
        <rFont val="Arial"/>
        <family val="2"/>
      </rPr>
      <t xml:space="preserve">
</t>
    </r>
    <r>
      <rPr>
        <sz val="10"/>
        <color rgb="FF000000"/>
        <rFont val="Arial"/>
        <family val="2"/>
      </rPr>
      <t>En redegørelse for den metodologi, der har dannet grundlag for fastsættelse af intern kapital og kreditgrænser i forbindelse med modpartskrediteksponeringer, herunder de metoder, der anvendes til at knytte disse grænser til eksponeringer mod centrale modparter</t>
    </r>
  </si>
  <si>
    <r>
      <rPr>
        <b/>
        <sz val="10"/>
        <color theme="1"/>
        <rFont val="Arial"/>
        <family val="2"/>
      </rPr>
      <t>Artikel 439, litra b), i CRR</t>
    </r>
    <r>
      <rPr>
        <b/>
        <sz val="10"/>
        <color theme="1"/>
        <rFont val="Arial"/>
        <family val="2"/>
      </rPr>
      <t xml:space="preserve">
</t>
    </r>
    <r>
      <rPr>
        <sz val="10"/>
        <color theme="1"/>
        <rFont val="Arial"/>
        <family val="2"/>
      </rPr>
      <t xml:space="preserve">
</t>
    </r>
    <r>
      <rPr>
        <sz val="10"/>
        <color theme="1"/>
        <rFont val="Arial"/>
        <family val="2"/>
      </rPr>
      <t>En redegørelse for politikkerne vedrørende garantier og andre kreditbegrænsende foranstaltninger, f.eks. politikker, der skal sikre, at der stilles sikkerhed og oprettes kreditreserver</t>
    </r>
  </si>
  <si>
    <r>
      <rPr>
        <b/>
        <sz val="10"/>
        <color rgb="FF000000"/>
        <rFont val="Arial"/>
        <family val="2"/>
      </rPr>
      <t>Artikel 439, litra c), i CRR</t>
    </r>
    <r>
      <rPr>
        <b/>
        <sz val="10"/>
        <color rgb="FF000000"/>
        <rFont val="Arial"/>
        <family val="2"/>
      </rPr>
      <t xml:space="preserve">
</t>
    </r>
    <r>
      <rPr>
        <sz val="10"/>
        <color rgb="FF000000"/>
        <rFont val="Arial"/>
        <family val="2"/>
      </rPr>
      <t>En redegørelse for de politikker, der gælder for "wrong-way"-risiko som defineret i artikel 291 i CRR</t>
    </r>
  </si>
  <si>
    <r>
      <rPr>
        <b/>
        <sz val="10"/>
        <color rgb="FF000000"/>
        <rFont val="Arial"/>
        <family val="2"/>
      </rPr>
      <t>Artikel 431, stk. 3 og 4, i CRR</t>
    </r>
    <r>
      <rPr>
        <b/>
        <sz val="10"/>
        <color rgb="FF000000"/>
        <rFont val="Arial"/>
        <family val="2"/>
      </rPr>
      <t xml:space="preserve">
</t>
    </r>
    <r>
      <rPr>
        <sz val="10"/>
        <color rgb="FF000000"/>
        <rFont val="Arial"/>
        <family val="2"/>
      </rPr>
      <t xml:space="preserve">
</t>
    </r>
    <r>
      <rPr>
        <sz val="10"/>
        <color rgb="FF000000"/>
        <rFont val="Arial"/>
        <family val="2"/>
      </rPr>
      <t>Andre risikostyringsmålsætninger og relevante politikker i forbindelse med modpartskreditrisiko</t>
    </r>
  </si>
  <si>
    <t>e)</t>
  </si>
  <si>
    <r>
      <rPr>
        <b/>
        <sz val="10"/>
        <color theme="1"/>
        <rFont val="Arial"/>
        <family val="2"/>
      </rPr>
      <t>Artikel 439, litra d), i CRR</t>
    </r>
    <r>
      <rPr>
        <b/>
        <sz val="10"/>
        <color theme="1"/>
        <rFont val="Arial"/>
        <family val="2"/>
      </rPr>
      <t xml:space="preserve">
</t>
    </r>
    <r>
      <rPr>
        <sz val="10"/>
        <color theme="1"/>
        <rFont val="Arial"/>
        <family val="2"/>
      </rPr>
      <t xml:space="preserve">
</t>
    </r>
    <r>
      <rPr>
        <sz val="10"/>
        <color theme="1"/>
        <rFont val="Arial"/>
        <family val="2"/>
      </rPr>
      <t>Værdien af sikkerhed, som instituttet skal tilvejebringe, hvis dets kreditrating nedjusteres</t>
    </r>
  </si>
  <si>
    <t>Skema EU CCR1 - Analyse af modpartskreditrisikoeksponeringer efter metode</t>
  </si>
  <si>
    <t>Fast format.</t>
  </si>
  <si>
    <t>Genanskaffelsesomkostninger</t>
  </si>
  <si>
    <t>Potentiel fremtidig eksponering</t>
  </si>
  <si>
    <t>Faktisk forventet positiv eksponering</t>
  </si>
  <si>
    <r>
      <rPr>
        <sz val="10"/>
        <color theme="1"/>
        <rFont val="Arial"/>
        <family val="2"/>
      </rPr>
      <t>Alfa anvendt til beregning af en reguleringsmæssig eksponeringsværdi</t>
    </r>
  </si>
  <si>
    <t>Eksponeringsværdi inden anvendelse af kreditrisikoreduktionsteknikker</t>
  </si>
  <si>
    <t>Eksponeringsværdi efter anvendelse af kreditrisikoreduktionsteknikker</t>
  </si>
  <si>
    <t>Eksponeringsværdi</t>
  </si>
  <si>
    <t>Risikovægtede eksponeringer</t>
  </si>
  <si>
    <r>
      <rPr>
        <sz val="10"/>
        <color theme="1"/>
        <rFont val="Arial"/>
        <family val="2"/>
      </rPr>
      <t>EU</t>
    </r>
    <r>
      <rPr>
        <sz val="10"/>
        <color rgb="FFFF0000"/>
        <rFont val="Arial"/>
        <family val="2"/>
      </rPr>
      <t>-</t>
    </r>
    <r>
      <rPr>
        <sz val="10"/>
        <color rgb="FF000000"/>
        <rFont val="Arial"/>
        <family val="2"/>
      </rPr>
      <t>1</t>
    </r>
  </si>
  <si>
    <t>EU — Den oprindelige eksponeringsmetode (for derivater)</t>
  </si>
  <si>
    <r>
      <rPr>
        <sz val="10"/>
        <color theme="1"/>
        <rFont val="Arial"/>
        <family val="2"/>
      </rPr>
      <t>EU</t>
    </r>
    <r>
      <rPr>
        <sz val="10"/>
        <color rgb="FFFF0000"/>
        <rFont val="Arial"/>
        <family val="2"/>
      </rPr>
      <t>-</t>
    </r>
    <r>
      <rPr>
        <sz val="10"/>
        <color rgb="FF000000"/>
        <rFont val="Arial"/>
        <family val="2"/>
      </rPr>
      <t>2</t>
    </r>
  </si>
  <si>
    <t>EU — forenklet standardmetode for modpartskreditrisiko (for derivater)</t>
  </si>
  <si>
    <t>Standardmetode for modpartskreditrisiko (for derivater)</t>
  </si>
  <si>
    <t>Metoden med interne modeller (for derivater og værdipapirfinansieringstransaktioner)</t>
  </si>
  <si>
    <t>Heraf nettinggrupper for værdipapirfinansieringstransaktioner</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</si>
  <si>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</si>
  <si>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</si>
  <si>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</si>
  <si>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</si>
  <si>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</si>
  <si>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</si>
  <si>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</si>
  <si>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I alt</t>
  </si>
  <si>
    <t>Skema EU CCR2 – Transaktioner underlagt kapitalgrundlagskrav for kreditværdijusteringsrisiko</t>
  </si>
  <si>
    <t>Samlet andel af transaktioner underlagt den avancerede metode</t>
  </si>
  <si>
    <t xml:space="preserve">   i) Value-at-risk-komponent (inklusive multiplikationsfaktoren på 3)</t>
  </si>
  <si>
    <t xml:space="preserve">   ii) Value-at-risk-komponent i stresssituationer (inklusive multiplikationsfaktoren på 3)</t>
  </si>
  <si>
    <t>Transaktioner underlagt standardmetoden</t>
  </si>
  <si>
    <r>
      <rPr>
        <sz val="10"/>
        <color rgb="FF000000"/>
        <rFont val="Arial"/>
        <family val="2"/>
      </rPr>
      <t>Transaktioner underlagt den alternative metode (baseret på den oprindelige eksponeringsmetode)</t>
    </r>
  </si>
  <si>
    <t xml:space="preserve">Samlet antal transaktioner underlagt kapitalgrundlagskrav for kreditværdijusteringsrisiko </t>
  </si>
  <si>
    <t>Skema EU CCR3 — standardmetoden — modpartskreditrisikoeksponeringer efter eksponeringsklasse og risikovægte</t>
  </si>
  <si>
    <t>Eksponeringsklasser</t>
  </si>
  <si>
    <t>Risikovægt</t>
  </si>
  <si>
    <t>Andre</t>
  </si>
  <si>
    <r>
      <rPr>
        <sz val="11"/>
        <color theme="1"/>
        <rFont val="Calibri"/>
        <family val="2"/>
        <scheme val="minor"/>
      </rPr>
      <t>Eksponeringsværdi i alt</t>
    </r>
    <r>
      <rPr>
        <sz val="11"/>
        <color rgb="FF000000"/>
        <rFont val="Calibri"/>
        <family val="2"/>
        <scheme val="minor"/>
      </rPr>
      <t xml:space="preserve"> </t>
    </r>
  </si>
  <si>
    <t xml:space="preserve">Centralregeringer eller centralbanker </t>
  </si>
  <si>
    <t xml:space="preserve">Regionale eller lokale myndigheder </t>
  </si>
  <si>
    <t>Offentlige enheder</t>
  </si>
  <si>
    <t>Multilaterale udviklingsbanker</t>
  </si>
  <si>
    <t>Internationale organisationer</t>
  </si>
  <si>
    <t>Institutter</t>
  </si>
  <si>
    <t>Selskaber</t>
  </si>
  <si>
    <t>Detail</t>
  </si>
  <si>
    <t>Institutter og selskaber med kortsigtet kreditvurdering</t>
  </si>
  <si>
    <t>Andre poster</t>
  </si>
  <si>
    <t>Eksponeringsværdi i alt</t>
  </si>
  <si>
    <t>Skema EU CCR4 — IRB-metoden — modpartskreditrisikoeksponeringer efter eksponeringsklasse og PD-skala</t>
  </si>
  <si>
    <t>PD-skala</t>
  </si>
  <si>
    <t>Eksponeringsvægtet gennemsnitlig PD (%)</t>
  </si>
  <si>
    <t>Antal låntagere</t>
  </si>
  <si>
    <t>Eksponeringsvægtet gennemsnitlig LGD (%)</t>
  </si>
  <si>
    <t>Eksponeringsvægtet gennemsnitlig løbetid (år)</t>
  </si>
  <si>
    <t>Densitet af risikovægtede eksponeringer</t>
  </si>
  <si>
    <t>1 … x</t>
  </si>
  <si>
    <t>Eksponeringsklasse X</t>
  </si>
  <si>
    <t>0,00 til &lt;0,15</t>
  </si>
  <si>
    <t>0,15 til &lt;0,25</t>
  </si>
  <si>
    <t>0,25 til &lt;0,50</t>
  </si>
  <si>
    <t>0,50 til &lt;0,75</t>
  </si>
  <si>
    <t>0,75 til &lt;2,50</t>
  </si>
  <si>
    <t>2,50 til &lt;10,00</t>
  </si>
  <si>
    <t>10,00 til &lt;100,00</t>
  </si>
  <si>
    <t>100,00 (misligholdelse)</t>
  </si>
  <si>
    <t>x</t>
  </si>
  <si>
    <t>Subtotal (eksponeringsklasse X)</t>
  </si>
  <si>
    <t>y</t>
  </si>
  <si>
    <t>I alt (alle relevante modpartskreditrisikoeksponeringsklasser)</t>
  </si>
  <si>
    <r>
      <rPr>
        <b/>
        <sz val="16"/>
        <color theme="1"/>
        <rFont val="Arial"/>
        <family val="2"/>
      </rPr>
      <t>Skema EU CCR5 — Sammensætning af sikkerhedsstillelse for modpartskreditrisikoeksponeringer</t>
    </r>
  </si>
  <si>
    <t>Faste kolonner</t>
  </si>
  <si>
    <t>Sikkerhedsstillelse anvendt i derivattransaktioner</t>
  </si>
  <si>
    <t>Sikkerhedsstillelse anvendt i værdipapirfinansieringstransaktioner</t>
  </si>
  <si>
    <t>Sikkerhedsstillelsestype</t>
  </si>
  <si>
    <t>Dagsværdi af modtagne sikkerheder</t>
  </si>
  <si>
    <t>Dagsværdi af stillede sikkerheder</t>
  </si>
  <si>
    <t>Adskilt</t>
  </si>
  <si>
    <t>Ikkeadskilt</t>
  </si>
  <si>
    <t>Kontanter — national valuta</t>
  </si>
  <si>
    <t>Kontanter – andre valutaer</t>
  </si>
  <si>
    <t>Indenlandsk statsgæld</t>
  </si>
  <si>
    <t>Anden statsgæld</t>
  </si>
  <si>
    <t>Gæld fra statslige myndigheder</t>
  </si>
  <si>
    <t>Virksomhedsobligationer</t>
  </si>
  <si>
    <t>Aktieinstrumenter</t>
  </si>
  <si>
    <t>Anden sikkerhedsstillelse</t>
  </si>
  <si>
    <t>Skema EU CCR6 – Eksponering for kreditderivater</t>
  </si>
  <si>
    <t>Faste</t>
  </si>
  <si>
    <t>Købt afdækning</t>
  </si>
  <si>
    <t>Solgt afdækning</t>
  </si>
  <si>
    <t>Notionelle værdier</t>
  </si>
  <si>
    <t>Single name credit default swaps</t>
  </si>
  <si>
    <t>Indeksebaserede credit default swaps</t>
  </si>
  <si>
    <t>Total return swaps</t>
  </si>
  <si>
    <t>Kreditoptioner</t>
  </si>
  <si>
    <t>Andre kreditderivater</t>
  </si>
  <si>
    <t>Notionelle værdier i alt</t>
  </si>
  <si>
    <t>Dagsværdier</t>
  </si>
  <si>
    <t>Positiv dagsværdi (aktiv)</t>
  </si>
  <si>
    <t>Negativ dagsværdi (forpligtelse)</t>
  </si>
  <si>
    <t>Skema EU CCR7 - RWEA-flowtabeller for markedsrisikoeksponeringer i henhold til IMM</t>
  </si>
  <si>
    <t>Risikovægtede eksponeringer ved afslutningen af den foregående offentliggørelsesperiode</t>
  </si>
  <si>
    <t>Aktivernes størrelse</t>
  </si>
  <si>
    <t>Modparternes kreditkvalitet</t>
  </si>
  <si>
    <t>Opdateringer af modeller (kun metoden med interne modeller)</t>
  </si>
  <si>
    <t>Metodologi og politik (kun metoden med interne modeller)</t>
  </si>
  <si>
    <t>Anskaffelser og afhændelser</t>
  </si>
  <si>
    <t>Valutabevægelser</t>
  </si>
  <si>
    <t>Andet</t>
  </si>
  <si>
    <t>Risikovægtede eksponeringer ved afslutningen af den indeværende offentliggørelsesperiode</t>
  </si>
  <si>
    <t>Skema EU CCR8 -Modpartskreditrisikoeksponeringer</t>
  </si>
  <si>
    <t xml:space="preserve">Eksponeringsværdi </t>
  </si>
  <si>
    <t>Eksponeringer mod QCCP'er (i alt)</t>
  </si>
  <si>
    <t>Eksponeringer for handel hos QCCP'er (undtagen initialmargen og bidrag til misligholdelsesfond) heraf</t>
  </si>
  <si>
    <t xml:space="preserve">   i) OTC-derivater</t>
  </si>
  <si>
    <t xml:space="preserve">   ii) børshandlede derivater</t>
  </si>
  <si>
    <t xml:space="preserve">   iii) SFT'er</t>
  </si>
  <si>
    <t xml:space="preserve">   iv) nettinggrupper, hvor netting på tværs af produkter er blevet godkendt</t>
  </si>
  <si>
    <t>Adskilt initialmargen</t>
  </si>
  <si>
    <t>Ikkeadskilt initialmargen</t>
  </si>
  <si>
    <t>Indbetalte bidrag til misligholdelsesfonde</t>
  </si>
  <si>
    <t>Ikke-indbetalte bidrag til misligholdelsesfonde</t>
  </si>
  <si>
    <t>Eksponeringer mod ikke-QCCP'er (i alt)</t>
  </si>
  <si>
    <t>Eksponeringer for handel hos ikke-QCCP'er (undtagen initialmargen og bidrag til misligholdelsesfond) heraf</t>
  </si>
  <si>
    <r>
      <rPr>
        <b/>
        <sz val="14"/>
        <color theme="1"/>
        <rFont val="Calibri"/>
        <family val="2"/>
        <scheme val="minor"/>
      </rPr>
      <t>Skema EU-SEC1 - Securitiseringseksponeringer uden for handelsbeholdningen</t>
    </r>
  </si>
  <si>
    <t>Instituttet optræder som eksponeringsleverende institut</t>
  </si>
  <si>
    <t>Instituttet optræder som organiserende institut</t>
  </si>
  <si>
    <t>Instituttet optræder som investor</t>
  </si>
  <si>
    <t>Traditionel</t>
  </si>
  <si>
    <t>Syntetisk</t>
  </si>
  <si>
    <t>Subtotal</t>
  </si>
  <si>
    <t>STS</t>
  </si>
  <si>
    <t>Ikke-STS</t>
  </si>
  <si>
    <t>heraf væsentlig risikooverførsel</t>
  </si>
  <si>
    <t>Samlede eksponeringer</t>
  </si>
  <si>
    <t>Detail (i alt)</t>
  </si>
  <si>
    <t xml:space="preserve">   realkreditlån i beboelsesejendomme</t>
  </si>
  <si>
    <t xml:space="preserve">   kreditkort</t>
  </si>
  <si>
    <t xml:space="preserve">   andre detaileksponeringer </t>
  </si>
  <si>
    <t xml:space="preserve">   resecuritisering</t>
  </si>
  <si>
    <t>Engros (i alt)</t>
  </si>
  <si>
    <t xml:space="preserve">   lån til selskaber</t>
  </si>
  <si>
    <t xml:space="preserve">   realkreditlån i erhvervsejendomme </t>
  </si>
  <si>
    <t xml:space="preserve">   leasing og tilgodehavender</t>
  </si>
  <si>
    <t xml:space="preserve">   øvrig engros</t>
  </si>
  <si>
    <t>Skema EU-SEC2 - Securitiseringseksponeringer i handelsbeholdningen</t>
  </si>
  <si>
    <t>Skema EU-SEC3 - Securitiseringseksponeringer uden for handelsbeholdningen og tilknyttede lovbestemte kapitalkrav - instituttet optræder som eksponeringsleverende eller organiserende institut</t>
  </si>
  <si>
    <t>EU-p</t>
  </si>
  <si>
    <t>EU-q</t>
  </si>
  <si>
    <t>Eksponeringsværdier (efter risikovægtintervaller/fradrag)</t>
  </si>
  <si>
    <t>Eksponeringsværdier (efter lovgivningsmæssig fremgangsmåde)</t>
  </si>
  <si>
    <t>Risikovægtede eksponeringer (efter lovgivningsmæssig fremgangsmåde)</t>
  </si>
  <si>
    <t>Kapitalkrav efter loft</t>
  </si>
  <si>
    <t>≤ 20 % risikovægt</t>
  </si>
  <si>
    <t xml:space="preserve"> &gt; 20 % til 50 % risikovægt</t>
  </si>
  <si>
    <t xml:space="preserve"> &gt; 50 % til 100 %           risikovægt</t>
  </si>
  <si>
    <t xml:space="preserve"> &gt; 100 % til &lt; 1 250 %     risikovægt</t>
  </si>
  <si>
    <t>1 250 % risikovægt/fradrag</t>
  </si>
  <si>
    <t>SEC-IRBA</t>
  </si>
  <si>
    <t>SEC-ERBA
(inklusive IAA)</t>
  </si>
  <si>
    <t>SEC-SA</t>
  </si>
  <si>
    <t>1 250 % risikovægt/
fradrag</t>
  </si>
  <si>
    <t xml:space="preserve">Traditionelle transaktioner </t>
  </si>
  <si>
    <t xml:space="preserve">   Securitisering</t>
  </si>
  <si>
    <t xml:space="preserve">       Detail</t>
  </si>
  <si>
    <t xml:space="preserve">       Heraf STS</t>
  </si>
  <si>
    <t xml:space="preserve">       Engros</t>
  </si>
  <si>
    <t xml:space="preserve">   Resecuritisering</t>
  </si>
  <si>
    <t xml:space="preserve">Syntetiske transaktioner </t>
  </si>
  <si>
    <t xml:space="preserve">       Detail, underliggende</t>
  </si>
  <si>
    <t>Skema EU-SEC4 - Securitiseringseksponeringer uden for handelsbeholdningen og tilknyttede lovpligtige kapitalkrav - instituttet optræder som investorinstitut</t>
  </si>
  <si>
    <t xml:space="preserve">Traditionel securitisering </t>
  </si>
  <si>
    <t xml:space="preserve">Syntetisk securitisering </t>
  </si>
  <si>
    <t>Skema EU-SEC5 - Eksponeringer securitiseret af instituttet - Misligholdte eksponeringer og specifikke kreditrisikojusteringer</t>
  </si>
  <si>
    <t>Eksponeringer securitiseret af instituttet — Instituttet handler som eksponeringsleverende eller organiserende institut</t>
  </si>
  <si>
    <t>Samlet udestående nominelt beløb</t>
  </si>
  <si>
    <t>Samlet beløb for specifikke kreditrisikojusteringer foretaget i løbet af perioden</t>
  </si>
  <si>
    <t>Heraf misligholdte eksponeringer</t>
  </si>
  <si>
    <t>RWEAs</t>
  </si>
  <si>
    <t>Outright products</t>
  </si>
  <si>
    <t>Interest rate risk (general and specific)</t>
  </si>
  <si>
    <t>Equity risk (general and specific)</t>
  </si>
  <si>
    <t>Simplified approach</t>
  </si>
  <si>
    <t>Delta-plus approach</t>
  </si>
  <si>
    <t>Scenario approach</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</si>
  <si>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</si>
  <si>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</si>
  <si>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</si>
  <si>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</si>
  <si>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 Template EU OR1 - Operational risk own funds requirements and risk-weighted exposure amounts</t>
  </si>
  <si>
    <t>Banking activities</t>
  </si>
  <si>
    <t>Relevant indicator</t>
  </si>
  <si>
    <t>Total operational risk-weighted exposure amount</t>
  </si>
  <si>
    <t>Own funds requirements</t>
  </si>
  <si>
    <t>Risk exposure amount</t>
  </si>
  <si>
    <t>Year-3</t>
  </si>
  <si>
    <t>Year-2</t>
  </si>
  <si>
    <t>Last year</t>
  </si>
  <si>
    <t>requirement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</si>
  <si>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</si>
  <si>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</si>
  <si>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</si>
  <si>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</si>
  <si>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</si>
  <si>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</si>
  <si>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</si>
  <si>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</si>
  <si>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</si>
  <si>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</si>
  <si>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</si>
  <si>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</si>
  <si>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</si>
  <si>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</si>
  <si>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</si>
  <si>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</si>
  <si>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</si>
  <si>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</si>
  <si>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</si>
  <si>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</si>
  <si>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</si>
  <si>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</si>
  <si>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</si>
  <si>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</si>
  <si>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</si>
  <si>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</si>
  <si>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</si>
  <si>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</si>
  <si>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</si>
  <si>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</si>
  <si>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</si>
  <si>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</si>
  <si>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</si>
  <si>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</si>
  <si>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</si>
  <si>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</si>
  <si>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</si>
  <si>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</si>
  <si>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</si>
  <si>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</si>
  <si>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</si>
  <si>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</si>
  <si>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</si>
  <si>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</si>
  <si>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Skema EU REM3 – Udskudt aflønning </t>
  </si>
  <si>
    <t>EU - g</t>
  </si>
  <si>
    <t>EU - h</t>
  </si>
  <si>
    <t>Udskudt og tilbageholdt aflønning</t>
  </si>
  <si>
    <t>Samlet udskudt aflønning tildelt for tidligere optjeningsperioder</t>
  </si>
  <si>
    <t xml:space="preserve">
Den del, der optjenes i regnskabsåret</t>
  </si>
  <si>
    <t xml:space="preserve">
Den del, der optjenes i de efterfølgende regnskabsår</t>
  </si>
  <si>
    <t>Resultatjusteringer foretaget i regnskabsåret for udskudt aflønning, som blev optjent i regnskabsåret</t>
  </si>
  <si>
    <t>Resultatjusteringer foretaget i regnskabsåret for udskudt aflønning, som optjenes i de kommende optjeningsår</t>
  </si>
  <si>
    <t>Samlet justering i løbet af regnskabsåret som følge af efterfølgende implicitte justeringer (dvs. ændringer i værdien for udskudt aflønning som følge af ændringer i priser på instrumenter)</t>
  </si>
  <si>
    <t xml:space="preserve">Samlet udskudt aflønning tildelt inden regnskabsåret, som er blevet udbetalt i regnskabsåret </t>
  </si>
  <si>
    <t>Samlet udskudt aflønning tildelt for tidligere optjeningsperioder, som er optjent, men omfattet af tilbageholdelsesperioder</t>
  </si>
  <si>
    <t>Ledelsesorganet i dets tilsynsfunktion</t>
  </si>
  <si>
    <t>Kontantbaseret</t>
  </si>
  <si>
    <t xml:space="preserve">
Aktier eller tilsvarende ejerskabsinteresser</t>
  </si>
  <si>
    <t xml:space="preserve">Instrumenter baseret på aktier eller tilsvarende ikkelikvide instrumenter </t>
  </si>
  <si>
    <t>Andre instrumenter</t>
  </si>
  <si>
    <t>Andre former</t>
  </si>
  <si>
    <t>Ledelsesorganet i dets ledelsesfunktion</t>
  </si>
  <si>
    <t>Andre medarbejdere i den øverste ledelse</t>
  </si>
  <si>
    <t>Andre identificerede medarbejdere</t>
  </si>
  <si>
    <t>Samlet beløb</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</si>
  <si>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</si>
  <si>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</si>
  <si>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</si>
  <si>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</si>
  <si>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</si>
  <si>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</si>
  <si>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</si>
  <si>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</si>
  <si>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</si>
  <si>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</si>
  <si>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</si>
  <si>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</si>
  <si>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</si>
  <si>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</si>
  <si>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</si>
  <si>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 xml:space="preserve">a </t>
  </si>
  <si>
    <t>Management body remuneration</t>
  </si>
  <si>
    <t>Business areas</t>
  </si>
  <si>
    <t>MB Management function</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</si>
  <si>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</si>
  <si>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</si>
  <si>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</si>
  <si>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</si>
  <si>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</si>
  <si>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</si>
  <si>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</si>
  <si>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</si>
  <si>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</si>
  <si>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</si>
  <si>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</si>
  <si>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</si>
  <si>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</si>
  <si>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</si>
  <si>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</si>
  <si>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</si>
  <si>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</si>
  <si>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</si>
  <si>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</si>
  <si>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</si>
  <si>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disclosing institution</t>
  </si>
  <si>
    <t>Equity instruments</t>
  </si>
  <si>
    <t>of which: covered bonds</t>
  </si>
  <si>
    <t>of which: securitisations</t>
  </si>
  <si>
    <t>of which: issued by general governments</t>
  </si>
  <si>
    <t>of which: issued by financial corporations</t>
  </si>
  <si>
    <t>of which: issued by non-financial corporations</t>
  </si>
  <si>
    <t>Skema EU AE2 - Modtaget sikkerhedsstillelse og egne udstedte gældsværdipapirer</t>
  </si>
  <si>
    <t>Dagsværdi af behæftede modtagne sikkerheder eller egne udstedte gældsværdipapirer</t>
  </si>
  <si>
    <t>Ubehæftede</t>
  </si>
  <si>
    <t>Dagsværdi af modtagne sikkerheder eller egne udstedte gældsværdipapirer, som kan behæftes</t>
  </si>
  <si>
    <t>heraf aktiver, der i ubehæftet stand ville kunne klassificeres som EHQLA'er og HQLA'er</t>
  </si>
  <si>
    <t>heraf EHQLA'er og HQLA'er</t>
  </si>
  <si>
    <t>Sikkerheder modtaget af det oplysende institut</t>
  </si>
  <si>
    <t>Lån på anfordring</t>
  </si>
  <si>
    <t>Gældsværdipapirer</t>
  </si>
  <si>
    <t>heraf: særligt dækkede obligationer og særligt dækkede realkreditobligationer</t>
  </si>
  <si>
    <t>heraf: securitiseringer</t>
  </si>
  <si>
    <t>heraf: udstedt af offentlig forvaltning og service</t>
  </si>
  <si>
    <t>heraf: udstedt af finansielle selskaber</t>
  </si>
  <si>
    <t>heraf: udstedt af ikkefinansielle selskaber</t>
  </si>
  <si>
    <t>Lån og forskud, bortset fra lån på anfordring</t>
  </si>
  <si>
    <t>230</t>
  </si>
  <si>
    <t>Andre modtagne sikkerheder</t>
  </si>
  <si>
    <t>240</t>
  </si>
  <si>
    <t>Egne udstedte gældsværdipapirer, bortset fra egne særligt dækkede obligationer og særligt dækkede realkreditobligationer eller securitiseringer</t>
  </si>
  <si>
    <t xml:space="preserve"> Egne særligt dækkede obligationer og særligt dækkede realkreditobligationer og securitiseringer, som er udstedt og endnu ikke er stillet som pant.</t>
  </si>
  <si>
    <t xml:space="preserve">SAMLET MODTAGET SIKKERHEDSSTILLELSE OG EGNE UDSTEDTE GÆLDSVÆRDIPAPIRER </t>
  </si>
  <si>
    <t>Matching liabilities, contingent liabilities or securities lent</t>
  </si>
  <si>
    <t>Assets, collateral received and owndebt securities issued other than covered bonds and securitisations encumbered</t>
  </si>
  <si>
    <t>Carrying amount of selected financial liabilities</t>
  </si>
  <si>
    <t>Supervisory shock scenarios</t>
  </si>
  <si>
    <t>Changes of the economic value of equity</t>
  </si>
  <si>
    <t>Changes of the net interest income</t>
  </si>
  <si>
    <t>Current period</t>
  </si>
  <si>
    <t>Last period</t>
  </si>
  <si>
    <t>Parallel up</t>
  </si>
  <si>
    <t xml:space="preserve">Parallel down </t>
  </si>
  <si>
    <t xml:space="preserve">Steepener </t>
  </si>
  <si>
    <t>Flattener</t>
  </si>
  <si>
    <t>Short rates up</t>
  </si>
  <si>
    <t>Short rates down</t>
  </si>
  <si>
    <t>in accordance with Article 449a CRR</t>
  </si>
  <si>
    <t>Row number</t>
  </si>
  <si>
    <t>Qualitative information - Free format</t>
  </si>
  <si>
    <t>Business strategy and processes</t>
  </si>
  <si>
    <t>(a)</t>
  </si>
  <si>
    <t>Institution's business strategy to integrate environmental factors and risks, taking into account the impact of environmental factors and risks on institution's business environment, business model, strategy and financial planning</t>
  </si>
  <si>
    <t>(b)</t>
  </si>
  <si>
    <t>Objectives, targets and limits to assess and address environmental risk in short-, medium-, and long-term, and performance assessment against these objectives, targets and limits, including forward-looking information in the design of business strategy and processes</t>
  </si>
  <si>
    <t>(c)</t>
  </si>
  <si>
    <t>Current investment activities and (future) investment targets towards environmental objectives and EU Taxonomy-aligned activities</t>
  </si>
  <si>
    <t>DLR, in collaboration with shareholder banks, offers financing for the sustainable transition across various fronts, including loans to energy-efficient buildings (with A and B energy labels), financing of organic farms, sustainable livestock facilities, as well as renewable energy sources and energy improvements. DLR's loans to support the sustainable transition consist of both regular mortgage loans and special green variable rate loans (Green RT-Short), provided for green buildings, energy improvements, green energy sources, green agricultural investments, and sustainability-certified farms and forests. 
The criteria for DLR's green loans are based on the screening criteria in the EU taxonomy for sustainable investments, buildings, energy improvements, and green energy sources. In 2025, DLR will explore the possibility of expanding the criteria for green loans to include CO2e-reducing measures in the agricultural sector's biological processes.</t>
  </si>
  <si>
    <t>(d)</t>
  </si>
  <si>
    <t>Policies and procedures relating to direct and indirect engagement with new or existing counterparties on their strategies to mitigate and reduce environmental risks</t>
  </si>
  <si>
    <t>Since 2021, DLR has been collecting and processing ESG data that can be used to assess ESG aspects in lending, including data on physical climate risks and customers' transition risks. The work of defining and collecting data has been carried out in collaboration with the financial sector under the auspices of e-nettet. DLR is a member of the e-nettet ESG Advisory Board, which meets regularly to provide input on e-nettet’s data processing related to climate and environmental issues. In 2022, DLR took it a step further by beginning to collect ESG data directly from new borrowers and existing customers applying for new loans.
This means that as part of the application process, the agricultural and business customers must answer relevant questions covering environmental, social and management conditions on the farm or in the company. In 2023, DLR has expanded the group that answers the ESG questions to also include customers who restructure loans, and in the long term the goal is to obtain ESG information on the entire lending portfolio. Based on the historically collected ESG responses, DLR expanded the ESG reports in October 2024 to include the customer's responses alongside comparison data from the past 12 months for the relevant loan segment. This provides the customer and the financial institution advisor with a concrete tool to assess individual ESG conditions.
By obtaining ESG information from customers, DLR can carry out an overall assessment that, in addition to uncovering the financial conditions, also highlights the extent to which the customer focuses on environmental, social and management conditions. It also makes it possible to calculate ESG conditions with overall data on DLR's lending portfolio and, for example, follow the development of lending's impact on climate and the environment. The information is shared with our shareholder financial institutions and can support their dialogue with the borrowers about what they can do to contribute to a more sustainable future.</t>
  </si>
  <si>
    <t>Governance</t>
  </si>
  <si>
    <t>(e)</t>
  </si>
  <si>
    <t>Responsibilities of the management body for setting the risk framework, supervising and managing the implementation of the objectives, strategy and policies in the context of environmental risk management covering relevant transmission channels</t>
  </si>
  <si>
    <t>To ensure an ongoing focus on ESG, including ESG risks, across all parts of the organization, DLR has established an sustainability committee. The sustainability committee is responsible for DLR's achievement of strategic objectives in accordance with DLR's sustainability policy and for designing processes within DLR to promote sustainability, including ensuring data for analysis, setting future goals, and reporting.
The committee is responsible for adhering to the regulatory requirements imposed on DLR by governing authorities and ensuring compliance with rules, regulations, and recommendations agreed upon by the sector, including Finans Danmark and others. Additionally, the committee is responsible for establishing and updating existing policies to concretize specific sustainability initiatives, such as the credit policy, employee policies, procurement policy and identification and management of climate risks.
DLR's executive management is represented in DLR's sustainability committee. The executive management and other internal committees in DLR, such as the Credit Risk Committee, Liquidity and Market Risk Committee, IOC Risk Committee, Data Committee, and IT Committee, are also informed about the CSR work through reports from meetings of DLR's sustainability committee. DLR's board of directors is informed about selected matters and progress during board meetings and is responsible for approving DLR's sustainability policy.</t>
  </si>
  <si>
    <t>(f)</t>
  </si>
  <si>
    <t>Management body's integration of short-, medium- and long-term effects of environmental factors and risks, organisational structure both within business lines and internal control functions</t>
  </si>
  <si>
    <t>During new loan approvals, a thorough assessment of the collateral and the borrower's finances is conducted. The starting point for the assessment of the collateral is the determination of the market value of the property to be mortgaged. This assessment is carried out by DLR's own valuation experts who have local knowledge. In addition to condition and marketability, ESG factors and climate risks are also considered in determining the property's value. The valuation expert investigates soil contamination, reviews production permits, examines geodata such as the risk of flooding, considers the geographic location in relation to nature, cities, etc., and observes the land use, such as forests, meadows, and arable land, as well as working conditions. In terms of credit risk, it is assumed that customers and properties with favorable ESG assessments will generally be in a better position in terms of future development and therefore more economically robust. However, the risk associated with the use of new technologies is also taken into account. This is further outlined in DLR's credit policy.
Furthermore, DLR obtains ESG information through ESG questionnaires and monitors our portfolio in relation to CO2 emissions, energy label distribution, energy improvement potential in commercial properties and organic farms.</t>
  </si>
  <si>
    <t>(g)</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</si>
  <si>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</si>
  <si>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The management of DLR, together with the established sustainability committee, has the overall responsibility for sustainability related topics, including ESG risks. The executive management is thus involved in the work on climate-related risks and opportunities through the sustainability committee, which meets approximately 4-5 times a year and is responsible for discussing and deciding on our strategic climate initiatives. The Executive Secretariat is responsible for implementing rules and best practices in ESG across other relevant departments in DLR. After implementation, the respective departmental risk owners are responsible for introducing controls and ensuring compliance with them. The controls are described in DLR's risk register, and their adequacy is monitored/assessed by DLR's Risk Management department. Additionally, DLR's Credit Risk Committee annually reviews DLR's risk register and discusses risks and controls in the lending area, including climate risks.</t>
  </si>
  <si>
    <t>(h)</t>
  </si>
  <si>
    <t>Lines of reporting and frequency of reporting relating to environmental risk</t>
  </si>
  <si>
    <t>DLR conducts stress tests on ESG factors, partly based on the Danish Financial Supervisory Authority’s (Finanstilsynet) guidance on climate stress tests. The stress tests focus on risks associated with transitioning to lower CO2e emissions and physical risks caused by a changing climate. Results from applying the Financial Supervisory Authority's stress test guidance indicate that DLR is primarily exposed to transition risks in the event of a very high CO2e tax on agricultural emissions, beyond what is agreed upon in the green Denmark agreement. If 100-year weather events materialize, it will only result in a modest need for additional write-downs.
The data foundation for ESG stress tests remains incomplete, but DLR is collaborating with e-nettet to collect better data on climate risks. As the data foundation improves, DLR will continue to perform ESG stress tests that can highlight climate risks under various stress scenarios.
At the portfolio level, DLR has initiated efforts to identify the extent of loans and collateral at risk of flooding and similar events. The process includes external data on potential water level rises (sea and precipitation) and linking this data to individual loans. Additionally, ongoing re-evaluations of collateral values (SDO monitoring) are conducted. Climate risks for individual properties are incorporated into assessments of market value.</t>
  </si>
  <si>
    <t>(i)</t>
  </si>
  <si>
    <t>Alignment of the remuneration policy with institution's environmental risk-related objectives</t>
  </si>
  <si>
    <t>As outlined in DLR's remuneration policy, DLR does not offer variable pay components dependent on sales targets, growth objectives, or other quantitative or qualitative goals, including ESG-related ones, to executives or other employees. The remuneration policy thus supports a sound and effective risk management approach that discourages excessive risk-taking. Furthermore, DLR's remuneration policy is formulated in line with DLR's business strategy and model, objectives, values, and long-term interests.</t>
  </si>
  <si>
    <t>Risk management</t>
  </si>
  <si>
    <t>(j)</t>
  </si>
  <si>
    <t>Integration of short-, medium- and long-term effects of environmental factors and risks in the risk framework</t>
  </si>
  <si>
    <t>DLR has a consolidated risk register that encompasses all types of risks. Both physical climate risks and transition risks are incorporated into DLR's internal risk register.</t>
  </si>
  <si>
    <t>(k)</t>
  </si>
  <si>
    <t>Definitions, methodologies and international standards on which the environmental risk management framework is based</t>
  </si>
  <si>
    <r>
      <t xml:space="preserve">There are three key regulatory frameworks regarding climate risks that DLR particularly focuses on: the EU Taxonomy Regulation, as well as the Capital Requirements Directive and Regulation. DLR is also part of the Finance Denmark Forum for Sustainable Finance, which provides recommendations on how the financial sector in Denmark can contribute to and strengthen its role in the sustainable transition. Following recommendations from the Forum for Sustainable Finance, DLR adopts definitions from the Task Force on Climate-related Financial Disclosures (TCFD) in its work on data collection and disclosure of climate risks. DLR is subject to the Corporate Sustainability Reporting Directive, which replaces the obligations under the Non-Financial Reporting Directive. In addition, DLR provides a range of additional sustainability information used in connection with reporting obligations to our investors under the Disclosure Regulation. Furthermore, DLR follows the three overarching approaches described by the European Banking Authority (EBA) as part of a mandate given in Article 98(8) of the Capital Requirements Directive (CRD IV) to, among other things, define analysis methods and tools to assess the impact of environmental, social, and governance risks on institutions' lending activities. The three approaches are: Portfolio Alignment, Risk Stress Testing, and Exposures.
</t>
    </r>
    <r>
      <rPr>
        <b/>
        <sz val="11"/>
        <rFont val="Calibri"/>
        <family val="2"/>
        <scheme val="minor"/>
      </rPr>
      <t>Portfolio Alignment:</t>
    </r>
    <r>
      <rPr>
        <sz val="11"/>
        <rFont val="Calibri"/>
        <family val="2"/>
        <scheme val="minor"/>
      </rPr>
      <t xml:space="preserve">
The key principle behind portfolio alignment is to assess the extent to which loan portfolios align with globally agreed ESG goals. DLR works on portfolio alignment through adherence to the United Nations' Principles for Responsible Banking. The purpose of these principles is to align the signatories' business strategies with the UN's 17 Sustainable Development Goals and the Paris Agreement.
</t>
    </r>
    <r>
      <rPr>
        <b/>
        <sz val="11"/>
        <rFont val="Calibri"/>
        <family val="2"/>
        <scheme val="minor"/>
      </rPr>
      <t>Risk Stress Testing:</t>
    </r>
    <r>
      <rPr>
        <sz val="11"/>
        <rFont val="Calibri"/>
        <family val="2"/>
        <scheme val="minor"/>
      </rPr>
      <t xml:space="preserve">
DLR conducts stress tests on ESG factors, partly based on the Danish Financial Supervisory Authority’s (Finanstilsynet) guidance on climate stress tests. The stress tests focus on risks associated with transitioning to lower CO2e emissions and physical risks caused by a changing climate. Results from applying the Financial Supervisory Authority's stress test guidance indicate that DLR is primarily exposed to transition risks in the event of a very high CO2e tax on agricultural emissions, beyond what is agreed upon in the green Denmark agreement. If 100-year weather events materialize, it will only result in a modest need for additional write-downs.
The data foundation for ESG stress testing is still incomplete, but DLR is collaborating with e-nettet to gather better data on climate risks. As the data foundation improves, DLR will continue to conduct ESG stress tests to highlight climate risks under various stress scenarios.
At the portfolio level, DLR has initiated measures to identify the extent of loans and collateral at risk of flooding, among other things. The process includes external data extraction on potential sea level rises (sea level and precipitation), and a linkage to individual loans. In addition, there is an ongoing reassessment of collateral values (SDO monitoring). Climate risks on individual properties are included in an assessment of market value.
</t>
    </r>
    <r>
      <rPr>
        <b/>
        <sz val="11"/>
        <rFont val="Calibri"/>
        <family val="2"/>
        <scheme val="minor"/>
      </rPr>
      <t xml:space="preserve">Exposure Method:
</t>
    </r>
    <r>
      <rPr>
        <sz val="11"/>
        <rFont val="Calibri"/>
        <family val="2"/>
        <scheme val="minor"/>
      </rPr>
      <t>The exposure method involves measuring how individual exposures and counterparties perform on ESG factors. DLR maps borrowers' ESG factors through questionnaires completed in connection with new loan offers. The ambition is for DLR to have ESG data for the entire loan portfolio in the future. DLR also collects ESG data from public registers at the borrower level, such as data on organic farms and energy efficiency.</t>
    </r>
  </si>
  <si>
    <t>(l)</t>
  </si>
  <si>
    <t>Processes to identify, measure and monitor activities and exposures (and collateral where applicable) sensitive to environmental risks, covering relevant transmission channels</t>
  </si>
  <si>
    <t>At the portfolio level, initiatives have been implemented to identify the extent of loans and collateral at risk of flooding, among others. The process includes external data retrieval on potential sea-level rise (sea-level and precipitation) and a connection to individual loans. It has been found that DLR is not particularly exposed. Danmarks Nationalbank has conducted an analysis of flood risk projections up to the year 2100. According to this analysis, DLR has a lower exposure percentage to flood risks compared to other Danish banks. This is primarily due to the geographical distribution of DLR's loans, which are less concentrated in Copenhagen, where the risk of flooding is highest. Additionally, there is ongoing reassessment of collateral values (SDO monitoring). Climate risks for individual properties are considered in the assessment of market value.</t>
  </si>
  <si>
    <t>(m)</t>
  </si>
  <si>
    <t>Activities, commitments and exposures contributing to mitigate environmental risks</t>
  </si>
  <si>
    <t>DLR has joined the United Nations Principles for Sustainable Banking and has committed to long-term compliance with the goals of the Paris Agreement, aiming to achieve carbon neutrality by 2050.
In 2022, DLR joined the UN's principles for responsible banking and is thereby committed to complying with the objectives of the Paris Agreement and integrating the UN's 17 global goals into our sustainability work
To fulfill these goals, DLR offers green loans for energy-efficient buildings and financing of organic farms, sustainable livestock facilities, renewable energy sources, and energy improvements that support the transition to a green economy. The green loans help reduce DLR's climate risks by providing borrowers with an incentive to make climate-friendly and sustainable choices. DLR expects to see a larger interest rate differential between green and conventional mortgage loans over time, which can encourage borrowers to move in a more climate-friendly direction and make more sustainable choices.
In addition to financing with green loans, DLR also generally promotes sustainable development throughout the country with its lending policy. We participate in the financing of the ongoing energy optimization of the mortgaged properties, even when the individual property or investment does not meet the criteria for obtaining green loans. In cooperation with the loan brokering banks, through dialogue and motivation, we want to make it possible for borrowers all over Denmark to gradually become more sustainable and reduce climate risks.
Additionally, DLR distributes ESG questionnaires to borrowers to assess their ESG position - contributing to raising awareness among borrowers regarding ESG considerations.</t>
  </si>
  <si>
    <t>(n)</t>
  </si>
  <si>
    <t>Implementation of tools for identification, measurement and management of environmental risks</t>
  </si>
  <si>
    <r>
      <t xml:space="preserve">Sustainability Data via e-nettet
</t>
    </r>
    <r>
      <rPr>
        <sz val="11"/>
        <rFont val="Calibri"/>
        <family val="2"/>
        <scheme val="minor"/>
      </rPr>
      <t xml:space="preserve">From August 2023 to June 2024, DLR actively participated in e-nettet's ESG program, which aimed to establish a central competence in ESG data and digitalization within the financial sector. The ESG project was facilitated by e-nettet under the guidance of an ESG steering group comprised of sector representatives, including DLR. Following the ESG project, an ESG Advisory Board for e-nettet's ESG program was established to improve ESG data for agricultural and commercial properties, with DLR actively contributing to this initiative.
In September 2024, DLR received an important data delivery from the project. This delivery includes agricultural data for approximately 33,000 Danish CVR-registered farms, with calculated estimates of CO2e emissions. Initially, these data can be used to enhance existing estimates of DLR’s financed CO2e emissions. We expect to integrate these new data into DLR's calculations during the first half of 2025.
In addition to agricultural sector data, e-nettet's ESG program has also contributed to providing DLR with improved data on chronic and acute climate events based on UN climate scenarios. Furthermore, we have received data on actual and estimated energy performance certificates for the properties financed by DLR.
</t>
    </r>
    <r>
      <rPr>
        <b/>
        <sz val="11"/>
        <rFont val="Calibri"/>
        <family val="2"/>
        <scheme val="minor"/>
      </rPr>
      <t xml:space="preserve">ESG Reports: Customer and Comparative Data
</t>
    </r>
    <r>
      <rPr>
        <sz val="11"/>
        <rFont val="Calibri"/>
        <family val="2"/>
        <scheme val="minor"/>
      </rPr>
      <t xml:space="preserve">Since 2022, DLR has collected ESG information from customers as part of the loan application process. By 2024, DLR received responses from approximately 82% of business customers and 86% of agricultural customers.
Building on historically collected ESG responses, we expanded the ESG reports in October 2024 to include customers’ responses alongside comparative data from the past 12 months for the relevant loan segment. This provides customers and financial institution advisors with a concrete tool to assess individual ESG factors.
</t>
    </r>
    <r>
      <rPr>
        <b/>
        <sz val="11"/>
        <rFont val="Calibri"/>
        <family val="2"/>
        <scheme val="minor"/>
      </rPr>
      <t xml:space="preserve">Sharing ESG Property-Specific Data
</t>
    </r>
    <r>
      <rPr>
        <sz val="11"/>
        <rFont val="Calibri"/>
        <family val="2"/>
        <scheme val="minor"/>
      </rPr>
      <t xml:space="preserve">Since April 2024, DLR has shared customers’ ESG property-specific data with the loan-facilitating financial institution. This includes data such as primary heating source, green energy sources, withdrawal or conversion of low-lying soils and underutilized areas, PEFC/FSC-certified forests, and initiatives to promote biodiversity.
Sharing ESG property-specific data provides financial institutions with a stronger foundation for assessing customers’ ESG factors and financing opportunities within the realm of sustainability.
</t>
    </r>
    <r>
      <rPr>
        <b/>
        <sz val="11"/>
        <rFont val="Calibri"/>
        <family val="2"/>
        <scheme val="minor"/>
      </rPr>
      <t xml:space="preserve">
</t>
    </r>
  </si>
  <si>
    <t>(o)</t>
  </si>
  <si>
    <t>Results and outcome of the risk tools implemented and the estimated impact of environmental risk on capital and liquidity risk profile</t>
  </si>
  <si>
    <t>DLR gathers ESG information through ESG questionnaires and monitors our portfolio in terms of CO2 emissions. DLR also conducts climate stress tests to shed light on DLR's climate risks both now and in the future.</t>
  </si>
  <si>
    <t>(p)</t>
  </si>
  <si>
    <t>Data availability, quality and accuracy, and efforts to improve these aspects</t>
  </si>
  <si>
    <t>DLR has data on estimates for CO2 emissions, energy labels, and the risk of flooding. Data quality completeness is a focus area that is continuously being worked on to improve. To ensure continued and ongoing improvements in environmental data, the aim is to incorporate them into a setup that aligns with the governance and reporting structure established by DLR in the IRB area. This work is based on the TRIM guide, which addresses 8 dimensions of data quality: Completeness, accuracy, consistency, timeliness, uniqueness, validity, accessibility, and traceability.</t>
  </si>
  <si>
    <t>(q)</t>
  </si>
  <si>
    <t>Description of limits to environmental risks (as drivers of prudential risks) that are set, and triggering escalation and exclusion in the case of breaching these limits</t>
  </si>
  <si>
    <t>Climate risks are included as an element in the assessment of the overall credit risk in DLR's portfolio. DLR has set goals for the desired risk profile regarding credit risks for individual sub-portfolios and risks. Credit risks are monitored in DLR's credit register, and the most significant credit risks are reported in DLR's risk overview. The development of credit risk is monitored in the risk register and risk overview in relation to the established risk tolerance.</t>
  </si>
  <si>
    <t>(r)</t>
  </si>
  <si>
    <t>Description of the link (transmission channels) between environmental risks with credit risk, liquidity and funding risk, market risk, operational risk and reputational risk in the risk management framework</t>
  </si>
  <si>
    <t>Both physical climate risks and transition risks can manifest as market, credit, and liquidity risks, as well as operational risks. Climate-intensive sectors, such as the agricultural sector, which is a major emitter of greenhouse gases, may face higher costs, increased regulation, and restrictions on their business activities.
An increase in extreme weather events can negatively impact macroeconomic conditions such as economic growth, employment, and inflation, leading to a greater likelihood of loan defaults for DLR.
Both the transition to a green economy and more extreme weather also pose a risk to DLR's credit risk, as they can result in a risk of asset devaluation. There is also a risk that insurance companies may remove insurance coverage or significantly increase insurance premiums for specific sectors or geographic areas due to acute and chronic climate events, which poses a risk to DLR's customers who may be economically vulnerable and unable to cover losses, thus increasing credit risk for DLR. Additionally, insufficient or inadequate action on both types of climate risks can impact DLR's reputation.</t>
  </si>
  <si>
    <t>Adjustment of the institution's business strategy to integrate social factors and risks taking into account the impact of social risk on the institution's business environment, business model, strategy and financial planning</t>
  </si>
  <si>
    <t>DLR's forward-looking management of social matters and social risks for our borrowers is initially focused on collecting data on social conditions for DLR's customers and relevant information regarding the collateral that serves as security for DLR's loans. Furthermore, DLR aims to ensure the necessary security behind the issued loans in the long run and reduce social risks. Since 2022, DLR Kredit has obtained ESG information from new borrowers and existing customers applying for new loans. This means that, as part of the application process, the agricultural and business customers answer questions that cover both environmental, social and management issues.
In 2023, DLR has expanded the group that answers the ESG questions to also include customers who restructure loans, and in the long term the goal is to obtain ESG information on the entire lending portfolio. DLR also focuses on internal social conditions. DLR's governance site provides a wide range of information, sustainability data, and policies available to investors and other stakeholders. DLR has published policies on both human rights and diversity. DLR's human rights policy ensures that DLR always treats employees, business partners, and customers with dignity and respect, based on the Danish labor market model and the protection of internationally proclaimed human rights as described in the UN Universal Declaration of Human Rights and ILO declarations and recommendations.
At DLR, a diverse organization is a prerequisite for running a successful business that evolves. We strive for an employee composition that reflects our customers and the broader society around us, valuing people's differences and thus benefiting from a wealth of talent, perspectives, and opportunities, including in promotion and recruitment situations. DLR also has clear guidelines for preventing and addressing abusive behavior and does not tolerate any form of abusive behavior, including bullying, harassment, sexual harassment, violence, threats, and discrimination, directed at employees, managers, guests, or business partners. DLR's code of conduct describes the overarching guidelines for business behavior. DLR's conduct should be characterized by integrity and respect for people. DLR does not accept discrimination based on gender, ethnic background, sexual orientation, religion, or age. This applies to employees, customers, suppliers, business partners, and other relationships.</t>
  </si>
  <si>
    <t>Objectives, targets and limits to assess and address social risk in short-term, medium-term and long-term, and performance assessment against these objectives, targets and limits, including forward-looking information in the design of business strategy and processes</t>
  </si>
  <si>
    <t>The most significant social risks are primarily related to DLR's outstanding loans and existing borrowers. Internally at DLR, there is a focus on working conditions for DLR's own employees. Additionally, we focus on risks in relation to our business partners, suppliers, and customers if we fail to meet external expectations, which can harm DLR's integrity and reputation. DLR measures employees' working conditions on several different parameters, including gender diversity among employees, in the board of directors, and in other management layers, employee turnover rate, and sick leave. Additionally, every 3 years, a workplace assessment (WPA) is conducted, which includes both the physical and mental work environment.</t>
  </si>
  <si>
    <t>Policies and procedures relating to direct and indirect engagement with new or existing counterparties on their strategies to mitigate and reduce socially harmful activities</t>
  </si>
  <si>
    <t>DLR collects ESG information from customers in connection with new lending and remortgaging through ESG questionnaires. A comprehensive assessment is conducted, which not only covers the financial aspects but also sheds light on whether the customer focuses on environmental, social, and governance factors when processing a loan application. The ESG questionnaires will eventually allow us to assess ESG factors across our entire portfolio and encourage our customers to pay greater attention to their own ESG practices. Furthermore, DLR places great emphasis on informing customers about the opportunities rather than the limitations related to sustainable transition.</t>
  </si>
  <si>
    <t>Responsibilities of the management body for setting the risk framework, supervising and managing the implementation of the objectives, strategy and policies in the context of social risk management covering counterparties' approaches to:</t>
  </si>
  <si>
    <t>The Sustainability Committee is responsible for DLR's internal policies. It is also the responsibility of the Sustainability Committee to identify any missing policies and ensure that they are developed and published.</t>
  </si>
  <si>
    <t>Activities towards the community and society</t>
  </si>
  <si>
    <t>DLR obtains ESG information from customers in connection with new loans through ESG questionnaires. These are used, among other things, to assess customers' social conditions and whether they comply with national standards and applicable legislation. DLR's sustainability Committee is responsible for the questionnaire framework, which is continuously updated and expanded with relevant new questions related to environmental, social, and governance aspects. 
In 2023, DLR has expanded the group that answers the ESG questionnaires to also include customers who restructure loans, and in the long term the goal is to obtain ESG information on the entire lending portfolio.</t>
  </si>
  <si>
    <t>(ii)</t>
  </si>
  <si>
    <t>Employee relationships and labour standards</t>
  </si>
  <si>
    <t>DLR's collaborations, suppliers, and customers are primarily limited to Denmark and thus governed by the Danish labor market model, which forms the basis for good employment terms and conditions. DLR is also subject to the Finance Sector Collective Agreement.</t>
  </si>
  <si>
    <t>(iii)</t>
  </si>
  <si>
    <t>Customer protection and product responsibility</t>
  </si>
  <si>
    <t>In DLR, we exclusively offer long-term mortgage financing. We do not offer any high-risk financial products. DLR only provides loans within the framework of mortgage legislation and offers standardized market-conforming loan products. In collaboration with the shareholder banks acting as loan intermediaries, we ensure that customers receive relevant and desired advice and guidance on the advantages and disadvantages of different types of loans. Particularly for retail customers, DLR also adheres to the prevailing standards for guidance and advice as defined by legislation and the sector.</t>
  </si>
  <si>
    <t>(iv)</t>
  </si>
  <si>
    <t>Human rights</t>
  </si>
  <si>
    <t>DLR requires that its partners, suppliers, and customers adhere to and protect human rights in the same manner as DLR does. If DLR becomes aware that partners, suppliers, or customers fail to comply with human rights, it will have consequences for future collaboration. This is also outlined in DLR's human rights policy.</t>
  </si>
  <si>
    <t>Integration of measures to manage social factors and risks in internal governance arrangements, including  the role of committees, the allocation of tasks and responsibilities, and the feedback loop from risk management to the management body</t>
  </si>
  <si>
    <t>DLR sends out ESG questionnaires to new borrowers and customers who remortgage their loans, aiming to assess their position in relation to ESG, including social aspects. DLR's sustainability committee is responsible for the content of the ESG questionnaires and the mapping of where customers stand in terms of ESG, as well as measuring the progress.</t>
  </si>
  <si>
    <t>Lines of reporting and frequency of reporting relating to social risk</t>
  </si>
  <si>
    <t>On DLR's website, various data on social conditions can be accessed. Additionally, DLR publishes its Sustainability Report annually. DLR is in the process of publishing data related to the disclosure regulation's PAI indicators, which encompass environmental, social, and governance risks. While DLR is not directly subject to the regulation, it provides this information so that our investors, who are subject to it, can use it in their reporting.</t>
  </si>
  <si>
    <t>Alignment of the remuneration policy in line with institution's social risk-related objectives</t>
  </si>
  <si>
    <t>DLR has a neutral salary policy that ensures equal pay for equal work of the same nature or work of the same value regardless of gender.</t>
  </si>
  <si>
    <t>Definitions, methodologies and international standards on which the social risk management framework is based</t>
  </si>
  <si>
    <t xml:space="preserve">We follow the EU taxonomy as far as possible, including minimum social safeguards. </t>
  </si>
  <si>
    <t>Processes to identify, measure and monitor activities and exposures (and collateral wher applicable) sensitive to social risk, covering relevant transmission channels</t>
  </si>
  <si>
    <t>In connection with property valuation and customer credit assessment, we ensure to the extent possible that customers comply with applicable laws, and social conditions are included in our ESG questionnaire for customers.</t>
  </si>
  <si>
    <t>Activities, commitments and assets contributing to mitigate social risk</t>
  </si>
  <si>
    <t>In connection with property valuation and customer credit assessment, we ensure to the extent possible that customers comply with applicable laws, and social conditions are included in our ESG questionnaire for customers. Additionally, DLR has endorsed the UN Principles for Responsible Banking, which obligate us to work even more systematically with social responsibility and ESG, as well as setting specific goals for increasing our positive impact and reducing our negative impact on the UN Sustainable Development Goals.</t>
  </si>
  <si>
    <t>Implementation of tools for identification and management of social risk</t>
  </si>
  <si>
    <t>DLR will adhere to the EU taxonomy and develop policies and business processes that, at a minimum, meet the requirement for fulfilling the minimum social safeguards.</t>
  </si>
  <si>
    <t>Description of setting limits to social risk and cases to trigger escalation and exclusion in the case of breaching these limits</t>
  </si>
  <si>
    <t>DLR expects that its partners, suppliers, and customers comply with applicable legislation, including the EU taxonomy and minimum social safeguards. Should DLR become aware that partners, suppliers, or customers fail to comply with the legislation, it may have consequences for future cooperation. Internally, DLR also expects employees to act responsibly and adhere to DLR's rules of zero tolerance for behaviors such as bullying and harassment.</t>
  </si>
  <si>
    <t>Description of the connection (transmission channels) between social risks with credit risk, liquidity and financing risk, market risk, operational risk and reputational risk in the risk management framework</t>
  </si>
  <si>
    <t>Lack of or insufficient action on social matters can have an impact on DLR's reputation and can also have financial consequences as it can mean that investors and business partners choose DLR.</t>
  </si>
  <si>
    <t>Institution's integration in their governance arrangements governance performance of the counterparty, including committees of the highest governance body, committees responsible for decision-making on economic, environmental, and social topics</t>
  </si>
  <si>
    <t>The management of DLR, together with the established sustainability committee, has the overall responsibility for ESG related topics, including ESG risks. The executive management is involved in the work on ESG and opportunities through the sustainability committee, which meets approximately 3-4 times per year and is responsible, among other things, for discussing and deciding on our strategic ESG initiatives.</t>
  </si>
  <si>
    <t>Institution's accounting of the counterparty's highest governance body’s role in non-financial reporting</t>
  </si>
  <si>
    <t>DLR's borrowers are SMEs and not NFRD companies.</t>
  </si>
  <si>
    <t>Institution's integration in governance arrangements of the governance performance of their counterparties including:</t>
  </si>
  <si>
    <t>Since 2022, DLR Kredit has obtained ESG information from new borrowers and existing customers applying for new loans. This means that as part of the application process, the agricultural and business customers answer questions that uncover environmental, social and management issues.
In 2023, DLR has expanded the group that answers the ESG questions to also include customers who restructure loans, and in the long term the goal is to obtain ESG information on the entire lending portfolio. Based on the historically collected ESG responses, DLR expanded the ESG reports in October 2024 to include customers' responses alongside comparison data from the past 12 months for the relevant loan segment. This provides the customer and the financial institution advisor with a concrete tool to assess individual ESG factors.</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</si>
  <si>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</si>
  <si>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</si>
  <si>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</si>
  <si>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</si>
  <si>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</si>
  <si>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</si>
  <si>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</si>
  <si>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</si>
  <si>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</si>
  <si>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 xml:space="preserve">Reference is made to DLR's governance site, where a wide range of information, sustainability data, and policies are available for investors and other interested parties. </t>
  </si>
  <si>
    <t>Sector/subsector</t>
  </si>
  <si>
    <t>Gross carrying amount (DKKm)</t>
  </si>
  <si>
    <t>Accumulated impairment, accumulated negative changes in fair value due to credit risk and provisions (DKKm)</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</si>
  <si>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</si>
  <si>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</si>
  <si>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</si>
  <si>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</si>
  <si>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</si>
  <si>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</si>
  <si>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</si>
  <si>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</si>
  <si>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</si>
  <si>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</si>
  <si>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</si>
  <si>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</si>
  <si>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</si>
  <si>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</si>
  <si>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</si>
  <si>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</si>
  <si>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</si>
  <si>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</si>
  <si>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</si>
  <si>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</si>
  <si>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</si>
  <si>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</si>
  <si>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</si>
  <si>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</si>
  <si>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</si>
  <si>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</si>
  <si>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</si>
  <si>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</si>
  <si>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</si>
  <si>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</si>
  <si>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</si>
  <si>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</si>
  <si>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</si>
  <si>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</si>
  <si>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</si>
  <si>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</si>
  <si>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</si>
  <si>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</si>
  <si>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</si>
  <si>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</si>
  <si>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</si>
  <si>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</si>
  <si>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</si>
  <si>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</si>
  <si>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</si>
  <si>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</si>
  <si>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</si>
  <si>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</si>
  <si>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</si>
  <si>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</si>
  <si>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</si>
  <si>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</si>
  <si>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</si>
  <si>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</si>
  <si>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</si>
  <si>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</si>
  <si>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</si>
  <si>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</si>
  <si>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</si>
  <si>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</si>
  <si>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</si>
  <si>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</si>
  <si>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</si>
  <si>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</si>
  <si>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</si>
  <si>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</si>
  <si>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</si>
  <si>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</si>
  <si>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</si>
  <si>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Counterparty sector</t>
  </si>
  <si>
    <t>Total gross carrying amount amount (DKKm)</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</si>
  <si>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</si>
  <si>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</si>
  <si>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</si>
  <si>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</si>
  <si>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</si>
  <si>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</si>
  <si>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</si>
  <si>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</si>
  <si>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</si>
  <si>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</si>
  <si>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</si>
  <si>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</si>
  <si>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</si>
  <si>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</si>
  <si>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</si>
  <si>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</si>
  <si>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</si>
  <si>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</si>
  <si>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</si>
  <si>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</si>
  <si>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</si>
  <si>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</si>
  <si>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</si>
  <si>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Sector</t>
  </si>
  <si>
    <t>NACE Sectors (a minima)</t>
  </si>
  <si>
    <t>Portfolio gross carrying amount (DKKm)</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</si>
  <si>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</si>
  <si>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</si>
  <si>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</si>
  <si>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</si>
  <si>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</si>
  <si>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</si>
  <si>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</si>
  <si>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</si>
  <si>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</si>
  <si>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</si>
  <si>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</si>
  <si>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</si>
  <si>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</si>
  <si>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</si>
  <si>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</si>
  <si>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</si>
  <si>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</si>
  <si>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</si>
  <si>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</si>
  <si>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</si>
  <si>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</si>
  <si>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</si>
  <si>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</si>
  <si>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</si>
  <si>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</si>
  <si>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</si>
  <si>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</si>
  <si>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</si>
  <si>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</si>
  <si>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</si>
  <si>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</si>
  <si>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</si>
  <si>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</si>
  <si>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</si>
  <si>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</si>
  <si>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</si>
  <si>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</si>
  <si>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</si>
  <si>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</si>
  <si>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</si>
  <si>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</si>
  <si>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</si>
  <si>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</si>
  <si>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</si>
  <si>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</si>
  <si>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</si>
  <si>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</si>
  <si>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</si>
  <si>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</si>
  <si>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 </t>
  </si>
  <si>
    <t>Loans collateralised by residential immovable property</t>
  </si>
  <si>
    <t>Loans collateralised by commercial immovable property</t>
  </si>
  <si>
    <t>Repossessed colalterals</t>
  </si>
  <si>
    <t>Other relevant sectors (breakdown below where relevant)</t>
  </si>
  <si>
    <t>We define exposures subject to physical risk as:</t>
  </si>
  <si>
    <r>
      <t>-</t>
    </r>
    <r>
      <rPr>
        <b/>
        <sz val="11"/>
        <color rgb="FF202124"/>
        <rFont val="Calibri"/>
        <family val="2"/>
        <scheme val="minor"/>
      </rPr>
      <t>Acute climate risks</t>
    </r>
    <r>
      <rPr>
        <sz val="11"/>
        <color rgb="FF202124"/>
        <rFont val="Calibri"/>
        <family val="2"/>
        <scheme val="minor"/>
      </rPr>
      <t>: loans linked to properties with more than 30 per cent. probability of being affected by flooding from rainwater within 20 years</t>
    </r>
  </si>
  <si>
    <r>
      <t>-</t>
    </r>
    <r>
      <rPr>
        <b/>
        <sz val="11"/>
        <color rgb="FF202124"/>
        <rFont val="Calibri"/>
        <family val="2"/>
        <scheme val="minor"/>
      </rPr>
      <t>Chronic climate risk</t>
    </r>
    <r>
      <rPr>
        <sz val="11"/>
        <color rgb="FF202124"/>
        <rFont val="Calibri"/>
        <family val="2"/>
        <scheme val="minor"/>
      </rPr>
      <t>s: loans linked to properties with more than 30 per cent. probability of being affected by flooding from sea water within 20 years</t>
    </r>
  </si>
  <si>
    <r>
      <t>-</t>
    </r>
    <r>
      <rPr>
        <b/>
        <sz val="11"/>
        <color rgb="FF202124"/>
        <rFont val="Calibri"/>
        <family val="2"/>
        <scheme val="minor"/>
      </rPr>
      <t xml:space="preserve">Acute </t>
    </r>
    <r>
      <rPr>
        <b/>
        <i/>
        <sz val="11"/>
        <color rgb="FF202124"/>
        <rFont val="Calibri"/>
        <family val="2"/>
        <scheme val="minor"/>
      </rPr>
      <t>and</t>
    </r>
    <r>
      <rPr>
        <b/>
        <sz val="11"/>
        <color rgb="FF202124"/>
        <rFont val="Calibri"/>
        <family val="2"/>
        <scheme val="minor"/>
      </rPr>
      <t xml:space="preserve"> chronic</t>
    </r>
    <r>
      <rPr>
        <sz val="11"/>
        <color rgb="FF202124"/>
        <rFont val="Calibri"/>
        <family val="2"/>
        <scheme val="minor"/>
      </rPr>
      <t>: loans linked to properties with more than 30 per cent. probability of being affected by flooding from rainwater and seawater within 20 years</t>
    </r>
  </si>
  <si>
    <t>r</t>
  </si>
  <si>
    <t>s</t>
  </si>
  <si>
    <t>t</t>
  </si>
  <si>
    <t>u</t>
  </si>
  <si>
    <t>v</t>
  </si>
  <si>
    <t>w</t>
  </si>
  <si>
    <t>z</t>
  </si>
  <si>
    <t>aa</t>
  </si>
  <si>
    <t>23.6</t>
  </si>
  <si>
    <t>-23.6</t>
  </si>
  <si>
    <t>30.06.2025</t>
  </si>
  <si>
    <t>Disclosure of key metrics and overview of risk-weighted exposure amounts</t>
  </si>
  <si>
    <t>Disclosure of the scope of application</t>
  </si>
  <si>
    <t>Disclosure of own funds</t>
  </si>
  <si>
    <t>Disclosure of information on countercyclical capital buffers</t>
  </si>
  <si>
    <t>Disclosure of the leverage ratio</t>
  </si>
  <si>
    <t>Disclosure of liquidity requirements</t>
  </si>
  <si>
    <t>Disclosure of credit risk quality</t>
  </si>
  <si>
    <t>Disclosure of the use of credit risk mitigation techniques</t>
  </si>
  <si>
    <t>Disclosure of the use of standardised approach</t>
  </si>
  <si>
    <t>Disclosure of the use of the IRB approach to credit risk</t>
  </si>
  <si>
    <t>Disclosure of the use of standardised approach and internal model for market risk</t>
  </si>
  <si>
    <t>Disclosure of operational risk</t>
  </si>
  <si>
    <t>Disclosure of renumeration policy</t>
  </si>
  <si>
    <t xml:space="preserve">Disclosure of encumbered and unencumbured assets </t>
  </si>
  <si>
    <t xml:space="preserve">Disclosure of interest rate risk on positions not held in the trading book </t>
  </si>
  <si>
    <t>Of which equities under the simple risk weighted approach</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</si>
  <si>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</si>
  <si>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</si>
  <si>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</si>
  <si>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</si>
  <si>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</si>
  <si>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</si>
  <si>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Of which the Alternative standardised approach (A-SA)</t>
  </si>
  <si>
    <t>EU 21a</t>
  </si>
  <si>
    <t>Of which the Simplified standardised approach (S-SA)</t>
  </si>
  <si>
    <t xml:space="preserve">Of which Alternative Internal Model Approach  (A-IMA) </t>
  </si>
  <si>
    <t>Reclassifications between the trading and non-trading books</t>
  </si>
  <si>
    <t>EU 24a</t>
  </si>
  <si>
    <t>Exposures to crypto-assets</t>
  </si>
  <si>
    <t>Output floor applied (%)</t>
  </si>
  <si>
    <t>Floor adjustment (before application of transitional cap)</t>
  </si>
  <si>
    <t>Floor adjustment (after application of transitional cap)</t>
  </si>
  <si>
    <r>
      <rPr>
        <sz val="11"/>
        <rFont val="Calibri"/>
        <family val="2"/>
        <scheme val="minor"/>
      </rPr>
      <t>b</t>
    </r>
  </si>
  <si>
    <r>
      <rPr>
        <sz val="11"/>
        <rFont val="Calibri"/>
        <family val="2"/>
        <scheme val="minor"/>
      </rPr>
      <t>c</t>
    </r>
  </si>
  <si>
    <t>2025Q2</t>
  </si>
  <si>
    <t>2025Q1</t>
  </si>
  <si>
    <t>4a</t>
  </si>
  <si>
    <t>Total risk exposure pre-floor</t>
  </si>
  <si>
    <r>
      <t>Capital ratios (as a percentage of risk</t>
    </r>
    <r>
      <rPr>
        <b/>
        <sz val="11"/>
        <rFont val="Calibri"/>
        <family val="2"/>
        <scheme val="minor"/>
      </rPr>
      <t>-weighted</t>
    </r>
    <r>
      <rPr>
        <b/>
        <sz val="11"/>
        <color rgb="FF000000"/>
        <rFont val="Calibri"/>
        <family val="2"/>
        <scheme val="minor"/>
      </rPr>
      <t xml:space="preserve"> exposure amount)</t>
    </r>
  </si>
  <si>
    <t>5a</t>
  </si>
  <si>
    <t>5b</t>
  </si>
  <si>
    <t>Common Equity Tier 1 ratio considering unfloored TREA (%)</t>
  </si>
  <si>
    <t>6a</t>
  </si>
  <si>
    <t>6b</t>
  </si>
  <si>
    <t>Tier 1 ratio considering unfloored TREA (%)</t>
  </si>
  <si>
    <t>7a</t>
  </si>
  <si>
    <t>7b</t>
  </si>
  <si>
    <t>Total capital ratio considering unfloored TREA (%)</t>
  </si>
  <si>
    <t>EU 7e</t>
  </si>
  <si>
    <t>EU 7f</t>
  </si>
  <si>
    <t>EU 7g</t>
  </si>
  <si>
    <r>
      <rPr>
        <i/>
        <sz val="11"/>
        <color rgb="FF000000"/>
        <rFont val="Calibri"/>
        <family val="2"/>
        <scheme val="minor"/>
      </rPr>
      <t> </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</si>
  <si>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</si>
  <si>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</si>
  <si>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</si>
  <si>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d</t>
    </r>
  </si>
  <si>
    <r>
      <rPr>
        <sz val="11"/>
        <color rgb="FF000000"/>
        <rFont val="Calibri"/>
        <family val="2"/>
        <scheme val="minor"/>
      </rPr>
      <t>EU d</t>
    </r>
  </si>
  <si>
    <t>Risk weighted exposure amounts (RWEAs)</t>
  </si>
  <si>
    <r>
      <rPr>
        <sz val="11"/>
        <color rgb="FF000000"/>
        <rFont val="Calibri"/>
        <family val="2"/>
        <scheme val="minor"/>
      </rPr>
      <t> </t>
    </r>
  </si>
  <si>
    <t xml:space="preserve">RWEAs for modelled approaches that banks have supervisory approval to use </t>
  </si>
  <si>
    <t>RWEAs for portfolios where standardised approaches are used</t>
  </si>
  <si>
    <t xml:space="preserve"> Total actual RWEAs
(a + b)</t>
  </si>
  <si>
    <t>RWEAs calculated using full standardised approach</t>
  </si>
  <si>
    <t>RWEAs that is the base of the output floor</t>
  </si>
  <si>
    <t>Credit risk (excluding counterparty credit risk)</t>
  </si>
  <si>
    <t>Counterparty credit risk</t>
  </si>
  <si>
    <t>Credit valuation adjustment</t>
  </si>
  <si>
    <t>Securitisation exposures in the banking book</t>
  </si>
  <si>
    <t xml:space="preserve">Market risk </t>
  </si>
  <si>
    <t>Other risk weighted exposure amounts</t>
  </si>
  <si>
    <t>Template EU CMS1 – Comparison of modelled and standardised risk weighted exposure amounts at risk level</t>
  </si>
  <si>
    <t>Template EU CMS2 – Comparison of modelled and standardised risk weighted exposure amounts
for credit risk at asset class level</t>
  </si>
  <si>
    <t xml:space="preserve">Regional governments or local authorities </t>
  </si>
  <si>
    <t>EU 1c</t>
  </si>
  <si>
    <t>Categorised as Multilateral Development Banks in SA</t>
  </si>
  <si>
    <t>EU 1d</t>
  </si>
  <si>
    <t>Categorised as International organisations in SA</t>
  </si>
  <si>
    <t xml:space="preserve">Not applicable </t>
  </si>
  <si>
    <t>5.1</t>
  </si>
  <si>
    <t>Of which: F-IRB is applied</t>
  </si>
  <si>
    <t>5.2</t>
  </si>
  <si>
    <t>Of which: A-IRB is applied</t>
  </si>
  <si>
    <t>EU 5a</t>
  </si>
  <si>
    <t>Of which: Corporates - General</t>
  </si>
  <si>
    <t>EU 5b</t>
  </si>
  <si>
    <t>Of which: Corporates - Specialised lending</t>
  </si>
  <si>
    <t>EU 5c</t>
  </si>
  <si>
    <t>Of which: Corporates - Purchased receivables</t>
  </si>
  <si>
    <t>6.1</t>
  </si>
  <si>
    <t xml:space="preserve">Of which: Retail - Qualifying revolving </t>
  </si>
  <si>
    <t>EU 6.1a</t>
  </si>
  <si>
    <t>Of which: Retail - Purchased receivables</t>
  </si>
  <si>
    <t>EU 6.1b</t>
  </si>
  <si>
    <t>Of which: Retail - Other</t>
  </si>
  <si>
    <t>Of which: Retail - Secured by residential real estate</t>
  </si>
  <si>
    <t>Categorised as secured by immovable properties and ADC exposures in SA</t>
  </si>
  <si>
    <t>Collective investment undertakings (CIU)</t>
  </si>
  <si>
    <t>Categorised as exposures in default in SA</t>
  </si>
  <si>
    <t>Categorised as subordinated debt exposures in SA</t>
  </si>
  <si>
    <t>Categorised as covered bonds in SA</t>
  </si>
  <si>
    <t>Categorised as claims on institutions and corporates with a short-term credit assessment in SA</t>
  </si>
  <si>
    <t xml:space="preserve">RWEAs for modelled approaches that institutions have supervisory approval to use </t>
  </si>
  <si>
    <t>RWEAs for column (a) if re-computed using the standardised approach</t>
  </si>
  <si>
    <t xml:space="preserve"> Total actual RWEAs</t>
  </si>
  <si>
    <t xml:space="preserve">RWEAs that is the base of the output floor </t>
  </si>
  <si>
    <t>Risk weighted  exposure amounts (RWEAs)</t>
  </si>
  <si>
    <t>Template EU CMS2 – Comparison of modelled and standardised risk weighted exposure amounts for credit risk at asset class level</t>
  </si>
  <si>
    <r>
      <t>Deferred tax assets arising from temporary differences (amount above 10% threshold, net of related tax liability where the conditions in Article 38</t>
    </r>
    <r>
      <rPr>
        <strike/>
        <sz val="9"/>
        <color rgb="FFFF0000"/>
        <rFont val="Calibri"/>
        <family val="2"/>
        <scheme val="minor"/>
      </rPr>
      <t xml:space="preserve"> </t>
    </r>
    <r>
      <rPr>
        <sz val="9"/>
        <rFont val="Calibri"/>
        <family val="2"/>
        <scheme val="minor"/>
      </rPr>
      <t>(3) CRR are met) (negative amount)</t>
    </r>
  </si>
  <si>
    <r>
      <t>Qualifying AT1 deductions that exceed the AT1</t>
    </r>
    <r>
      <rPr>
        <sz val="9"/>
        <rFont val="Calibri"/>
        <family val="2"/>
        <scheme val="minor"/>
      </rPr>
      <t xml:space="preserve"> items of the institution (negative amount)</t>
    </r>
  </si>
  <si>
    <r>
      <t>Qualifying T2 deductions that exceed the T2</t>
    </r>
    <r>
      <rPr>
        <sz val="9"/>
        <rFont val="Calibri"/>
        <family val="2"/>
        <scheme val="minor"/>
      </rPr>
      <t xml:space="preserve"> items of the institution (negative amount)</t>
    </r>
  </si>
  <si>
    <r>
      <t>EU-56a</t>
    </r>
    <r>
      <rPr>
        <sz val="8"/>
        <rFont val="Calibri"/>
        <family val="2"/>
        <scheme val="minor"/>
      </rPr>
      <t> </t>
    </r>
  </si>
  <si>
    <r>
      <t>Direct and indirect holdings of</t>
    </r>
    <r>
      <rPr>
        <sz val="9"/>
        <rFont val="Calibri"/>
        <family val="2"/>
        <scheme val="minor"/>
      </rPr>
      <t xml:space="preserve"> own funds and  eligible liabilities of financial sector entities where the institution does not have a significant investment in those entities (amount below 10% threshold and net of eligible short positions)   </t>
    </r>
  </si>
  <si>
    <r>
      <t xml:space="preserve">Deferred tax assets arising from temporary differences (amount below </t>
    </r>
    <r>
      <rPr>
        <sz val="9"/>
        <rFont val="Calibri"/>
        <family val="2"/>
        <scheme val="minor"/>
      </rPr>
      <t>17,65% threshold, net of related tax liability where the conditions in Article 38 (3) CRR are met)</t>
    </r>
  </si>
  <si>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</si>
  <si>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</si>
  <si>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</si>
  <si>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</si>
  <si>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</si>
  <si>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</si>
  <si>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</si>
  <si>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(Adjustment for exposures excluded from the total exposure measure in accordance with point (c) and point (ca) of Article 429a(1) CRR)</t>
  </si>
  <si>
    <t>(Exempted CCP leg of client-cleared trade exposures) (Original Exposure Method)</t>
  </si>
  <si>
    <t>(General provisions deducted in determining Tier 1 capital and specific provisions associated associated with off-balance sheet exposures)</t>
  </si>
  <si>
    <r>
      <t xml:space="preserve">(Exposures excluded from the </t>
    </r>
    <r>
      <rPr>
        <strike/>
        <sz val="11"/>
        <rFont val="Calibri"/>
        <family val="2"/>
        <scheme val="minor"/>
      </rPr>
      <t>leverage ratio</t>
    </r>
    <r>
      <rPr>
        <sz val="11"/>
        <rFont val="Calibri"/>
        <family val="2"/>
        <scheme val="minor"/>
      </rPr>
      <t xml:space="preserve"> total exposure measure in accordance with point (c ) and point (ca) of Article 429a(1) CRR)</t>
    </r>
  </si>
  <si>
    <t>(Excluded passing-through promotional loan exposures by non-public development banks (or units))</t>
  </si>
  <si>
    <t>(Excluded exposures to shareholders according to Article 429a (1), point (da) CRR)</t>
  </si>
  <si>
    <t>EU-22l</t>
  </si>
  <si>
    <t>(Exposures deducted in accordance with point (q) of Article 429a(1) CRR)</t>
  </si>
  <si>
    <t>EU-22m</t>
  </si>
  <si>
    <t>Leverage ratio (excluding the impact of any applicable temporary exemption of central bank reserves) (%)</t>
  </si>
  <si>
    <t>EU-27b</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</si>
  <si>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</si>
  <si>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</si>
  <si>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r>
      <rPr>
        <sz val="11"/>
        <color rgb="FF000000"/>
        <rFont val="Segoe UI"/>
        <family val="2"/>
      </rPr>
      <t>Of which</t>
    </r>
    <r>
      <rPr>
        <b/>
        <sz val="11"/>
        <color rgb="FF000000"/>
        <rFont val="Segoe UI"/>
        <family val="2"/>
      </rPr>
      <t xml:space="preserve"> secured by collateral </t>
    </r>
  </si>
  <si>
    <r>
      <rPr>
        <sz val="11"/>
        <color rgb="FF000000"/>
        <rFont val="Segoe UI"/>
        <family val="2"/>
      </rPr>
      <t xml:space="preserve">Of which </t>
    </r>
    <r>
      <rPr>
        <b/>
        <sz val="11"/>
        <color rgb="FF000000"/>
        <rFont val="Segoe UI"/>
        <family val="2"/>
      </rPr>
      <t>secured by financial guarantees</t>
    </r>
  </si>
  <si>
    <r>
      <rPr>
        <sz val="11"/>
        <color rgb="FF000000"/>
        <rFont val="Segoe UI"/>
        <family val="2"/>
      </rPr>
      <t xml:space="preserve">Of which </t>
    </r>
    <r>
      <rPr>
        <b/>
        <sz val="11"/>
        <color rgb="FF000000"/>
        <rFont val="Segoe UI"/>
        <family val="2"/>
      </rPr>
      <t>secured by credit derivatives</t>
    </r>
  </si>
  <si>
    <r>
      <rPr>
        <sz val="11"/>
        <color rgb="FF000000"/>
        <rFont val="Segoe UI"/>
        <family val="2"/>
      </rPr>
      <t xml:space="preserve"> </t>
    </r>
  </si>
  <si>
    <r>
      <rPr>
        <sz val="11"/>
        <color rgb="FF000000"/>
        <rFont val="Segoe UI"/>
        <family val="2"/>
      </rPr>
      <t>  </t>
    </r>
  </si>
  <si>
    <t>RWEAs and RWEAs density</t>
  </si>
  <si>
    <t xml:space="preserve">RWEAs density (%) </t>
  </si>
  <si>
    <t xml:space="preserve">Non-central government public sector entities </t>
  </si>
  <si>
    <t>EU 2a</t>
  </si>
  <si>
    <t xml:space="preserve">    Regional governments or local authorities</t>
  </si>
  <si>
    <t>EU 2b</t>
  </si>
  <si>
    <t xml:space="preserve">    Public sector entities</t>
  </si>
  <si>
    <t>EU 3a</t>
  </si>
  <si>
    <t xml:space="preserve">     Of which: Specialised Lending</t>
  </si>
  <si>
    <t>Subordinated debt exposures and equity</t>
  </si>
  <si>
    <t xml:space="preserve">     Subordinated debt exposures</t>
  </si>
  <si>
    <t xml:space="preserve">     Equity</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</si>
  <si>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</si>
  <si>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</si>
  <si>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</si>
  <si>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</si>
  <si>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</si>
  <si>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</si>
  <si>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Claims on institutions and corporates with a short-term credit assessment</t>
  </si>
  <si>
    <t xml:space="preserve">EU 10c </t>
  </si>
  <si>
    <t>not applicable</t>
  </si>
  <si>
    <t xml:space="preserve">g </t>
  </si>
  <si>
    <t xml:space="preserve">h </t>
  </si>
  <si>
    <t xml:space="preserve">      Subordinated debt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</si>
  <si>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</si>
  <si>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</si>
  <si>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</si>
  <si>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</si>
  <si>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</si>
  <si>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</si>
  <si>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</si>
  <si>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</si>
  <si>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</si>
  <si>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</si>
  <si>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</si>
  <si>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</si>
  <si>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</si>
  <si>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</si>
  <si>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</si>
  <si>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</si>
  <si>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EU 11c</t>
  </si>
  <si>
    <t>Exposure class X</t>
  </si>
  <si>
    <t>Central governments and central banks - F-IRB</t>
  </si>
  <si>
    <t>Regional governments and local authorities -F-IRB</t>
  </si>
  <si>
    <t>Public sectore entities - F-IRB</t>
  </si>
  <si>
    <t>Central governments and central banks - A-IRB</t>
  </si>
  <si>
    <t>Regional governments and local authorities A-IRB</t>
  </si>
  <si>
    <t>Public sectore entities A-IRB</t>
  </si>
  <si>
    <t>Insitutions – F-IRB</t>
  </si>
  <si>
    <t xml:space="preserve">not applicable </t>
  </si>
  <si>
    <t>Corporates – F-IRB</t>
  </si>
  <si>
    <t xml:space="preserve">   Corporates - General</t>
  </si>
  <si>
    <t xml:space="preserve">   Corporates - Specialised lending</t>
  </si>
  <si>
    <t xml:space="preserve">   Corporates - Purchased receivables </t>
  </si>
  <si>
    <t>Corporate – A-IRB</t>
  </si>
  <si>
    <t>EU 6a</t>
  </si>
  <si>
    <t>EU 6b</t>
  </si>
  <si>
    <t>EU 6c</t>
  </si>
  <si>
    <t xml:space="preserve">   Corporates - Purchased Receivables</t>
  </si>
  <si>
    <t>Retail - A-IRB</t>
  </si>
  <si>
    <t xml:space="preserve">   Retail – Qualifying revolving (QRRE)</t>
  </si>
  <si>
    <t xml:space="preserve">   Retail – Secured by residential immovable property</t>
  </si>
  <si>
    <t>EU10a</t>
  </si>
  <si>
    <t xml:space="preserve">   Retail – Purchased receivables </t>
  </si>
  <si>
    <t>EU10b</t>
  </si>
  <si>
    <t xml:space="preserve">   Retail- Other retail exposures </t>
  </si>
  <si>
    <t>Total Exposures</t>
  </si>
  <si>
    <t>Regional governments and local authorities</t>
  </si>
  <si>
    <t xml:space="preserve">  Corporates – General</t>
  </si>
  <si>
    <t xml:space="preserve">  Corporates – Specialised lending</t>
  </si>
  <si>
    <t xml:space="preserve">  Corporates - Purchased Receivables</t>
  </si>
  <si>
    <t xml:space="preserve">  Retail – Qualifying revolving</t>
  </si>
  <si>
    <t xml:space="preserve">  Retail – secured by residential immovable property</t>
  </si>
  <si>
    <t xml:space="preserve">  Retail - Purchased Receivables</t>
  </si>
  <si>
    <t xml:space="preserve">  Retail - Other retail exposures</t>
  </si>
  <si>
    <t>Risk weighted exposure amount as at the end of the disclosure period</t>
  </si>
  <si>
    <t>Template EU MR3 - Market risk under the simplified standardised approach (SSA)</t>
  </si>
  <si>
    <t>Own Funds Requirements</t>
  </si>
  <si>
    <t>Options</t>
  </si>
  <si>
    <t>Commodity risk</t>
  </si>
  <si>
    <t xml:space="preserve">Foreign exchange risk </t>
  </si>
  <si>
    <t>Securitisation (specific risk)</t>
  </si>
  <si>
    <t>Total OFR SSA</t>
  </si>
  <si>
    <t>EU MR1</t>
  </si>
  <si>
    <t>EU MR2</t>
  </si>
  <si>
    <t>EU CVAA</t>
  </si>
  <si>
    <t>EU CVA1</t>
  </si>
  <si>
    <t>EU CVAB</t>
  </si>
  <si>
    <t>EU CVA2</t>
  </si>
  <si>
    <t>EU CVA3</t>
  </si>
  <si>
    <t>EU CVA4</t>
  </si>
  <si>
    <t>EU CAE1</t>
  </si>
  <si>
    <t>Quarterly</t>
  </si>
  <si>
    <t xml:space="preserve">DLR is a significant lender to Danish agriculture and commercial real estate properties. Therefore, it is natural that DLR also actively participates in financing customers' important sustainable transition. This active participation is a central element in DLR's social responsibility and forms the basis for DLR's strategic approach to sustainability, which is described in DLRs sustainability report 2024. DLR publishes an annual action plan to reduce greenhouse gas emissions of the loan portfolio. The initiatives in H1 2025 have been focused on improved sustainability data, green financing and education within sustainability. DLR will continue to focus on these initiatives in H2 2025 2025. These three initiatives also contribute to mitigating ESG risks, especially transition risks. DLR has integrated sustainability at various levels within the organization - and ESG risks, including climate risks, are integrated into decision-making processes in the same way as other types of financial risks, which DLR considers to be an important premise for fulfilling our vision. DLR's forward-looking management of climate risks will initially focus on further mapping the extent of climate related risk for DLR's customers and the collateral securing DLR's loans. Subsequently, DLR will ensure that there is adequate security behind the issued loans in the long term and that climate risks are reduced.
</t>
  </si>
  <si>
    <t>DLR has estimated the CO2e footprint of its loan portfolio since the beginning of 2022. This footprint includes not only emissions for the properties for which DLR has issued mortgages but also estimates of financed emissions. DLR’s current calculation methods are not based on actual CO2e emissions for our lending. Our estimate of CO2e emissions for buildings is based on actual or assumed energy performance certificates and heating source (as is also the case for other mortgage lenders). Our estimate of CO2e emissions for agricultural lending is based on standard emissions data for livestock and crops. Therefore, an important first step is to improve the data foundation so that DLR can have an accurate picture of the actual emissions that DLR or our borrowers can reduce, as well as the climate risks that DLR faces.
DLR's management of climate risks is initially focused on improving emission data and collecting data that can be used to assess the risk of specific climate risks, such as flooding. DLR is working on this in collaboration with e-nettet. In collaboration with e-nettet and the other mortgage credit institutions, DLR has worked on a sector-wide solution on ESG data. In September 2024, DLR received an important data delivery from e-nettet. The delivery includes agricultural data for approximately 33,000 Danish CVR-registered farms with calculated CO2e emission estimates. Initially, these data can be used to improve existing estimates of DLR's financed CO2e emissions. 
In addition to data for the agricultural sector, e-nettet's ESG program has also contributed to DLR obtaining better data on chronic and acute climate events based on UN climate scenarios. Furthermore, DLR has received data on actual and estimated energy performance certificates for the properties DLR has issued loans for. Based on this data, DLR has conducted climate stress tests that shed light on DLR's current and future climate risks.
In addition, following recommendations from the Forum for Sustainable Finance, DLR publishes an annually action plan on how we will reduce our carbon footprint. The action plan is based on the aforementioned mapping and improvement of CO2 data, and aims to reduce DLR's CO2 emissions in line with the goals of the Paris Agreement and the ambition of the Danish Climate Act for climate neutrality by 2045.
DLR's CO2e reduction targets for 2030 are based on the expectation that DLR's borrowers will reduce their emissions at a pace that aligns with Denmark's target of reducing CO2 emissions by 70% by 2030.
As more and improved sustainability data becomes available, DLR will also be able to differentiate more effectively between sustainable and less sustainable customers - and let this have an impact on customers' terms and ultimately their access to financing through DLR.
DLR does not have the ability to exclude existing borrowers if they do not reduce their emissions from their activities or if the climate risks are deemed to be particularly high. This is because DLR's outstanding mortgage loans are non-terminable from DLR's side as long as the borrowers fulfill their payment obligations. Additionally, DLR can only indirectly influence borrowers' emissions through cooperation with DLR's shareholder banks, which facilitate DLR's loans and have customer contact and dialogue with the borrowers.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</si>
</sst>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_-* #,##0_-;\-* #,##0_-;_-* &quot;-&quot;??_-;_-@_-"/>
  </numFmts>
  <fonts count="134" x14ac:knownFonts="1">
    <font>
      <sz val="11"/>
      <color theme="1"/>
      <name val="Calibri"/>
      <family val="2"/>
      <scheme val="minor"/>
    </font>
    <font>
      <b/>
      <sz val="9"/>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Segoe UI"/>
      <family val="2"/>
    </font>
    <font>
      <sz val="9"/>
      <name val="Calibri"/>
      <family val="2"/>
      <scheme val="minor"/>
    </font>
    <font>
      <sz val="11"/>
      <name val="Calibri"/>
      <family val="2"/>
      <scheme val="minor"/>
    </font>
    <font>
      <b/>
      <sz val="11"/>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sz val="10"/>
      <name val="Arial"/>
      <family val="2"/>
    </font>
    <font>
      <sz val="11"/>
      <name val="Arial"/>
      <family val="2"/>
    </font>
    <font>
      <b/>
      <sz val="12"/>
      <name val="Arial"/>
      <family val="2"/>
    </font>
    <font>
      <b/>
      <sz val="20"/>
      <name val="Arial"/>
      <family val="2"/>
    </font>
    <font>
      <b/>
      <sz val="14"/>
      <color theme="1"/>
      <name val="Calibri"/>
      <family val="2"/>
      <scheme val="minor"/>
    </font>
    <font>
      <b/>
      <sz val="14"/>
      <name val="Calibri"/>
      <family val="2"/>
      <scheme val="minor"/>
    </font>
    <font>
      <sz val="10"/>
      <color theme="1"/>
      <name val="Arial"/>
      <family val="2"/>
    </font>
    <font>
      <sz val="14"/>
      <color theme="1"/>
      <name val="Calibri"/>
      <family val="2"/>
      <scheme val="minor"/>
    </font>
    <font>
      <i/>
      <sz val="11"/>
      <color theme="1"/>
      <name val="Calibri"/>
      <family val="2"/>
      <scheme val="minor"/>
    </font>
    <font>
      <b/>
      <sz val="10"/>
      <color theme="1"/>
      <name val="Arial"/>
      <family val="2"/>
    </font>
    <font>
      <b/>
      <sz val="8"/>
      <color theme="1"/>
      <name val="Segoe UI"/>
      <family val="2"/>
    </font>
    <font>
      <u/>
      <sz val="11"/>
      <color theme="10"/>
      <name val="Calibri"/>
      <family val="2"/>
      <scheme val="minor"/>
    </font>
    <font>
      <sz val="8"/>
      <color theme="1"/>
      <name val="Calibri"/>
      <family val="2"/>
      <scheme val="minor"/>
    </font>
    <font>
      <sz val="10"/>
      <color theme="1"/>
      <name val="Calibri"/>
      <family val="2"/>
      <scheme val="minor"/>
    </font>
    <font>
      <b/>
      <sz val="14"/>
      <color rgb="FF000000"/>
      <name val="Calibri"/>
      <family val="2"/>
      <scheme val="minor"/>
    </font>
    <font>
      <i/>
      <sz val="11"/>
      <color rgb="FF000000"/>
      <name val="Calibri"/>
      <family val="2"/>
      <scheme val="minor"/>
    </font>
    <font>
      <b/>
      <sz val="11"/>
      <color rgb="FFFF0000"/>
      <name val="Calibri"/>
      <family val="2"/>
      <scheme val="minor"/>
    </font>
    <font>
      <sz val="11"/>
      <color theme="1"/>
      <name val="Calibri"/>
      <family val="2"/>
      <charset val="238"/>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7.5"/>
      <color theme="1"/>
      <name val="Calibri"/>
      <family val="2"/>
      <scheme val="minor"/>
    </font>
    <font>
      <sz val="16"/>
      <color theme="1"/>
      <name val="Calibri"/>
      <family val="2"/>
      <scheme val="minor"/>
    </font>
    <font>
      <b/>
      <sz val="16"/>
      <color theme="1"/>
      <name val="Arial"/>
      <family val="2"/>
    </font>
    <font>
      <sz val="8.5"/>
      <color theme="1"/>
      <name val="Calibri"/>
      <family val="2"/>
      <scheme val="minor"/>
    </font>
    <font>
      <b/>
      <sz val="8.5"/>
      <color theme="1"/>
      <name val="Calibri"/>
      <family val="2"/>
      <scheme val="minor"/>
    </font>
    <font>
      <b/>
      <sz val="16"/>
      <color theme="1"/>
      <name val="Calibri"/>
      <family val="2"/>
      <scheme val="minor"/>
    </font>
    <font>
      <b/>
      <i/>
      <sz val="11"/>
      <color theme="1"/>
      <name val="Calibri"/>
      <family val="2"/>
      <scheme val="minor"/>
    </font>
    <font>
      <sz val="9"/>
      <color rgb="FF1F497D"/>
      <name val="Calibri"/>
      <family val="2"/>
    </font>
    <font>
      <b/>
      <sz val="16"/>
      <name val="Arial"/>
      <family val="2"/>
    </font>
    <font>
      <b/>
      <sz val="10"/>
      <color rgb="FF000000"/>
      <name val="Arial"/>
      <family val="2"/>
    </font>
    <font>
      <sz val="10"/>
      <color rgb="FF000000"/>
      <name val="Arial"/>
      <family val="2"/>
    </font>
    <font>
      <sz val="10"/>
      <name val="Segoe UI"/>
      <family val="2"/>
    </font>
    <font>
      <b/>
      <sz val="12"/>
      <color theme="1"/>
      <name val="Arial"/>
      <family val="2"/>
    </font>
    <font>
      <sz val="10"/>
      <color rgb="FFFF0000"/>
      <name val="Arial"/>
      <family val="2"/>
    </font>
    <font>
      <u/>
      <sz val="10"/>
      <color rgb="FF008080"/>
      <name val="Arial"/>
      <family val="2"/>
    </font>
    <font>
      <i/>
      <sz val="10"/>
      <name val="Arial"/>
      <family val="2"/>
    </font>
    <font>
      <b/>
      <sz val="18"/>
      <color rgb="FFFF0000"/>
      <name val="Calibri"/>
      <family val="2"/>
      <scheme val="minor"/>
    </font>
    <font>
      <u/>
      <sz val="10"/>
      <name val="Arial"/>
      <family val="2"/>
    </font>
    <font>
      <b/>
      <sz val="10"/>
      <name val="Arial"/>
      <family val="2"/>
    </font>
    <font>
      <sz val="8"/>
      <color rgb="FFFF0000"/>
      <name val="Segoe UI"/>
      <family val="2"/>
    </font>
    <font>
      <sz val="18"/>
      <color theme="1"/>
      <name val="Calibri"/>
      <family val="2"/>
      <scheme val="minor"/>
    </font>
    <font>
      <sz val="10"/>
      <color theme="0" tint="-0.499984740745262"/>
      <name val="Arial"/>
      <family val="2"/>
    </font>
    <font>
      <sz val="10"/>
      <name val="Calibri"/>
      <family val="2"/>
      <scheme val="minor"/>
    </font>
    <font>
      <i/>
      <u/>
      <sz val="11"/>
      <name val="Calibri"/>
      <family val="2"/>
      <scheme val="minor"/>
    </font>
    <font>
      <sz val="11"/>
      <color indexed="10"/>
      <name val="Calibri"/>
      <family val="2"/>
      <scheme val="minor"/>
    </font>
    <font>
      <strike/>
      <sz val="11"/>
      <name val="Calibri"/>
      <family val="2"/>
      <scheme val="minor"/>
    </font>
    <font>
      <sz val="10"/>
      <color indexed="8"/>
      <name val="Verdana"/>
      <family val="2"/>
    </font>
    <font>
      <sz val="11"/>
      <name val="Calibri"/>
      <family val="2"/>
      <charset val="238"/>
      <scheme val="minor"/>
    </font>
    <font>
      <sz val="9"/>
      <name val="Arial"/>
      <family val="2"/>
    </font>
    <font>
      <b/>
      <sz val="12"/>
      <name val="Calibri"/>
      <family val="2"/>
      <scheme val="minor"/>
    </font>
    <font>
      <b/>
      <sz val="6.5"/>
      <color rgb="FF10137C"/>
      <name val="Verdana"/>
      <family val="2"/>
    </font>
    <font>
      <sz val="11"/>
      <color theme="0" tint="-0.34998626667073579"/>
      <name val="Calibri"/>
      <family val="2"/>
      <scheme val="minor"/>
    </font>
    <font>
      <b/>
      <sz val="9"/>
      <color theme="0"/>
      <name val="Calibri"/>
      <family val="2"/>
      <scheme val="minor"/>
    </font>
    <font>
      <sz val="11"/>
      <color theme="0"/>
      <name val="Calibri"/>
      <family val="2"/>
      <scheme val="minor"/>
    </font>
    <font>
      <b/>
      <sz val="14"/>
      <color theme="0"/>
      <name val="Calibri"/>
      <family val="2"/>
      <scheme val="minor"/>
    </font>
    <font>
      <u/>
      <sz val="11"/>
      <color rgb="FF57A8A3"/>
      <name val="Calibri"/>
      <family val="2"/>
      <scheme val="minor"/>
    </font>
    <font>
      <b/>
      <sz val="20"/>
      <name val="Calibri"/>
      <family val="2"/>
      <scheme val="minor"/>
    </font>
    <font>
      <sz val="10"/>
      <color rgb="FF00B050"/>
      <name val="Calibri"/>
      <family val="2"/>
      <scheme val="minor"/>
    </font>
    <font>
      <i/>
      <sz val="8.5"/>
      <color theme="1"/>
      <name val="Calibri"/>
      <family val="2"/>
      <scheme val="minor"/>
    </font>
    <font>
      <sz val="11"/>
      <color rgb="FF444444"/>
      <name val="Calibri"/>
      <family val="2"/>
      <scheme val="minor"/>
    </font>
    <font>
      <sz val="11"/>
      <color rgb="FF1F497D"/>
      <name val="Calibri"/>
      <family val="2"/>
      <scheme val="minor"/>
    </font>
    <font>
      <i/>
      <sz val="7.5"/>
      <color theme="1"/>
      <name val="Calibri"/>
      <family val="2"/>
      <scheme val="minor"/>
    </font>
    <font>
      <b/>
      <sz val="7.5"/>
      <color theme="1"/>
      <name val="Calibri"/>
      <family val="2"/>
      <scheme val="minor"/>
    </font>
    <font>
      <b/>
      <strike/>
      <sz val="11"/>
      <name val="Calibri"/>
      <family val="2"/>
      <scheme val="minor"/>
    </font>
    <font>
      <sz val="11"/>
      <color theme="4" tint="-0.249977111117893"/>
      <name val="Calibri"/>
      <family val="2"/>
      <scheme val="minor"/>
    </font>
    <font>
      <b/>
      <i/>
      <sz val="11"/>
      <color rgb="FF000000"/>
      <name val="Calibri"/>
      <family val="2"/>
      <scheme val="minor"/>
    </font>
    <font>
      <b/>
      <sz val="11"/>
      <color rgb="FF2F5773"/>
      <name val="Calibri"/>
      <family val="2"/>
      <scheme val="minor"/>
    </font>
    <font>
      <b/>
      <strike/>
      <sz val="11"/>
      <color rgb="FFFF0000"/>
      <name val="Calibri"/>
      <family val="2"/>
      <scheme val="minor"/>
    </font>
    <font>
      <b/>
      <sz val="11"/>
      <color theme="0"/>
      <name val="Calibri"/>
      <family val="2"/>
      <scheme val="minor"/>
    </font>
    <font>
      <b/>
      <sz val="11"/>
      <color theme="9"/>
      <name val="Calibri"/>
      <family val="2"/>
      <scheme val="minor"/>
    </font>
    <font>
      <strike/>
      <sz val="9"/>
      <color rgb="FFFF0000"/>
      <name val="Calibri"/>
      <family val="2"/>
      <scheme val="minor"/>
    </font>
    <font>
      <sz val="9"/>
      <color rgb="FFFF0000"/>
      <name val="Calibri"/>
      <family val="2"/>
      <scheme val="minor"/>
    </font>
    <font>
      <i/>
      <strike/>
      <sz val="11"/>
      <color rgb="FFFF0000"/>
      <name val="Calibri"/>
      <family val="2"/>
      <scheme val="minor"/>
    </font>
    <font>
      <i/>
      <sz val="11"/>
      <color theme="9" tint="-0.249977111117893"/>
      <name val="Calibri"/>
      <family val="2"/>
      <scheme val="minor"/>
    </font>
    <font>
      <b/>
      <sz val="24"/>
      <color theme="4"/>
      <name val="Georgia"/>
      <family val="1"/>
    </font>
    <font>
      <b/>
      <sz val="24"/>
      <color theme="4"/>
      <name val="Calibri Light"/>
      <family val="1"/>
      <scheme val="major"/>
    </font>
    <font>
      <sz val="8"/>
      <color theme="1"/>
      <name val="Century Gothic"/>
      <family val="2"/>
    </font>
    <font>
      <sz val="11"/>
      <color rgb="FF0070C0"/>
      <name val="Calibri"/>
      <family val="2"/>
      <scheme val="minor"/>
    </font>
    <font>
      <b/>
      <u/>
      <sz val="11"/>
      <name val="Calibri"/>
      <family val="2"/>
      <scheme val="minor"/>
    </font>
    <font>
      <sz val="10"/>
      <color rgb="FF387D6B"/>
      <name val="Century Gothic"/>
      <family val="2"/>
    </font>
    <font>
      <strike/>
      <sz val="10"/>
      <name val="Calibri"/>
      <family val="2"/>
      <scheme val="minor"/>
    </font>
    <font>
      <i/>
      <sz val="10"/>
      <name val="Calibri"/>
      <family val="2"/>
      <scheme val="minor"/>
    </font>
    <font>
      <sz val="10"/>
      <color rgb="FFFF0000"/>
      <name val="Calibri"/>
      <family val="2"/>
      <scheme val="minor"/>
    </font>
    <font>
      <i/>
      <sz val="10"/>
      <color theme="1"/>
      <name val="Calibri"/>
      <family val="2"/>
      <scheme val="minor"/>
    </font>
    <font>
      <sz val="10"/>
      <name val="Calibri"/>
      <family val="2"/>
    </font>
    <font>
      <sz val="11"/>
      <color rgb="FF202124"/>
      <name val="Calibri"/>
      <family val="2"/>
      <scheme val="minor"/>
    </font>
    <font>
      <b/>
      <sz val="11"/>
      <color rgb="FF202124"/>
      <name val="Calibri"/>
      <family val="2"/>
      <scheme val="minor"/>
    </font>
    <font>
      <b/>
      <i/>
      <sz val="11"/>
      <color rgb="FF202124"/>
      <name val="Calibri"/>
      <family val="2"/>
      <scheme val="minor"/>
    </font>
    <font>
      <b/>
      <u/>
      <sz val="11"/>
      <color theme="1"/>
      <name val="Calibri"/>
      <family val="2"/>
      <scheme val="minor"/>
    </font>
    <font>
      <sz val="10"/>
      <color theme="1"/>
      <name val="Calibri"/>
      <family val="2"/>
    </font>
    <font>
      <i/>
      <sz val="10"/>
      <color theme="1"/>
      <name val="Calibri"/>
      <family val="2"/>
    </font>
    <font>
      <sz val="11"/>
      <color rgb="FF000000"/>
      <name val="Calibri"/>
      <family val="2"/>
    </font>
    <font>
      <sz val="11"/>
      <name val="Calibri"/>
      <family val="2"/>
    </font>
    <font>
      <sz val="10"/>
      <color rgb="FF000000"/>
      <name val="Calibri"/>
      <family val="2"/>
    </font>
    <font>
      <b/>
      <sz val="9"/>
      <name val="Calibri"/>
      <family val="2"/>
      <scheme val="minor"/>
    </font>
    <font>
      <sz val="8"/>
      <name val="Calibri"/>
      <family val="2"/>
      <scheme val="minor"/>
    </font>
    <font>
      <b/>
      <i/>
      <sz val="9"/>
      <name val="Calibri"/>
      <family val="2"/>
      <scheme val="minor"/>
    </font>
    <font>
      <i/>
      <sz val="8"/>
      <color theme="1"/>
      <name val="Segoe UI"/>
      <family val="2"/>
    </font>
    <font>
      <b/>
      <i/>
      <sz val="8.5"/>
      <color theme="1"/>
      <name val="Segoe UI"/>
      <family val="2"/>
    </font>
    <font>
      <b/>
      <sz val="8.5"/>
      <name val="Segoe UI"/>
      <family val="2"/>
    </font>
    <font>
      <sz val="8.5"/>
      <name val="Segoe UI"/>
      <family val="2"/>
    </font>
    <font>
      <sz val="8.5"/>
      <color rgb="FF000000"/>
      <name val="Segoe UI"/>
      <family val="2"/>
    </font>
    <font>
      <strike/>
      <sz val="8.5"/>
      <color rgb="FFFF0000"/>
      <name val="Segoe UI"/>
      <family val="2"/>
    </font>
    <font>
      <i/>
      <sz val="8.5"/>
      <color rgb="FF000000"/>
      <name val="Segoe UI"/>
      <family val="2"/>
    </font>
    <font>
      <b/>
      <i/>
      <sz val="8.5"/>
      <color rgb="FF000000"/>
      <name val="Segoe UI"/>
      <family val="2"/>
    </font>
    <font>
      <b/>
      <sz val="11"/>
      <color rgb="FF000000"/>
      <name val="Segoe UI"/>
      <family val="2"/>
    </font>
    <font>
      <sz val="11"/>
      <color rgb="FF000000"/>
      <name val="Segoe UI"/>
      <family val="2"/>
    </font>
    <font>
      <sz val="8.5"/>
      <color rgb="FF000000"/>
      <name val="Calibri"/>
      <family val="2"/>
    </font>
    <font>
      <b/>
      <sz val="8.5"/>
      <color rgb="FF000000"/>
      <name val="Calibri"/>
      <family val="2"/>
    </font>
  </fonts>
  <fills count="4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6"/>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9"/>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4"/>
        <bgColor indexed="64"/>
      </patternFill>
    </fill>
    <fill>
      <patternFill patternType="solid">
        <fgColor rgb="FFFFFFFF"/>
        <bgColor rgb="FF000000"/>
      </patternFill>
    </fill>
    <fill>
      <patternFill patternType="solid">
        <fgColor theme="2" tint="-0.249977111117893"/>
        <bgColor indexed="64"/>
      </patternFill>
    </fill>
    <fill>
      <patternFill patternType="solid">
        <fgColor rgb="FFA6A6A6"/>
        <bgColor rgb="FF000000"/>
      </patternFill>
    </fill>
    <fill>
      <patternFill patternType="solid">
        <fgColor theme="0" tint="-0.34998626667073579"/>
        <bgColor rgb="FF000000"/>
      </patternFill>
    </fill>
    <fill>
      <patternFill patternType="solid">
        <fgColor rgb="FFD0CECE"/>
        <bgColor rgb="FF000000"/>
      </patternFill>
    </fill>
    <fill>
      <patternFill patternType="solid">
        <fgColor theme="0"/>
        <bgColor rgb="FF000000"/>
      </patternFill>
    </fill>
    <fill>
      <patternFill patternType="solid">
        <fgColor rgb="FFD9D9D9"/>
        <bgColor rgb="FF000000"/>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rgb="FF387D6B"/>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8">
    <xf numFmtId="0" fontId="0" fillId="0" borderId="0"/>
    <xf numFmtId="9" fontId="2" fillId="0" borderId="0" applyFont="0" applyFill="0" applyBorder="0" applyAlignment="0" applyProtection="0"/>
    <xf numFmtId="3" fontId="14" fillId="4" borderId="1" applyFont="0">
      <alignment horizontal="right" vertical="center"/>
      <protection locked="0"/>
    </xf>
    <xf numFmtId="0" fontId="14" fillId="0" borderId="0">
      <alignment vertical="center"/>
    </xf>
    <xf numFmtId="0" fontId="14" fillId="0" borderId="0">
      <alignment vertical="center"/>
    </xf>
    <xf numFmtId="0" fontId="16" fillId="0" borderId="0" applyNumberFormat="0" applyFill="0" applyBorder="0" applyAlignment="0" applyProtection="0"/>
    <xf numFmtId="0" fontId="17" fillId="5" borderId="11" applyNumberFormat="0" applyFill="0" applyBorder="0" applyAlignment="0" applyProtection="0">
      <alignment horizontal="left"/>
    </xf>
    <xf numFmtId="0" fontId="25" fillId="0" borderId="0" applyNumberFormat="0" applyFill="0" applyBorder="0" applyAlignment="0" applyProtection="0"/>
    <xf numFmtId="0" fontId="31" fillId="0" borderId="0"/>
    <xf numFmtId="0" fontId="14" fillId="0" borderId="0"/>
    <xf numFmtId="0" fontId="14" fillId="0" borderId="0"/>
    <xf numFmtId="0" fontId="14" fillId="0" borderId="0"/>
    <xf numFmtId="0" fontId="63" fillId="5" borderId="2" applyFont="0" applyBorder="0">
      <alignment horizontal="center" wrapText="1"/>
    </xf>
    <xf numFmtId="0" fontId="9" fillId="0" borderId="0"/>
    <xf numFmtId="0" fontId="75" fillId="0" borderId="0">
      <alignment horizontal="left"/>
    </xf>
    <xf numFmtId="43" fontId="2" fillId="0" borderId="0" applyFont="0" applyFill="0" applyBorder="0" applyAlignment="0" applyProtection="0"/>
    <xf numFmtId="0" fontId="101" fillId="0" borderId="0">
      <alignment horizontal="left"/>
    </xf>
    <xf numFmtId="0" fontId="9" fillId="0" borderId="0"/>
  </cellStyleXfs>
  <cellXfs count="1385">
    <xf numFmtId="0" fontId="0" fillId="0" borderId="0" xfId="0"/>
    <xf numFmtId="0" fontId="0" fillId="0" borderId="1" xfId="0" applyBorder="1" applyAlignment="1">
      <alignment horizontal="center"/>
    </xf>
    <xf numFmtId="0" fontId="6" fillId="0" borderId="0" xfId="0" applyFont="1"/>
    <xf numFmtId="0" fontId="7" fillId="0" borderId="0" xfId="0" applyFont="1"/>
    <xf numFmtId="0" fontId="8" fillId="0" borderId="0" xfId="0"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indent="1"/>
    </xf>
    <xf numFmtId="0" fontId="8" fillId="0" borderId="1" xfId="0" applyFont="1" applyBorder="1" applyAlignment="1">
      <alignment vertical="center" wrapText="1"/>
    </xf>
    <xf numFmtId="0" fontId="9" fillId="0" borderId="0" xfId="0" applyFont="1"/>
    <xf numFmtId="0" fontId="10" fillId="0" borderId="1" xfId="0" applyFont="1" applyBorder="1" applyAlignment="1">
      <alignment horizontal="justify" vertical="center" wrapText="1"/>
    </xf>
    <xf numFmtId="0" fontId="0" fillId="0" borderId="1" xfId="0" applyBorder="1"/>
    <xf numFmtId="0" fontId="11"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0" xfId="0" applyFont="1"/>
    <xf numFmtId="0" fontId="7" fillId="0" borderId="2" xfId="0" applyFont="1" applyBorder="1" applyAlignment="1">
      <alignment vertical="center" wrapText="1"/>
    </xf>
    <xf numFmtId="0" fontId="4" fillId="2" borderId="1" xfId="0" applyFont="1" applyFill="1" applyBorder="1" applyAlignment="1">
      <alignment vertical="center" wrapText="1"/>
    </xf>
    <xf numFmtId="0" fontId="0" fillId="0" borderId="1" xfId="0" applyBorder="1" applyAlignment="1">
      <alignment horizontal="center"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3" fillId="0" borderId="8" xfId="0" applyFont="1" applyBorder="1" applyAlignment="1">
      <alignment vertical="center" wrapText="1"/>
    </xf>
    <xf numFmtId="0" fontId="12" fillId="0" borderId="0" xfId="0" applyFont="1" applyAlignment="1">
      <alignment vertical="center" wrapText="1"/>
    </xf>
    <xf numFmtId="0" fontId="4" fillId="0" borderId="0" xfId="0" applyFont="1"/>
    <xf numFmtId="0" fontId="0" fillId="0" borderId="1" xfId="0" applyBorder="1" applyAlignment="1">
      <alignment horizontal="center" vertical="center"/>
    </xf>
    <xf numFmtId="0" fontId="7" fillId="0" borderId="1" xfId="3" quotePrefix="1" applyFont="1" applyBorder="1" applyAlignment="1">
      <alignment horizontal="center" vertical="center"/>
    </xf>
    <xf numFmtId="0" fontId="18" fillId="0" borderId="0" xfId="0" applyFont="1"/>
    <xf numFmtId="0" fontId="0" fillId="0" borderId="1" xfId="0" applyBorder="1" applyAlignment="1">
      <alignment vertical="center" wrapText="1"/>
    </xf>
    <xf numFmtId="0" fontId="0" fillId="0" borderId="0" xfId="0" applyAlignment="1">
      <alignment horizontal="center" vertical="center"/>
    </xf>
    <xf numFmtId="0" fontId="20" fillId="7" borderId="1" xfId="0" applyFont="1" applyFill="1" applyBorder="1" applyAlignment="1">
      <alignment vertical="center" wrapText="1"/>
    </xf>
    <xf numFmtId="0" fontId="20" fillId="0" borderId="1" xfId="0" applyFont="1" applyBorder="1" applyAlignment="1">
      <alignment vertical="center" wrapText="1"/>
    </xf>
    <xf numFmtId="0" fontId="20" fillId="6" borderId="1" xfId="0" applyFont="1" applyFill="1" applyBorder="1" applyAlignment="1">
      <alignment vertical="center" wrapText="1"/>
    </xf>
    <xf numFmtId="49" fontId="4" fillId="0" borderId="1" xfId="0" applyNumberFormat="1" applyFont="1" applyBorder="1" applyAlignment="1">
      <alignment horizontal="center" vertical="center"/>
    </xf>
    <xf numFmtId="0" fontId="4" fillId="6" borderId="1" xfId="0" applyFont="1" applyFill="1" applyBorder="1" applyAlignment="1">
      <alignment vertical="center" wrapText="1"/>
    </xf>
    <xf numFmtId="0" fontId="4" fillId="0" borderId="1" xfId="0" applyFont="1" applyBorder="1" applyAlignment="1">
      <alignment horizontal="center" vertical="center"/>
    </xf>
    <xf numFmtId="0" fontId="21" fillId="0" borderId="0" xfId="0" applyFont="1"/>
    <xf numFmtId="0" fontId="7"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vertical="center" wrapText="1"/>
    </xf>
    <xf numFmtId="0" fontId="22" fillId="6" borderId="1" xfId="0" applyFont="1" applyFill="1" applyBorder="1" applyAlignment="1">
      <alignment vertical="center" wrapText="1"/>
    </xf>
    <xf numFmtId="0" fontId="0" fillId="0" borderId="0" xfId="0" applyAlignment="1">
      <alignment horizontal="center"/>
    </xf>
    <xf numFmtId="0" fontId="0" fillId="0" borderId="0" xfId="0" applyAlignment="1">
      <alignment horizontal="right" vertical="top"/>
    </xf>
    <xf numFmtId="0" fontId="20" fillId="0" borderId="0" xfId="0" applyFont="1"/>
    <xf numFmtId="0" fontId="0" fillId="0" borderId="0" xfId="0" applyAlignment="1">
      <alignment vertical="center"/>
    </xf>
    <xf numFmtId="0" fontId="24" fillId="0" borderId="0" xfId="0" applyFont="1" applyAlignment="1">
      <alignment horizontal="center" vertical="center" wrapText="1"/>
    </xf>
    <xf numFmtId="0" fontId="3" fillId="0" borderId="0" xfId="0" applyFont="1" applyAlignment="1">
      <alignment wrapText="1"/>
    </xf>
    <xf numFmtId="0" fontId="26" fillId="0" borderId="0" xfId="0" applyFont="1" applyAlignment="1">
      <alignment vertical="center"/>
    </xf>
    <xf numFmtId="0" fontId="27" fillId="0" borderId="0" xfId="0" applyFont="1" applyAlignment="1">
      <alignment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7" borderId="4" xfId="0" applyFont="1" applyFill="1" applyBorder="1" applyAlignment="1">
      <alignment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30" fillId="0" borderId="0" xfId="0" applyFont="1" applyAlignment="1">
      <alignment vertical="center" wrapText="1"/>
    </xf>
    <xf numFmtId="0" fontId="29" fillId="0" borderId="1" xfId="0" applyFont="1" applyBorder="1" applyAlignment="1">
      <alignment vertical="center"/>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7" fillId="0" borderId="1" xfId="0" applyFont="1" applyBorder="1" applyAlignment="1">
      <alignment vertical="center"/>
    </xf>
    <xf numFmtId="3" fontId="7" fillId="0" borderId="1" xfId="2" applyFont="1" applyFill="1" applyAlignment="1">
      <alignment horizontal="center" vertical="center"/>
      <protection locked="0"/>
    </xf>
    <xf numFmtId="0" fontId="28" fillId="0" borderId="0" xfId="0" applyFont="1" applyAlignment="1">
      <alignment vertical="center" wrapText="1"/>
    </xf>
    <xf numFmtId="0" fontId="4" fillId="0" borderId="4" xfId="0" applyFont="1" applyBorder="1" applyAlignment="1">
      <alignment horizontal="center" vertical="center"/>
    </xf>
    <xf numFmtId="0" fontId="10" fillId="0" borderId="7" xfId="0" applyFont="1" applyBorder="1" applyAlignment="1">
      <alignment horizontal="center" vertical="center" wrapText="1"/>
    </xf>
    <xf numFmtId="0" fontId="7" fillId="0" borderId="1" xfId="0" quotePrefix="1" applyFont="1" applyBorder="1"/>
    <xf numFmtId="0" fontId="30" fillId="0" borderId="0" xfId="0" applyFont="1"/>
    <xf numFmtId="0" fontId="7" fillId="0" borderId="1" xfId="0" quotePrefix="1" applyFont="1" applyBorder="1" applyAlignment="1">
      <alignment wrapText="1"/>
    </xf>
    <xf numFmtId="0" fontId="11" fillId="0" borderId="0" xfId="0" applyFont="1"/>
    <xf numFmtId="0" fontId="7" fillId="0" borderId="1" xfId="8" applyFont="1" applyBorder="1" applyAlignment="1">
      <alignment vertical="center" wrapText="1"/>
    </xf>
    <xf numFmtId="0" fontId="7" fillId="3" borderId="1" xfId="0" applyFont="1" applyFill="1" applyBorder="1" applyAlignment="1">
      <alignment horizontal="center"/>
    </xf>
    <xf numFmtId="0" fontId="7" fillId="3" borderId="1" xfId="0" quotePrefix="1" applyFont="1" applyFill="1" applyBorder="1" applyAlignment="1">
      <alignment wrapText="1"/>
    </xf>
    <xf numFmtId="0" fontId="7" fillId="0" borderId="1" xfId="0" applyFont="1" applyBorder="1" applyAlignment="1">
      <alignment horizontal="justify" vertical="top"/>
    </xf>
    <xf numFmtId="0" fontId="7" fillId="0" borderId="1" xfId="8" applyFont="1" applyBorder="1" applyAlignment="1">
      <alignment horizontal="justify" vertical="top"/>
    </xf>
    <xf numFmtId="0" fontId="7" fillId="0" borderId="1" xfId="0" applyFont="1" applyBorder="1"/>
    <xf numFmtId="0" fontId="7" fillId="0" borderId="1" xfId="0" applyFont="1" applyBorder="1" applyAlignment="1">
      <alignment horizontal="justify" vertical="center"/>
    </xf>
    <xf numFmtId="0" fontId="7" fillId="0" borderId="1" xfId="0" applyFont="1" applyBorder="1" applyAlignment="1">
      <alignment horizontal="justify" vertical="top" wrapText="1"/>
    </xf>
    <xf numFmtId="0" fontId="7" fillId="3" borderId="1" xfId="8" applyFont="1" applyFill="1" applyBorder="1" applyAlignment="1">
      <alignment horizontal="justify" vertical="center"/>
    </xf>
    <xf numFmtId="0" fontId="8" fillId="0" borderId="1" xfId="0" applyFont="1" applyBorder="1" applyAlignment="1">
      <alignment vertical="center"/>
    </xf>
    <xf numFmtId="0" fontId="7" fillId="3" borderId="1" xfId="0" applyFont="1" applyFill="1" applyBorder="1" applyAlignment="1">
      <alignment horizontal="center" vertical="center"/>
    </xf>
    <xf numFmtId="0" fontId="8" fillId="3" borderId="1" xfId="0" applyFont="1" applyFill="1" applyBorder="1" applyAlignment="1">
      <alignment horizontal="justify" vertical="center"/>
    </xf>
    <xf numFmtId="0" fontId="4" fillId="0" borderId="1" xfId="0" applyFont="1" applyBorder="1"/>
    <xf numFmtId="0" fontId="11" fillId="6" borderId="1" xfId="0" applyFont="1" applyFill="1" applyBorder="1" applyAlignment="1">
      <alignment vertical="center" wrapText="1"/>
    </xf>
    <xf numFmtId="0" fontId="10" fillId="6" borderId="1"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32" fillId="0" borderId="0" xfId="0" applyFont="1" applyAlignment="1">
      <alignment vertical="center"/>
    </xf>
    <xf numFmtId="0" fontId="33" fillId="0" borderId="0" xfId="0" applyFont="1" applyAlignment="1">
      <alignment vertical="center"/>
    </xf>
    <xf numFmtId="0" fontId="10" fillId="6" borderId="0" xfId="0" applyFont="1" applyFill="1" applyAlignment="1">
      <alignment vertical="center" wrapText="1"/>
    </xf>
    <xf numFmtId="0" fontId="4" fillId="0" borderId="0" xfId="0" applyFont="1" applyAlignment="1">
      <alignment vertical="center"/>
    </xf>
    <xf numFmtId="0" fontId="34" fillId="6" borderId="1" xfId="0" applyFont="1" applyFill="1" applyBorder="1" applyAlignment="1">
      <alignment vertical="center" wrapText="1"/>
    </xf>
    <xf numFmtId="0" fontId="10" fillId="0" borderId="1" xfId="0" applyFont="1" applyBorder="1" applyAlignment="1">
      <alignment horizontal="center" vertical="center"/>
    </xf>
    <xf numFmtId="0" fontId="4" fillId="13" borderId="20" xfId="0" applyFont="1" applyFill="1" applyBorder="1" applyAlignment="1">
      <alignment vertical="center"/>
    </xf>
    <xf numFmtId="0" fontId="4" fillId="13" borderId="26" xfId="0" applyFont="1" applyFill="1" applyBorder="1" applyAlignment="1">
      <alignment vertical="center"/>
    </xf>
    <xf numFmtId="0" fontId="4" fillId="13" borderId="26" xfId="0" applyFont="1" applyFill="1" applyBorder="1" applyAlignment="1">
      <alignment horizontal="center" vertical="center"/>
    </xf>
    <xf numFmtId="0" fontId="4" fillId="13" borderId="31" xfId="0" applyFont="1" applyFill="1" applyBorder="1" applyAlignment="1">
      <alignment vertical="center"/>
    </xf>
    <xf numFmtId="0" fontId="4" fillId="15" borderId="20" xfId="0" applyFont="1" applyFill="1" applyBorder="1" applyAlignment="1">
      <alignment vertical="center" wrapText="1"/>
    </xf>
    <xf numFmtId="0" fontId="4" fillId="15" borderId="21" xfId="0" applyFont="1" applyFill="1" applyBorder="1" applyAlignment="1">
      <alignment vertical="center" wrapText="1"/>
    </xf>
    <xf numFmtId="0" fontId="22" fillId="0" borderId="33" xfId="0" applyFont="1" applyBorder="1" applyAlignment="1">
      <alignment horizontal="left" vertical="center" wrapText="1" indent="2"/>
    </xf>
    <xf numFmtId="0" fontId="22" fillId="12" borderId="20" xfId="0" applyFont="1" applyFill="1" applyBorder="1" applyAlignment="1">
      <alignment vertical="center" wrapText="1"/>
    </xf>
    <xf numFmtId="0" fontId="4" fillId="15" borderId="33" xfId="0" applyFont="1" applyFill="1" applyBorder="1" applyAlignment="1">
      <alignment horizontal="center" vertical="center" wrapText="1"/>
    </xf>
    <xf numFmtId="0" fontId="4" fillId="15" borderId="34" xfId="0" applyFont="1" applyFill="1" applyBorder="1" applyAlignment="1">
      <alignment horizontal="center" vertical="center" wrapText="1"/>
    </xf>
    <xf numFmtId="0" fontId="22" fillId="0" borderId="35" xfId="0" applyFont="1" applyBorder="1" applyAlignment="1">
      <alignment horizontal="left" vertical="center" wrapText="1" indent="2"/>
    </xf>
    <xf numFmtId="0" fontId="22" fillId="12" borderId="21" xfId="0" applyFont="1" applyFill="1" applyBorder="1" applyAlignment="1">
      <alignment vertical="center" wrapText="1"/>
    </xf>
    <xf numFmtId="0" fontId="22" fillId="12" borderId="33" xfId="0" applyFont="1" applyFill="1" applyBorder="1" applyAlignment="1">
      <alignment vertical="center" wrapText="1"/>
    </xf>
    <xf numFmtId="0" fontId="4" fillId="0" borderId="32" xfId="0" applyFont="1" applyBorder="1" applyAlignment="1">
      <alignment horizontal="center" vertical="center"/>
    </xf>
    <xf numFmtId="0" fontId="4" fillId="0" borderId="33" xfId="0" applyFont="1" applyBorder="1" applyAlignment="1">
      <alignment vertical="center" wrapText="1"/>
    </xf>
    <xf numFmtId="0" fontId="4" fillId="12" borderId="20" xfId="0" applyFont="1" applyFill="1" applyBorder="1" applyAlignment="1">
      <alignment vertical="center" wrapText="1"/>
    </xf>
    <xf numFmtId="0" fontId="4" fillId="12" borderId="21" xfId="0" applyFont="1" applyFill="1" applyBorder="1" applyAlignment="1">
      <alignment vertical="center" wrapText="1"/>
    </xf>
    <xf numFmtId="0" fontId="4" fillId="12" borderId="21" xfId="0" applyFont="1" applyFill="1" applyBorder="1" applyAlignment="1">
      <alignment horizontal="center" vertical="center" wrapText="1"/>
    </xf>
    <xf numFmtId="0" fontId="4" fillId="15" borderId="21" xfId="0" applyFont="1" applyFill="1" applyBorder="1" applyAlignment="1">
      <alignment horizontal="center" vertical="center" wrapText="1"/>
    </xf>
    <xf numFmtId="0" fontId="35" fillId="0" borderId="33" xfId="0" applyFont="1" applyBorder="1" applyAlignment="1">
      <alignment horizontal="left" vertical="center" wrapText="1" indent="2"/>
    </xf>
    <xf numFmtId="0" fontId="22" fillId="0" borderId="33" xfId="0" applyFont="1" applyBorder="1" applyAlignment="1">
      <alignment horizontal="left" vertical="center" wrapText="1" indent="4"/>
    </xf>
    <xf numFmtId="0" fontId="4" fillId="15" borderId="20" xfId="0" quotePrefix="1" applyFont="1" applyFill="1" applyBorder="1" applyAlignment="1">
      <alignment vertical="center" wrapText="1"/>
    </xf>
    <xf numFmtId="0" fontId="7" fillId="8" borderId="20" xfId="0" applyFont="1" applyFill="1" applyBorder="1" applyAlignment="1">
      <alignment vertical="center" wrapText="1"/>
    </xf>
    <xf numFmtId="2" fontId="4" fillId="8" borderId="20" xfId="0" applyNumberFormat="1" applyFont="1" applyFill="1" applyBorder="1" applyAlignment="1">
      <alignment vertical="center" wrapText="1"/>
    </xf>
    <xf numFmtId="2" fontId="4" fillId="8" borderId="21" xfId="0" applyNumberFormat="1" applyFont="1" applyFill="1" applyBorder="1" applyAlignment="1">
      <alignment vertical="center" wrapText="1"/>
    </xf>
    <xf numFmtId="2" fontId="4" fillId="8" borderId="21" xfId="0" applyNumberFormat="1" applyFont="1" applyFill="1" applyBorder="1" applyAlignment="1">
      <alignment horizontal="center" vertical="center" wrapText="1"/>
    </xf>
    <xf numFmtId="2" fontId="4" fillId="8" borderId="34" xfId="0" quotePrefix="1" applyNumberFormat="1" applyFont="1" applyFill="1" applyBorder="1" applyAlignment="1">
      <alignment horizontal="center" vertical="center" wrapText="1"/>
    </xf>
    <xf numFmtId="0" fontId="4" fillId="0" borderId="22" xfId="0" applyFont="1" applyBorder="1" applyAlignment="1">
      <alignment vertical="center" wrapText="1"/>
    </xf>
    <xf numFmtId="0" fontId="32" fillId="0" borderId="0" xfId="0" applyFont="1"/>
    <xf numFmtId="0" fontId="38" fillId="0" borderId="0" xfId="0" applyFont="1" applyAlignment="1">
      <alignment vertical="center"/>
    </xf>
    <xf numFmtId="0" fontId="7" fillId="0" borderId="1" xfId="0" applyFont="1" applyBorder="1" applyAlignment="1">
      <alignment wrapText="1"/>
    </xf>
    <xf numFmtId="0" fontId="39" fillId="0" borderId="1" xfId="0" applyFont="1" applyBorder="1"/>
    <xf numFmtId="0" fontId="40" fillId="0" borderId="1" xfId="0" applyFont="1" applyBorder="1" applyAlignment="1">
      <alignment horizontal="center" vertical="center"/>
    </xf>
    <xf numFmtId="0" fontId="40" fillId="0" borderId="1" xfId="0" applyFont="1" applyBorder="1" applyAlignment="1">
      <alignment wrapText="1"/>
    </xf>
    <xf numFmtId="0" fontId="2" fillId="0" borderId="35" xfId="0" applyFont="1" applyBorder="1" applyAlignment="1">
      <alignment vertical="center" wrapText="1"/>
    </xf>
    <xf numFmtId="0" fontId="34" fillId="18" borderId="33" xfId="0" applyFont="1" applyFill="1" applyBorder="1" applyAlignment="1">
      <alignment vertical="center" wrapText="1"/>
    </xf>
    <xf numFmtId="0" fontId="10" fillId="0" borderId="33" xfId="0" applyFont="1" applyBorder="1" applyAlignment="1">
      <alignment vertical="center"/>
    </xf>
    <xf numFmtId="0" fontId="2" fillId="0" borderId="0" xfId="0" applyFont="1" applyAlignment="1">
      <alignment vertical="center"/>
    </xf>
    <xf numFmtId="0" fontId="37" fillId="0" borderId="0" xfId="0" applyFont="1" applyAlignment="1">
      <alignment vertical="center" wrapText="1"/>
    </xf>
    <xf numFmtId="0" fontId="32" fillId="0" borderId="35" xfId="0" applyFont="1" applyBorder="1"/>
    <xf numFmtId="0" fontId="7" fillId="0" borderId="1" xfId="0" applyFont="1" applyBorder="1" applyAlignment="1">
      <alignment horizontal="left" vertical="center" wrapText="1"/>
    </xf>
    <xf numFmtId="0" fontId="0" fillId="0" borderId="0" xfId="0" applyAlignment="1">
      <alignment vertical="center" wrapText="1"/>
    </xf>
    <xf numFmtId="0" fontId="46" fillId="0" borderId="0" xfId="0" applyFont="1"/>
    <xf numFmtId="0" fontId="4" fillId="0" borderId="1" xfId="0" applyFont="1" applyBorder="1" applyAlignment="1">
      <alignment horizontal="center" vertical="center" wrapText="1"/>
    </xf>
    <xf numFmtId="0" fontId="0" fillId="0" borderId="1" xfId="0" applyBorder="1" applyAlignment="1">
      <alignment wrapText="1"/>
    </xf>
    <xf numFmtId="9" fontId="4" fillId="0" borderId="4"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7" fillId="0" borderId="4" xfId="0" applyFont="1" applyBorder="1" applyAlignment="1">
      <alignment horizontal="center" vertical="center"/>
    </xf>
    <xf numFmtId="0" fontId="7" fillId="8" borderId="4" xfId="0" applyFont="1" applyFill="1" applyBorder="1" applyAlignment="1">
      <alignment horizontal="left" vertical="center" wrapText="1"/>
    </xf>
    <xf numFmtId="0" fontId="50" fillId="0" borderId="0" xfId="0" applyFont="1"/>
    <xf numFmtId="0" fontId="37" fillId="0" borderId="0" xfId="0" applyFont="1" applyAlignment="1">
      <alignment horizontal="center" vertical="center" wrapText="1"/>
    </xf>
    <xf numFmtId="0" fontId="47" fillId="0" borderId="0" xfId="0" applyFont="1"/>
    <xf numFmtId="0" fontId="51" fillId="0" borderId="0" xfId="0" applyFont="1"/>
    <xf numFmtId="0" fontId="4" fillId="0" borderId="1" xfId="0" applyFont="1" applyBorder="1" applyAlignment="1">
      <alignment vertical="center"/>
    </xf>
    <xf numFmtId="0" fontId="23" fillId="0" borderId="0" xfId="0" applyFont="1" applyAlignment="1">
      <alignment wrapText="1"/>
    </xf>
    <xf numFmtId="0" fontId="27" fillId="0" borderId="0" xfId="0" applyFont="1"/>
    <xf numFmtId="0" fontId="42" fillId="0" borderId="7" xfId="0" applyFont="1" applyBorder="1" applyAlignment="1">
      <alignment horizontal="center" vertical="center" wrapText="1"/>
    </xf>
    <xf numFmtId="0" fontId="42" fillId="0" borderId="5" xfId="0" applyFont="1" applyBorder="1" applyAlignment="1">
      <alignment vertical="center" wrapText="1"/>
    </xf>
    <xf numFmtId="0" fontId="6" fillId="0" borderId="4" xfId="0" applyFont="1" applyBorder="1" applyAlignment="1">
      <alignment horizontal="left" vertical="center" wrapText="1"/>
    </xf>
    <xf numFmtId="0" fontId="52" fillId="0" borderId="4" xfId="0" applyFont="1" applyBorder="1" applyAlignment="1">
      <alignment horizontal="left" vertical="center" wrapText="1" indent="3"/>
    </xf>
    <xf numFmtId="0" fontId="7" fillId="0" borderId="1" xfId="0" applyFont="1" applyBorder="1" applyAlignment="1">
      <alignment horizontal="center"/>
    </xf>
    <xf numFmtId="0" fontId="4" fillId="3" borderId="1" xfId="0" applyFont="1" applyFill="1" applyBorder="1" applyAlignment="1">
      <alignment horizontal="center"/>
    </xf>
    <xf numFmtId="0" fontId="5" fillId="0" borderId="1" xfId="0" applyFont="1" applyBorder="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56" fillId="0" borderId="1" xfId="0" applyFont="1" applyBorder="1" applyAlignment="1">
      <alignment horizontal="center" vertical="center"/>
    </xf>
    <xf numFmtId="0" fontId="5" fillId="0" borderId="0" xfId="0" applyFont="1" applyAlignment="1">
      <alignment horizontal="center" vertical="center"/>
    </xf>
    <xf numFmtId="0" fontId="20" fillId="0" borderId="0" xfId="0" applyFont="1" applyAlignment="1">
      <alignment horizontal="justify" vertical="center"/>
    </xf>
    <xf numFmtId="0" fontId="57" fillId="0" borderId="0" xfId="0" applyFont="1"/>
    <xf numFmtId="0" fontId="44" fillId="0" borderId="0" xfId="0" applyFont="1" applyAlignment="1">
      <alignment horizontal="center" vertical="center" wrapTex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vertical="center" wrapText="1"/>
    </xf>
    <xf numFmtId="0" fontId="14" fillId="6" borderId="1" xfId="0" applyFont="1" applyFill="1" applyBorder="1" applyAlignment="1">
      <alignment horizontal="center" vertical="center" wrapText="1"/>
    </xf>
    <xf numFmtId="0" fontId="59" fillId="0" borderId="1" xfId="0" applyFont="1" applyBorder="1" applyAlignment="1">
      <alignment vertical="center" wrapText="1"/>
    </xf>
    <xf numFmtId="0" fontId="59" fillId="7" borderId="1" xfId="0" applyFont="1" applyFill="1" applyBorder="1" applyAlignment="1">
      <alignment vertical="center" wrapText="1"/>
    </xf>
    <xf numFmtId="0" fontId="60" fillId="0" borderId="1" xfId="0" applyFont="1" applyBorder="1" applyAlignment="1">
      <alignment vertical="center" wrapText="1"/>
    </xf>
    <xf numFmtId="0" fontId="23" fillId="0" borderId="1" xfId="0" applyFont="1" applyBorder="1" applyAlignment="1">
      <alignment vertical="center" wrapText="1"/>
    </xf>
    <xf numFmtId="0" fontId="61" fillId="0" borderId="0" xfId="0" applyFont="1"/>
    <xf numFmtId="0" fontId="14" fillId="0" borderId="1" xfId="0" applyFont="1" applyBorder="1" applyAlignment="1">
      <alignment horizontal="right" vertical="center" wrapText="1"/>
    </xf>
    <xf numFmtId="0" fontId="62" fillId="0" borderId="1" xfId="0" applyFont="1" applyBorder="1" applyAlignment="1">
      <alignment vertical="center" wrapText="1"/>
    </xf>
    <xf numFmtId="0" fontId="63" fillId="0" borderId="1" xfId="0" applyFont="1" applyBorder="1" applyAlignment="1">
      <alignment vertical="center" wrapText="1"/>
    </xf>
    <xf numFmtId="0" fontId="34" fillId="0" borderId="0" xfId="0" applyFont="1" applyAlignment="1">
      <alignment horizontal="center" vertical="center"/>
    </xf>
    <xf numFmtId="0" fontId="20" fillId="0" borderId="8" xfId="0" applyFont="1" applyBorder="1" applyAlignment="1">
      <alignment horizontal="center" vertical="center" wrapText="1"/>
    </xf>
    <xf numFmtId="0" fontId="14" fillId="0" borderId="15" xfId="0" applyFont="1" applyBorder="1" applyAlignment="1">
      <alignment vertical="center" wrapText="1"/>
    </xf>
    <xf numFmtId="0" fontId="20" fillId="0" borderId="10"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63" fillId="0" borderId="1" xfId="0" applyFont="1" applyBorder="1" applyAlignment="1">
      <alignment vertical="center"/>
    </xf>
    <xf numFmtId="0" fontId="0" fillId="0" borderId="0" xfId="0" applyAlignment="1">
      <alignment horizontal="left" vertical="top"/>
    </xf>
    <xf numFmtId="0" fontId="64" fillId="0" borderId="0" xfId="0" applyFont="1" applyAlignment="1">
      <alignment horizontal="center" vertical="center" wrapText="1"/>
    </xf>
    <xf numFmtId="0" fontId="0" fillId="0" borderId="10" xfId="0" applyBorder="1" applyAlignment="1">
      <alignment vertical="center"/>
    </xf>
    <xf numFmtId="0" fontId="7" fillId="0" borderId="1" xfId="0" applyFont="1" applyBorder="1" applyAlignment="1">
      <alignment horizontal="center" vertical="top"/>
    </xf>
    <xf numFmtId="0" fontId="7" fillId="0" borderId="7" xfId="0" applyFont="1" applyBorder="1" applyAlignment="1">
      <alignment horizontal="center" vertical="center"/>
    </xf>
    <xf numFmtId="0" fontId="65" fillId="0" borderId="0" xfId="0" applyFont="1"/>
    <xf numFmtId="0" fontId="14"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66" fillId="12" borderId="1" xfId="0" applyFont="1" applyFill="1" applyBorder="1" applyAlignment="1">
      <alignment vertical="center" wrapText="1"/>
    </xf>
    <xf numFmtId="0" fontId="66" fillId="12" borderId="7" xfId="0" applyFont="1" applyFill="1" applyBorder="1" applyAlignment="1">
      <alignment vertical="center" wrapText="1"/>
    </xf>
    <xf numFmtId="0" fontId="20" fillId="0" borderId="2" xfId="0" applyFont="1" applyBorder="1" applyAlignment="1">
      <alignment horizontal="left" vertical="center" wrapText="1" indent="3"/>
    </xf>
    <xf numFmtId="0" fontId="23" fillId="0" borderId="2" xfId="0" applyFont="1" applyBorder="1" applyAlignment="1">
      <alignment vertical="center" wrapText="1"/>
    </xf>
    <xf numFmtId="0" fontId="20" fillId="12" borderId="1" xfId="0" applyFont="1" applyFill="1" applyBorder="1" applyAlignment="1">
      <alignment vertical="center" wrapText="1"/>
    </xf>
    <xf numFmtId="0" fontId="41" fillId="0" borderId="0" xfId="0" applyFont="1" applyAlignment="1">
      <alignment horizontal="center" vertical="center" wrapText="1"/>
    </xf>
    <xf numFmtId="0" fontId="14" fillId="0" borderId="0" xfId="0" applyFont="1" applyAlignment="1">
      <alignment vertical="center" wrapText="1"/>
    </xf>
    <xf numFmtId="0" fontId="58" fillId="0" borderId="0" xfId="0" applyFont="1" applyAlignment="1">
      <alignment vertical="center" wrapText="1"/>
    </xf>
    <xf numFmtId="0" fontId="63" fillId="0" borderId="1" xfId="0" applyFont="1" applyBorder="1" applyAlignment="1">
      <alignment horizontal="center" vertical="center" wrapText="1"/>
    </xf>
    <xf numFmtId="0" fontId="16"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4" fillId="7" borderId="1" xfId="0" applyFont="1" applyFill="1" applyBorder="1" applyAlignment="1">
      <alignment vertical="center"/>
    </xf>
    <xf numFmtId="0" fontId="14" fillId="0" borderId="1" xfId="0" applyFont="1" applyBorder="1" applyAlignment="1">
      <alignment vertical="center"/>
    </xf>
    <xf numFmtId="0" fontId="14" fillId="18" borderId="1" xfId="0" applyFont="1" applyFill="1" applyBorder="1" applyAlignment="1">
      <alignment vertical="center"/>
    </xf>
    <xf numFmtId="0" fontId="7" fillId="0" borderId="1" xfId="0" applyFont="1" applyBorder="1" applyAlignment="1">
      <alignment vertical="top" wrapText="1"/>
    </xf>
    <xf numFmtId="0" fontId="7" fillId="0" borderId="0" xfId="0" applyFont="1" applyAlignment="1">
      <alignment vertical="center"/>
    </xf>
    <xf numFmtId="0" fontId="7" fillId="0" borderId="8" xfId="0" applyFont="1" applyBorder="1" applyAlignment="1">
      <alignment vertical="center"/>
    </xf>
    <xf numFmtId="0" fontId="7" fillId="0" borderId="5" xfId="0" applyFont="1" applyBorder="1" applyAlignment="1">
      <alignment horizontal="center"/>
    </xf>
    <xf numFmtId="0" fontId="7" fillId="0" borderId="9"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7" fillId="0" borderId="5" xfId="0" applyFont="1" applyBorder="1" applyAlignment="1">
      <alignment horizontal="left" wrapText="1"/>
    </xf>
    <xf numFmtId="0" fontId="7" fillId="0" borderId="1" xfId="0" applyFont="1" applyBorder="1" applyAlignment="1">
      <alignment horizontal="left" wrapText="1"/>
    </xf>
    <xf numFmtId="0" fontId="7" fillId="0" borderId="12" xfId="0" applyFont="1" applyBorder="1" applyAlignment="1">
      <alignment horizontal="center"/>
    </xf>
    <xf numFmtId="0" fontId="7" fillId="0" borderId="5" xfId="0" applyFont="1" applyBorder="1" applyAlignment="1">
      <alignment horizontal="center" vertical="center"/>
    </xf>
    <xf numFmtId="0" fontId="7" fillId="0" borderId="2" xfId="0" applyFont="1" applyBorder="1" applyAlignment="1">
      <alignment horizontal="left" wrapText="1"/>
    </xf>
    <xf numFmtId="0" fontId="7" fillId="0" borderId="2" xfId="0" applyFont="1" applyBorder="1"/>
    <xf numFmtId="0" fontId="19" fillId="0" borderId="0" xfId="0" applyFont="1" applyAlignment="1">
      <alignment horizontal="left"/>
    </xf>
    <xf numFmtId="0" fontId="18" fillId="0" borderId="0" xfId="0" applyFont="1" applyAlignment="1">
      <alignment horizontal="left"/>
    </xf>
    <xf numFmtId="0" fontId="7" fillId="0" borderId="5" xfId="0" applyFont="1" applyBorder="1" applyAlignment="1">
      <alignment horizontal="center" vertical="center" wrapText="1"/>
    </xf>
    <xf numFmtId="9" fontId="7" fillId="0" borderId="5" xfId="1" applyFont="1" applyFill="1" applyBorder="1" applyAlignment="1">
      <alignment horizontal="center" vertical="center" wrapText="1"/>
    </xf>
    <xf numFmtId="0" fontId="8" fillId="0" borderId="1" xfId="0" applyFont="1" applyBorder="1" applyAlignment="1">
      <alignment horizontal="center"/>
    </xf>
    <xf numFmtId="0" fontId="7" fillId="0" borderId="8" xfId="0" applyFont="1" applyBorder="1"/>
    <xf numFmtId="0" fontId="7" fillId="0" borderId="9" xfId="0" applyFont="1" applyBorder="1"/>
    <xf numFmtId="0" fontId="7" fillId="0" borderId="10" xfId="0" applyFont="1" applyBorder="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wrapText="1"/>
    </xf>
    <xf numFmtId="49" fontId="7" fillId="0" borderId="1" xfId="9" applyNumberFormat="1" applyFont="1" applyBorder="1" applyAlignment="1">
      <alignment horizontal="center" vertical="center" wrapText="1"/>
    </xf>
    <xf numFmtId="49" fontId="7" fillId="0" borderId="1" xfId="9" quotePrefix="1" applyNumberFormat="1" applyFont="1" applyBorder="1" applyAlignment="1">
      <alignment horizontal="center" vertical="center" wrapText="1"/>
    </xf>
    <xf numFmtId="0" fontId="7" fillId="0" borderId="1" xfId="9" applyFont="1" applyBorder="1" applyAlignment="1">
      <alignment horizontal="left" vertical="center" wrapText="1"/>
    </xf>
    <xf numFmtId="0" fontId="7" fillId="0" borderId="1" xfId="9" applyFont="1" applyBorder="1" applyAlignment="1">
      <alignment vertical="center" wrapText="1"/>
    </xf>
    <xf numFmtId="0" fontId="68" fillId="0" borderId="1" xfId="9" applyFont="1" applyBorder="1" applyAlignment="1">
      <alignment horizontal="left" vertical="center" wrapText="1" indent="2"/>
    </xf>
    <xf numFmtId="0" fontId="7" fillId="3" borderId="1" xfId="9" applyFont="1" applyFill="1" applyBorder="1" applyAlignment="1">
      <alignment horizontal="center" vertical="center" wrapText="1"/>
    </xf>
    <xf numFmtId="0" fontId="7" fillId="3" borderId="1" xfId="9" applyFont="1" applyFill="1" applyBorder="1" applyAlignment="1">
      <alignment wrapText="1"/>
    </xf>
    <xf numFmtId="0" fontId="69" fillId="0" borderId="1" xfId="9" applyFont="1" applyBorder="1"/>
    <xf numFmtId="0" fontId="7" fillId="0" borderId="1" xfId="9" applyFont="1" applyBorder="1"/>
    <xf numFmtId="0" fontId="7" fillId="3" borderId="1" xfId="9" applyFont="1" applyFill="1" applyBorder="1"/>
    <xf numFmtId="0" fontId="7" fillId="0" borderId="1" xfId="9" quotePrefix="1" applyFont="1" applyBorder="1" applyAlignment="1">
      <alignment horizontal="center" vertical="center" wrapText="1"/>
    </xf>
    <xf numFmtId="0" fontId="7" fillId="0" borderId="1" xfId="0" applyFont="1" applyBorder="1" applyAlignment="1">
      <alignment horizontal="left" indent="2"/>
    </xf>
    <xf numFmtId="0" fontId="7" fillId="3" borderId="1" xfId="0" applyFont="1" applyFill="1" applyBorder="1"/>
    <xf numFmtId="0" fontId="7" fillId="0" borderId="1" xfId="0" applyFont="1" applyBorder="1" applyAlignment="1">
      <alignment horizontal="left" wrapText="1" indent="2"/>
    </xf>
    <xf numFmtId="0" fontId="7" fillId="0" borderId="1" xfId="0" applyFont="1" applyBorder="1" applyAlignment="1">
      <alignment horizontal="left" indent="4"/>
    </xf>
    <xf numFmtId="0" fontId="7" fillId="0" borderId="3" xfId="0" applyFont="1" applyBorder="1"/>
    <xf numFmtId="0" fontId="70" fillId="0" borderId="0" xfId="0" applyFont="1"/>
    <xf numFmtId="0" fontId="7" fillId="0" borderId="0" xfId="0" applyFont="1" applyAlignment="1">
      <alignment horizontal="left" wrapText="1"/>
    </xf>
    <xf numFmtId="0" fontId="70" fillId="0" borderId="0" xfId="0" applyFont="1" applyAlignment="1">
      <alignment horizontal="left" wrapText="1"/>
    </xf>
    <xf numFmtId="0" fontId="7" fillId="0" borderId="1" xfId="0" applyFont="1" applyBorder="1" applyAlignment="1">
      <alignment horizontal="left" vertical="top" wrapText="1"/>
    </xf>
    <xf numFmtId="0" fontId="7" fillId="0" borderId="0" xfId="0" applyFont="1" applyAlignment="1">
      <alignment horizontal="center" wrapText="1"/>
    </xf>
    <xf numFmtId="0" fontId="7" fillId="0" borderId="0" xfId="0" applyFont="1" applyAlignment="1">
      <alignment wrapText="1"/>
    </xf>
    <xf numFmtId="0" fontId="70" fillId="0" borderId="1" xfId="0" applyFont="1" applyBorder="1"/>
    <xf numFmtId="0" fontId="7" fillId="0" borderId="1" xfId="0" applyFont="1" applyBorder="1" applyAlignment="1">
      <alignment horizontal="center" wrapText="1"/>
    </xf>
    <xf numFmtId="0" fontId="71" fillId="0" borderId="1" xfId="10" applyFont="1" applyBorder="1" applyAlignment="1">
      <alignment wrapText="1"/>
    </xf>
    <xf numFmtId="0" fontId="7" fillId="0" borderId="0" xfId="0" applyFont="1" applyAlignment="1">
      <alignment horizontal="left" vertical="center"/>
    </xf>
    <xf numFmtId="0" fontId="8" fillId="0" borderId="5" xfId="0" applyFont="1" applyBorder="1" applyAlignment="1">
      <alignment horizontal="center"/>
    </xf>
    <xf numFmtId="0" fontId="8" fillId="0" borderId="1" xfId="0" applyFont="1" applyBorder="1"/>
    <xf numFmtId="0" fontId="8" fillId="0" borderId="1" xfId="0" applyFont="1" applyBorder="1" applyAlignment="1">
      <alignment horizontal="left" indent="1"/>
    </xf>
    <xf numFmtId="0" fontId="8" fillId="8" borderId="1" xfId="0" applyFont="1" applyFill="1" applyBorder="1" applyAlignment="1">
      <alignment horizontal="left" indent="1"/>
    </xf>
    <xf numFmtId="0" fontId="14" fillId="0" borderId="0" xfId="4">
      <alignment vertical="center"/>
    </xf>
    <xf numFmtId="0" fontId="16" fillId="0" borderId="0" xfId="5" applyFill="1" applyBorder="1" applyAlignment="1">
      <alignment vertical="center"/>
    </xf>
    <xf numFmtId="0" fontId="16" fillId="0" borderId="0" xfId="5" applyFill="1" applyBorder="1" applyAlignment="1">
      <alignment horizontal="left" vertical="center"/>
    </xf>
    <xf numFmtId="0" fontId="8" fillId="0" borderId="0" xfId="5" applyFont="1" applyFill="1" applyBorder="1" applyAlignment="1">
      <alignment vertical="center"/>
    </xf>
    <xf numFmtId="0" fontId="7" fillId="0" borderId="0" xfId="4" applyFont="1">
      <alignment vertical="center"/>
    </xf>
    <xf numFmtId="0" fontId="8" fillId="8" borderId="7" xfId="3" applyFont="1" applyFill="1" applyBorder="1" applyAlignment="1">
      <alignment horizontal="center" vertical="center" wrapText="1"/>
    </xf>
    <xf numFmtId="0" fontId="8" fillId="0" borderId="1" xfId="12" applyFont="1" applyFill="1" applyBorder="1" applyAlignment="1">
      <alignment horizontal="center" vertical="center" wrapText="1"/>
    </xf>
    <xf numFmtId="0" fontId="8" fillId="8" borderId="10" xfId="3" applyFont="1" applyFill="1" applyBorder="1" applyAlignment="1">
      <alignment horizontal="center" vertical="center" wrapText="1"/>
    </xf>
    <xf numFmtId="0" fontId="7" fillId="0" borderId="0" xfId="3" applyFont="1">
      <alignment vertical="center"/>
    </xf>
    <xf numFmtId="0" fontId="8" fillId="0" borderId="1" xfId="3" quotePrefix="1" applyFont="1" applyBorder="1" applyAlignment="1">
      <alignment horizontal="center" vertical="center"/>
    </xf>
    <xf numFmtId="0" fontId="8" fillId="0" borderId="5" xfId="3" applyFont="1" applyBorder="1" applyAlignment="1">
      <alignment horizontal="left" vertical="center" wrapText="1" indent="1"/>
    </xf>
    <xf numFmtId="3" fontId="7" fillId="19" borderId="1" xfId="2" applyFont="1" applyFill="1" applyAlignment="1">
      <alignment horizontal="center" vertical="center"/>
      <protection locked="0"/>
    </xf>
    <xf numFmtId="3" fontId="7" fillId="19" borderId="4" xfId="2" applyFont="1" applyFill="1" applyBorder="1" applyAlignment="1">
      <alignment horizontal="center" vertical="center"/>
      <protection locked="0"/>
    </xf>
    <xf numFmtId="0" fontId="7" fillId="0" borderId="4" xfId="3" applyFont="1" applyBorder="1" applyAlignment="1">
      <alignment horizontal="left" vertical="center" wrapText="1" indent="2"/>
    </xf>
    <xf numFmtId="0" fontId="7" fillId="0" borderId="14" xfId="3" applyFont="1" applyBorder="1" applyAlignment="1">
      <alignment horizontal="left" vertical="center" wrapText="1" indent="3"/>
    </xf>
    <xf numFmtId="3" fontId="70" fillId="19" borderId="1" xfId="2" applyFont="1" applyFill="1" applyAlignment="1">
      <alignment horizontal="center" vertical="center"/>
      <protection locked="0"/>
    </xf>
    <xf numFmtId="3" fontId="70" fillId="19" borderId="4" xfId="2" applyFont="1" applyFill="1" applyBorder="1" applyAlignment="1">
      <alignment horizontal="center" vertical="center"/>
      <protection locked="0"/>
    </xf>
    <xf numFmtId="0" fontId="15" fillId="0" borderId="0" xfId="3" quotePrefix="1" applyFont="1" applyAlignment="1">
      <alignment horizontal="right" vertical="center"/>
    </xf>
    <xf numFmtId="3" fontId="73" fillId="0" borderId="0" xfId="2" applyFont="1" applyFill="1" applyBorder="1" applyAlignment="1">
      <alignment horizontal="center" vertical="center"/>
      <protection locked="0"/>
    </xf>
    <xf numFmtId="0" fontId="19" fillId="0" borderId="0" xfId="5" applyFont="1" applyFill="1" applyBorder="1" applyAlignment="1">
      <alignment horizontal="left" vertical="center" indent="1"/>
    </xf>
    <xf numFmtId="0" fontId="7" fillId="0" borderId="0" xfId="3" quotePrefix="1" applyFont="1" applyAlignment="1">
      <alignment horizontal="right" vertical="center"/>
    </xf>
    <xf numFmtId="0" fontId="7" fillId="0" borderId="0" xfId="3" applyFont="1" applyAlignment="1">
      <alignment horizontal="left" vertical="center" wrapText="1" indent="1"/>
    </xf>
    <xf numFmtId="0" fontId="7" fillId="0" borderId="0" xfId="4" applyFont="1" applyAlignment="1">
      <alignment horizontal="left" vertical="center" wrapText="1" indent="1"/>
    </xf>
    <xf numFmtId="0" fontId="7" fillId="0" borderId="7" xfId="4" applyFont="1" applyBorder="1">
      <alignment vertical="center"/>
    </xf>
    <xf numFmtId="0" fontId="8" fillId="0" borderId="7" xfId="12" applyFont="1" applyFill="1" applyBorder="1" applyAlignment="1">
      <alignment horizontal="center" vertical="center" wrapText="1"/>
    </xf>
    <xf numFmtId="0" fontId="8" fillId="0" borderId="12" xfId="3" applyFont="1" applyBorder="1" applyAlignment="1">
      <alignment horizontal="left" vertical="center" wrapText="1" indent="1"/>
    </xf>
    <xf numFmtId="0" fontId="7" fillId="0" borderId="3" xfId="3" applyFont="1" applyBorder="1" applyAlignment="1">
      <alignment horizontal="left" vertical="center" wrapText="1" indent="2"/>
    </xf>
    <xf numFmtId="0" fontId="7" fillId="0" borderId="13" xfId="3" applyFont="1" applyBorder="1" applyAlignment="1">
      <alignment horizontal="left" vertical="center" wrapText="1" indent="3"/>
    </xf>
    <xf numFmtId="0" fontId="72" fillId="0" borderId="13" xfId="3" applyFont="1" applyBorder="1" applyAlignment="1">
      <alignment horizontal="left" vertical="center" wrapText="1" indent="3"/>
    </xf>
    <xf numFmtId="0" fontId="8" fillId="0" borderId="1" xfId="3" applyFont="1" applyBorder="1" applyAlignment="1">
      <alignment horizontal="left" vertical="center" wrapText="1" indent="1"/>
    </xf>
    <xf numFmtId="0" fontId="14" fillId="0" borderId="0" xfId="4" applyAlignment="1">
      <alignment vertical="top" wrapText="1"/>
    </xf>
    <xf numFmtId="0" fontId="76" fillId="0" borderId="0" xfId="0" applyFont="1"/>
    <xf numFmtId="0" fontId="77" fillId="20" borderId="0" xfId="0" applyFont="1" applyFill="1" applyAlignment="1">
      <alignment vertical="center" wrapText="1" readingOrder="1"/>
    </xf>
    <xf numFmtId="0" fontId="77" fillId="22" borderId="0" xfId="0" applyFont="1" applyFill="1" applyAlignment="1">
      <alignment vertical="center" wrapText="1" readingOrder="1"/>
    </xf>
    <xf numFmtId="0" fontId="77" fillId="23" borderId="0" xfId="0" applyFont="1" applyFill="1" applyAlignment="1">
      <alignment vertical="center" wrapText="1" readingOrder="1"/>
    </xf>
    <xf numFmtId="0" fontId="77" fillId="24" borderId="0" xfId="0" applyFont="1" applyFill="1" applyAlignment="1">
      <alignment vertical="center" wrapText="1" readingOrder="1"/>
    </xf>
    <xf numFmtId="0" fontId="77" fillId="25" borderId="0" xfId="0" applyFont="1" applyFill="1" applyAlignment="1">
      <alignment vertical="center" wrapText="1" readingOrder="1"/>
    </xf>
    <xf numFmtId="0" fontId="77" fillId="26" borderId="0" xfId="0" applyFont="1" applyFill="1" applyAlignment="1">
      <alignment vertical="center" wrapText="1" readingOrder="1"/>
    </xf>
    <xf numFmtId="0" fontId="77" fillId="27" borderId="0" xfId="0" applyFont="1" applyFill="1" applyAlignment="1">
      <alignment vertical="center" wrapText="1" readingOrder="1"/>
    </xf>
    <xf numFmtId="0" fontId="77" fillId="31" borderId="0" xfId="0" applyFont="1" applyFill="1" applyAlignment="1">
      <alignment vertical="center" wrapText="1" readingOrder="1"/>
    </xf>
    <xf numFmtId="0" fontId="77" fillId="32" borderId="0" xfId="0" applyFont="1" applyFill="1" applyAlignment="1">
      <alignment vertical="center" wrapText="1" readingOrder="1"/>
    </xf>
    <xf numFmtId="0" fontId="7" fillId="21" borderId="0" xfId="0" applyFont="1" applyFill="1"/>
    <xf numFmtId="0" fontId="19" fillId="22" borderId="0" xfId="0" applyFont="1" applyFill="1" applyAlignment="1">
      <alignment vertical="center"/>
    </xf>
    <xf numFmtId="0" fontId="0" fillId="22" borderId="0" xfId="0" applyFill="1"/>
    <xf numFmtId="0" fontId="21" fillId="22" borderId="0" xfId="0" applyFont="1" applyFill="1"/>
    <xf numFmtId="0" fontId="0" fillId="22" borderId="8" xfId="0" applyFill="1" applyBorder="1" applyAlignment="1">
      <alignment horizontal="right" vertical="top"/>
    </xf>
    <xf numFmtId="0" fontId="7" fillId="22" borderId="0" xfId="0" applyFont="1" applyFill="1"/>
    <xf numFmtId="0" fontId="28" fillId="24" borderId="0" xfId="0" applyFont="1" applyFill="1"/>
    <xf numFmtId="0" fontId="28" fillId="24" borderId="0" xfId="0" applyFont="1" applyFill="1" applyAlignment="1">
      <alignment vertical="center" wrapText="1"/>
    </xf>
    <xf numFmtId="0" fontId="18" fillId="25" borderId="0" xfId="0" applyFont="1" applyFill="1" applyAlignment="1">
      <alignment vertical="center"/>
    </xf>
    <xf numFmtId="0" fontId="4" fillId="25" borderId="0" xfId="0" applyFont="1" applyFill="1" applyAlignment="1">
      <alignment vertical="center"/>
    </xf>
    <xf numFmtId="0" fontId="7" fillId="26" borderId="0" xfId="0" applyFont="1" applyFill="1"/>
    <xf numFmtId="0" fontId="0" fillId="28" borderId="0" xfId="0" applyFill="1"/>
    <xf numFmtId="0" fontId="79" fillId="27" borderId="0" xfId="0" applyFont="1" applyFill="1"/>
    <xf numFmtId="0" fontId="78" fillId="27" borderId="0" xfId="0" applyFont="1" applyFill="1"/>
    <xf numFmtId="0" fontId="21" fillId="28" borderId="0" xfId="0" applyFont="1" applyFill="1"/>
    <xf numFmtId="0" fontId="53" fillId="30" borderId="0" xfId="4" applyFont="1" applyFill="1">
      <alignment vertical="center"/>
    </xf>
    <xf numFmtId="0" fontId="0" fillId="30" borderId="0" xfId="0" applyFill="1"/>
    <xf numFmtId="0" fontId="15" fillId="30" borderId="0" xfId="3" applyFont="1" applyFill="1">
      <alignment vertical="center"/>
    </xf>
    <xf numFmtId="0" fontId="0" fillId="30" borderId="0" xfId="0" applyFill="1" applyAlignment="1">
      <alignment horizontal="center" vertical="center"/>
    </xf>
    <xf numFmtId="0" fontId="53" fillId="30" borderId="0" xfId="0" applyFont="1" applyFill="1" applyAlignment="1">
      <alignment vertical="center"/>
    </xf>
    <xf numFmtId="0" fontId="53" fillId="30" borderId="0" xfId="0" applyFont="1" applyFill="1"/>
    <xf numFmtId="0" fontId="7" fillId="30" borderId="0" xfId="0" applyFont="1" applyFill="1"/>
    <xf numFmtId="0" fontId="47" fillId="30" borderId="0" xfId="0" applyFont="1" applyFill="1"/>
    <xf numFmtId="0" fontId="18" fillId="31" borderId="0" xfId="0" applyFont="1" applyFill="1"/>
    <xf numFmtId="0" fontId="0" fillId="31" borderId="0" xfId="0" applyFill="1"/>
    <xf numFmtId="0" fontId="19" fillId="31" borderId="0" xfId="0" applyFont="1" applyFill="1"/>
    <xf numFmtId="0" fontId="0" fillId="33" borderId="0" xfId="0" applyFill="1"/>
    <xf numFmtId="0" fontId="8" fillId="33" borderId="0" xfId="0" applyFont="1" applyFill="1"/>
    <xf numFmtId="0" fontId="7" fillId="33" borderId="0" xfId="0" applyFont="1" applyFill="1"/>
    <xf numFmtId="0" fontId="70" fillId="33" borderId="0" xfId="0" applyFont="1" applyFill="1"/>
    <xf numFmtId="0" fontId="4" fillId="33" borderId="0" xfId="0" applyFont="1" applyFill="1" applyAlignment="1">
      <alignment vertical="center"/>
    </xf>
    <xf numFmtId="0" fontId="19" fillId="33" borderId="0" xfId="5" applyFont="1" applyFill="1" applyBorder="1" applyAlignment="1">
      <alignment horizontal="left" vertical="center"/>
    </xf>
    <xf numFmtId="3" fontId="73" fillId="33" borderId="0" xfId="2" applyFont="1" applyFill="1" applyBorder="1" applyAlignment="1">
      <alignment horizontal="center" vertical="center"/>
      <protection locked="0"/>
    </xf>
    <xf numFmtId="0" fontId="14" fillId="33" borderId="0" xfId="4" applyFill="1">
      <alignment vertical="center"/>
    </xf>
    <xf numFmtId="0" fontId="77" fillId="35" borderId="0" xfId="0" applyFont="1" applyFill="1" applyAlignment="1">
      <alignment vertical="center" wrapText="1" readingOrder="1"/>
    </xf>
    <xf numFmtId="3" fontId="7" fillId="0" borderId="1" xfId="0" applyNumberFormat="1" applyFont="1" applyBorder="1" applyAlignment="1">
      <alignment vertical="center" wrapText="1"/>
    </xf>
    <xf numFmtId="3" fontId="8" fillId="0" borderId="1" xfId="0" applyNumberFormat="1" applyFont="1" applyBorder="1" applyAlignment="1">
      <alignment vertical="center" wrapText="1"/>
    </xf>
    <xf numFmtId="3" fontId="10" fillId="0" borderId="1" xfId="0" applyNumberFormat="1" applyFont="1" applyBorder="1" applyAlignment="1">
      <alignment horizontal="right" vertical="center" wrapText="1"/>
    </xf>
    <xf numFmtId="164" fontId="10" fillId="0" borderId="1" xfId="1" applyNumberFormat="1" applyFont="1" applyBorder="1" applyAlignment="1">
      <alignment horizontal="right" vertical="center" wrapText="1"/>
    </xf>
    <xf numFmtId="164" fontId="7" fillId="0" borderId="1" xfId="1" applyNumberFormat="1" applyFont="1" applyBorder="1" applyAlignment="1">
      <alignment horizontal="right" vertical="center" wrapText="1"/>
    </xf>
    <xf numFmtId="165" fontId="0" fillId="0" borderId="4" xfId="15" applyNumberFormat="1" applyFont="1" applyBorder="1" applyAlignment="1">
      <alignment vertical="center" wrapText="1"/>
    </xf>
    <xf numFmtId="3" fontId="7" fillId="0" borderId="1" xfId="0" quotePrefix="1" applyNumberFormat="1" applyFont="1" applyBorder="1"/>
    <xf numFmtId="3" fontId="8" fillId="3" borderId="1" xfId="0" applyNumberFormat="1" applyFont="1" applyFill="1" applyBorder="1" applyAlignment="1">
      <alignment horizontal="right" vertical="top"/>
    </xf>
    <xf numFmtId="164" fontId="7" fillId="0" borderId="1" xfId="1" quotePrefix="1" applyNumberFormat="1" applyFont="1" applyBorder="1"/>
    <xf numFmtId="3" fontId="10" fillId="0" borderId="1" xfId="0" applyNumberFormat="1" applyFont="1" applyBorder="1" applyAlignment="1">
      <alignment vertical="center"/>
    </xf>
    <xf numFmtId="164" fontId="10" fillId="0" borderId="1" xfId="1" applyNumberFormat="1" applyFont="1" applyBorder="1" applyAlignment="1">
      <alignment vertical="center"/>
    </xf>
    <xf numFmtId="3" fontId="4" fillId="15" borderId="33" xfId="0" applyNumberFormat="1" applyFont="1" applyFill="1" applyBorder="1" applyAlignment="1">
      <alignment horizontal="right" vertical="center"/>
    </xf>
    <xf numFmtId="3" fontId="4" fillId="15" borderId="34" xfId="0" applyNumberFormat="1" applyFont="1" applyFill="1" applyBorder="1" applyAlignment="1">
      <alignment horizontal="right" vertical="center"/>
    </xf>
    <xf numFmtId="3" fontId="4" fillId="15" borderId="20" xfId="0" applyNumberFormat="1" applyFont="1" applyFill="1" applyBorder="1" applyAlignment="1">
      <alignment horizontal="right" vertical="center" wrapText="1"/>
    </xf>
    <xf numFmtId="3" fontId="4" fillId="15" borderId="21" xfId="0" applyNumberFormat="1" applyFont="1" applyFill="1" applyBorder="1" applyAlignment="1">
      <alignment horizontal="right" vertical="center" wrapText="1"/>
    </xf>
    <xf numFmtId="3" fontId="4" fillId="15" borderId="33" xfId="0" applyNumberFormat="1" applyFont="1" applyFill="1" applyBorder="1" applyAlignment="1">
      <alignment horizontal="right" vertical="center" wrapText="1"/>
    </xf>
    <xf numFmtId="3" fontId="4" fillId="15" borderId="34" xfId="0" applyNumberFormat="1" applyFont="1" applyFill="1" applyBorder="1" applyAlignment="1">
      <alignment horizontal="right" vertical="center" wrapText="1"/>
    </xf>
    <xf numFmtId="3" fontId="4" fillId="0" borderId="34" xfId="0" applyNumberFormat="1" applyFont="1" applyBorder="1" applyAlignment="1">
      <alignment horizontal="right" vertical="center"/>
    </xf>
    <xf numFmtId="3" fontId="7" fillId="8" borderId="21" xfId="0" applyNumberFormat="1" applyFont="1" applyFill="1" applyBorder="1" applyAlignment="1">
      <alignment horizontal="right" vertical="center" wrapText="1"/>
    </xf>
    <xf numFmtId="164" fontId="0" fillId="0" borderId="22" xfId="1" applyNumberFormat="1" applyFont="1" applyBorder="1" applyAlignment="1">
      <alignment vertical="center"/>
    </xf>
    <xf numFmtId="164" fontId="0" fillId="0" borderId="1" xfId="1" applyNumberFormat="1" applyFont="1" applyBorder="1" applyAlignment="1">
      <alignment wrapText="1"/>
    </xf>
    <xf numFmtId="0" fontId="7" fillId="8" borderId="4" xfId="0" applyFont="1" applyFill="1" applyBorder="1" applyAlignment="1">
      <alignment horizontal="right" vertical="center" wrapText="1"/>
    </xf>
    <xf numFmtId="4" fontId="7" fillId="8" borderId="4" xfId="0" applyNumberFormat="1" applyFont="1" applyFill="1" applyBorder="1" applyAlignment="1">
      <alignment horizontal="right" vertical="center" wrapText="1"/>
    </xf>
    <xf numFmtId="164" fontId="7" fillId="8" borderId="4" xfId="1" applyNumberFormat="1" applyFont="1" applyFill="1" applyBorder="1" applyAlignment="1">
      <alignment horizontal="right" vertical="center" wrapText="1"/>
    </xf>
    <xf numFmtId="3" fontId="7" fillId="0" borderId="1" xfId="9" applyNumberFormat="1" applyFont="1" applyBorder="1" applyAlignment="1">
      <alignment horizontal="right" vertical="center" wrapText="1"/>
    </xf>
    <xf numFmtId="3" fontId="7" fillId="0" borderId="1" xfId="2" applyFont="1" applyFill="1">
      <alignment horizontal="right" vertical="center"/>
      <protection locked="0"/>
    </xf>
    <xf numFmtId="3" fontId="7" fillId="0" borderId="4" xfId="2" applyFont="1" applyFill="1" applyBorder="1">
      <alignment horizontal="right" vertical="center"/>
      <protection locked="0"/>
    </xf>
    <xf numFmtId="4" fontId="7" fillId="0" borderId="0" xfId="0" applyNumberFormat="1" applyFont="1"/>
    <xf numFmtId="3" fontId="7" fillId="0" borderId="33" xfId="0" applyNumberFormat="1" applyFont="1" applyBorder="1" applyAlignment="1">
      <alignment vertical="center"/>
    </xf>
    <xf numFmtId="3" fontId="10" fillId="0" borderId="1" xfId="0" applyNumberFormat="1" applyFont="1" applyBorder="1" applyAlignment="1">
      <alignment vertical="center" wrapText="1"/>
    </xf>
    <xf numFmtId="3" fontId="11" fillId="0" borderId="1" xfId="0" applyNumberFormat="1" applyFont="1" applyBorder="1" applyAlignment="1">
      <alignment vertical="center" wrapText="1"/>
    </xf>
    <xf numFmtId="0" fontId="80" fillId="0" borderId="0" xfId="7" applyFont="1" applyBorder="1" applyAlignment="1"/>
    <xf numFmtId="0" fontId="79" fillId="36" borderId="0" xfId="0" applyFont="1" applyFill="1"/>
    <xf numFmtId="0" fontId="78" fillId="36" borderId="0" xfId="0" applyFont="1" applyFill="1"/>
    <xf numFmtId="0" fontId="10" fillId="0" borderId="0" xfId="0" applyFont="1" applyAlignment="1">
      <alignment vertical="center" wrapText="1"/>
    </xf>
    <xf numFmtId="0" fontId="7" fillId="0" borderId="0" xfId="0" applyFont="1" applyAlignment="1">
      <alignment horizontal="left" vertical="center" wrapText="1"/>
    </xf>
    <xf numFmtId="0" fontId="27" fillId="22" borderId="0" xfId="0" applyFont="1" applyFill="1"/>
    <xf numFmtId="0" fontId="8" fillId="0" borderId="0" xfId="5" applyFont="1" applyFill="1" applyBorder="1" applyAlignment="1">
      <alignment vertical="center" wrapText="1"/>
    </xf>
    <xf numFmtId="3" fontId="8" fillId="0" borderId="1" xfId="2" applyFont="1" applyFill="1" applyAlignment="1">
      <alignment horizontal="center" vertical="center"/>
      <protection locked="0"/>
    </xf>
    <xf numFmtId="0" fontId="67" fillId="0" borderId="0" xfId="4" applyFont="1">
      <alignment vertical="center"/>
    </xf>
    <xf numFmtId="0" fontId="81" fillId="0" borderId="0" xfId="6" applyFont="1" applyFill="1" applyBorder="1" applyAlignment="1">
      <alignment vertical="center"/>
    </xf>
    <xf numFmtId="0" fontId="36" fillId="0" borderId="0" xfId="12" applyFont="1" applyFill="1" applyBorder="1" applyAlignment="1">
      <alignment horizontal="center" vertical="center" wrapText="1"/>
    </xf>
    <xf numFmtId="0" fontId="7" fillId="0" borderId="0" xfId="3" quotePrefix="1" applyFont="1" applyAlignment="1">
      <alignment horizontal="center" vertical="center"/>
    </xf>
    <xf numFmtId="3" fontId="6" fillId="0" borderId="0" xfId="2" applyFont="1" applyFill="1" applyBorder="1" applyAlignment="1">
      <alignment horizontal="center" vertical="center"/>
      <protection locked="0"/>
    </xf>
    <xf numFmtId="0" fontId="7" fillId="0" borderId="13" xfId="3" quotePrefix="1" applyFont="1" applyBorder="1" applyAlignment="1">
      <alignment horizontal="center" vertical="center"/>
    </xf>
    <xf numFmtId="0" fontId="67" fillId="0" borderId="0" xfId="4" applyFont="1" applyAlignment="1">
      <alignment vertical="center" wrapText="1"/>
    </xf>
    <xf numFmtId="0" fontId="82" fillId="0" borderId="0" xfId="4" applyFont="1" applyAlignment="1">
      <alignment vertical="top"/>
    </xf>
    <xf numFmtId="0" fontId="2" fillId="0" borderId="0" xfId="0" applyFont="1" applyAlignment="1">
      <alignment vertical="top"/>
    </xf>
    <xf numFmtId="0" fontId="67" fillId="0" borderId="0" xfId="4" applyFont="1" applyAlignment="1">
      <alignment vertical="top" wrapText="1"/>
    </xf>
    <xf numFmtId="0" fontId="2" fillId="0" borderId="0" xfId="0" applyFont="1"/>
    <xf numFmtId="0" fontId="74" fillId="0" borderId="0" xfId="5" applyFont="1" applyFill="1" applyBorder="1" applyAlignment="1">
      <alignment vertical="center"/>
    </xf>
    <xf numFmtId="0" fontId="74" fillId="0" borderId="0" xfId="5"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0" fontId="43" fillId="0" borderId="0" xfId="0" applyFont="1" applyAlignment="1">
      <alignment horizontal="left" vertical="top" wrapText="1"/>
    </xf>
    <xf numFmtId="0" fontId="18" fillId="0" borderId="0" xfId="0" applyFont="1" applyAlignment="1">
      <alignment wrapText="1"/>
    </xf>
    <xf numFmtId="0" fontId="2" fillId="0" borderId="0" xfId="0" quotePrefix="1" applyFont="1" applyAlignment="1">
      <alignment horizontal="left" vertical="center" indent="5"/>
    </xf>
    <xf numFmtId="0" fontId="49" fillId="0" borderId="0" xfId="0" applyFont="1" applyAlignment="1">
      <alignment vertical="center" wrapText="1"/>
    </xf>
    <xf numFmtId="0" fontId="48" fillId="0" borderId="0" xfId="0" applyFont="1" applyAlignment="1">
      <alignment vertical="center" wrapText="1"/>
    </xf>
    <xf numFmtId="0" fontId="48" fillId="0" borderId="0" xfId="0" applyFont="1" applyAlignment="1">
      <alignment horizontal="center" vertical="center" wrapText="1"/>
    </xf>
    <xf numFmtId="10" fontId="84" fillId="0" borderId="0" xfId="0" applyNumberFormat="1" applyFont="1"/>
    <xf numFmtId="10" fontId="2" fillId="0" borderId="0" xfId="0" applyNumberFormat="1" applyFont="1"/>
    <xf numFmtId="0" fontId="85" fillId="8" borderId="4" xfId="0" applyFont="1" applyFill="1" applyBorder="1" applyAlignment="1">
      <alignment horizontal="left" vertical="center" wrapText="1" indent="3"/>
    </xf>
    <xf numFmtId="0" fontId="10" fillId="0" borderId="0" xfId="0" applyFont="1" applyAlignment="1">
      <alignment vertical="center"/>
    </xf>
    <xf numFmtId="0" fontId="50" fillId="0" borderId="0" xfId="0" applyFont="1" applyAlignment="1">
      <alignment vertical="center" wrapText="1"/>
    </xf>
    <xf numFmtId="0" fontId="10" fillId="0" borderId="2" xfId="0" applyFont="1" applyBorder="1" applyAlignment="1">
      <alignment horizontal="center" vertical="center" wrapText="1"/>
    </xf>
    <xf numFmtId="0" fontId="10" fillId="19" borderId="1" xfId="0" applyFont="1" applyFill="1" applyBorder="1" applyAlignment="1">
      <alignment horizontal="center" vertical="center" wrapText="1"/>
    </xf>
    <xf numFmtId="0" fontId="35" fillId="0" borderId="1" xfId="0" applyFont="1" applyBorder="1" applyAlignment="1">
      <alignment vertical="center" wrapText="1"/>
    </xf>
    <xf numFmtId="0" fontId="2" fillId="26" borderId="0" xfId="0" applyFont="1" applyFill="1"/>
    <xf numFmtId="3" fontId="2" fillId="0" borderId="0" xfId="0" applyNumberFormat="1" applyFont="1"/>
    <xf numFmtId="0" fontId="2" fillId="25" borderId="0" xfId="0" applyFont="1" applyFill="1"/>
    <xf numFmtId="0" fontId="2" fillId="24" borderId="0" xfId="0" applyFont="1" applyFill="1"/>
    <xf numFmtId="0" fontId="2" fillId="0" borderId="0" xfId="0" applyFont="1" applyAlignment="1">
      <alignment horizontal="center"/>
    </xf>
    <xf numFmtId="164" fontId="2" fillId="0" borderId="0" xfId="0" applyNumberFormat="1" applyFont="1"/>
    <xf numFmtId="0" fontId="2" fillId="34" borderId="0" xfId="0" applyFont="1" applyFill="1"/>
    <xf numFmtId="0" fontId="2" fillId="0" borderId="0" xfId="0" applyFont="1" applyAlignment="1">
      <alignment horizontal="justify"/>
    </xf>
    <xf numFmtId="0" fontId="2" fillId="21" borderId="0" xfId="0" applyFont="1" applyFill="1"/>
    <xf numFmtId="0" fontId="2" fillId="36" borderId="0" xfId="0" applyFont="1" applyFill="1"/>
    <xf numFmtId="0" fontId="25" fillId="0" borderId="0" xfId="7" applyBorder="1" applyAlignment="1"/>
    <xf numFmtId="0" fontId="8" fillId="0" borderId="0" xfId="10" applyFont="1" applyAlignment="1">
      <alignment horizontal="left" vertical="center"/>
    </xf>
    <xf numFmtId="49" fontId="88" fillId="3" borderId="52" xfId="10" applyNumberFormat="1" applyFont="1" applyFill="1" applyBorder="1" applyAlignment="1">
      <alignment horizontal="center" vertical="center" wrapText="1"/>
    </xf>
    <xf numFmtId="49" fontId="8" fillId="3" borderId="53" xfId="10" applyNumberFormat="1" applyFont="1" applyFill="1" applyBorder="1" applyAlignment="1">
      <alignment horizontal="center" vertical="center" wrapText="1"/>
    </xf>
    <xf numFmtId="49" fontId="8" fillId="3" borderId="1" xfId="10" applyNumberFormat="1" applyFont="1" applyFill="1" applyBorder="1" applyAlignment="1">
      <alignment horizontal="center" vertical="center" wrapText="1"/>
    </xf>
    <xf numFmtId="49" fontId="8" fillId="3" borderId="54" xfId="10" applyNumberFormat="1" applyFont="1" applyFill="1" applyBorder="1" applyAlignment="1">
      <alignment horizontal="center" vertical="center" wrapText="1"/>
    </xf>
    <xf numFmtId="49" fontId="8" fillId="3" borderId="55" xfId="10"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7" fillId="13" borderId="56" xfId="10" applyFont="1" applyFill="1" applyBorder="1" applyAlignment="1">
      <alignment wrapText="1"/>
    </xf>
    <xf numFmtId="0" fontId="8" fillId="0" borderId="57" xfId="10" applyFont="1" applyBorder="1" applyAlignment="1">
      <alignment horizontal="right" wrapText="1"/>
    </xf>
    <xf numFmtId="0" fontId="7" fillId="0" borderId="58" xfId="10" applyFont="1" applyBorder="1" applyAlignment="1">
      <alignment wrapText="1"/>
    </xf>
    <xf numFmtId="0" fontId="7" fillId="13" borderId="59" xfId="10" applyFont="1" applyFill="1" applyBorder="1" applyAlignment="1">
      <alignment wrapText="1"/>
    </xf>
    <xf numFmtId="0" fontId="7" fillId="13" borderId="60" xfId="10" applyFont="1" applyFill="1" applyBorder="1" applyAlignment="1">
      <alignment wrapText="1"/>
    </xf>
    <xf numFmtId="0" fontId="8" fillId="13" borderId="60" xfId="10" applyFont="1" applyFill="1" applyBorder="1" applyAlignment="1">
      <alignment horizontal="center" wrapText="1"/>
    </xf>
    <xf numFmtId="0" fontId="7" fillId="8" borderId="59" xfId="10" applyFont="1" applyFill="1" applyBorder="1" applyAlignment="1">
      <alignment wrapText="1"/>
    </xf>
    <xf numFmtId="0" fontId="7" fillId="8" borderId="60" xfId="10" applyFont="1" applyFill="1" applyBorder="1" applyAlignment="1">
      <alignment wrapText="1"/>
    </xf>
    <xf numFmtId="4" fontId="7" fillId="8" borderId="60" xfId="10" applyNumberFormat="1" applyFont="1" applyFill="1" applyBorder="1" applyAlignment="1">
      <alignment wrapText="1"/>
    </xf>
    <xf numFmtId="3" fontId="7" fillId="0" borderId="61" xfId="10" applyNumberFormat="1" applyFont="1" applyBorder="1" applyAlignment="1">
      <alignment wrapText="1"/>
    </xf>
    <xf numFmtId="1" fontId="7" fillId="0" borderId="59" xfId="10" applyNumberFormat="1" applyFont="1" applyBorder="1" applyAlignment="1">
      <alignment horizontal="right" wrapText="1"/>
    </xf>
    <xf numFmtId="0" fontId="7" fillId="0" borderId="60" xfId="10" applyFont="1" applyBorder="1" applyAlignment="1">
      <alignment wrapText="1"/>
    </xf>
    <xf numFmtId="3" fontId="7" fillId="0" borderId="62" xfId="10" applyNumberFormat="1" applyFont="1" applyBorder="1" applyAlignment="1">
      <alignment wrapText="1"/>
    </xf>
    <xf numFmtId="165" fontId="7" fillId="0" borderId="63" xfId="15" applyNumberFormat="1" applyFont="1" applyBorder="1" applyAlignment="1">
      <alignment wrapText="1"/>
    </xf>
    <xf numFmtId="0" fontId="7" fillId="0" borderId="63" xfId="10" applyFont="1" applyBorder="1" applyAlignment="1">
      <alignment wrapText="1"/>
    </xf>
    <xf numFmtId="0" fontId="7" fillId="0" borderId="65" xfId="10" applyFont="1" applyBorder="1" applyAlignment="1">
      <alignment wrapText="1"/>
    </xf>
    <xf numFmtId="0" fontId="4" fillId="0" borderId="0" xfId="0" applyFont="1" applyAlignment="1">
      <alignment wrapText="1"/>
    </xf>
    <xf numFmtId="0" fontId="4" fillId="0" borderId="5" xfId="0" applyFont="1" applyBorder="1" applyAlignment="1">
      <alignment vertical="center" wrapText="1"/>
    </xf>
    <xf numFmtId="0" fontId="85" fillId="0" borderId="4" xfId="0" applyFont="1" applyBorder="1" applyAlignment="1">
      <alignment horizontal="left" vertical="center" wrapText="1" indent="3"/>
    </xf>
    <xf numFmtId="0" fontId="89" fillId="0" borderId="4" xfId="0" applyFont="1" applyBorder="1" applyAlignment="1">
      <alignment horizontal="left" vertical="center" wrapText="1" indent="3"/>
    </xf>
    <xf numFmtId="3" fontId="0" fillId="0" borderId="1" xfId="0" applyNumberFormat="1" applyBorder="1" applyAlignment="1">
      <alignment horizontal="right"/>
    </xf>
    <xf numFmtId="0" fontId="0" fillId="0" borderId="1" xfId="0" applyBorder="1" applyAlignment="1">
      <alignment vertical="center"/>
    </xf>
    <xf numFmtId="0" fontId="0" fillId="0" borderId="7" xfId="0" applyBorder="1"/>
    <xf numFmtId="0" fontId="0" fillId="0" borderId="15" xfId="0" applyBorder="1"/>
    <xf numFmtId="0" fontId="0" fillId="0" borderId="2" xfId="0" applyBorder="1"/>
    <xf numFmtId="3" fontId="0" fillId="0" borderId="1" xfId="0" applyNumberFormat="1" applyBorder="1"/>
    <xf numFmtId="3" fontId="10" fillId="0" borderId="4" xfId="0" applyNumberFormat="1" applyFont="1" applyBorder="1" applyAlignment="1">
      <alignment vertical="center" wrapText="1"/>
    </xf>
    <xf numFmtId="164" fontId="10" fillId="0" borderId="1" xfId="1" applyNumberFormat="1" applyFont="1" applyBorder="1" applyAlignment="1">
      <alignment vertical="center" wrapText="1"/>
    </xf>
    <xf numFmtId="3" fontId="35" fillId="3" borderId="1" xfId="0" applyNumberFormat="1" applyFont="1" applyFill="1" applyBorder="1" applyAlignment="1">
      <alignment vertical="center" wrapText="1"/>
    </xf>
    <xf numFmtId="3" fontId="29" fillId="3" borderId="1" xfId="0" applyNumberFormat="1" applyFont="1" applyFill="1" applyBorder="1" applyAlignment="1">
      <alignment vertical="center" wrapText="1"/>
    </xf>
    <xf numFmtId="0" fontId="0" fillId="0" borderId="0" xfId="0" applyAlignment="1">
      <alignment horizontal="center" vertical="center" wrapText="1"/>
    </xf>
    <xf numFmtId="3" fontId="0" fillId="0" borderId="4" xfId="0" applyNumberFormat="1" applyBorder="1" applyAlignment="1">
      <alignment wrapText="1"/>
    </xf>
    <xf numFmtId="3" fontId="0" fillId="0" borderId="1" xfId="0" applyNumberFormat="1" applyBorder="1" applyAlignment="1">
      <alignment wrapText="1"/>
    </xf>
    <xf numFmtId="0" fontId="0" fillId="0" borderId="4" xfId="0" applyBorder="1" applyAlignment="1">
      <alignment wrapText="1"/>
    </xf>
    <xf numFmtId="0" fontId="0" fillId="8" borderId="1" xfId="0" applyFill="1" applyBorder="1" applyAlignment="1">
      <alignment wrapText="1"/>
    </xf>
    <xf numFmtId="0" fontId="0" fillId="8" borderId="5" xfId="0" applyFill="1" applyBorder="1" applyAlignment="1">
      <alignment wrapText="1"/>
    </xf>
    <xf numFmtId="0" fontId="0" fillId="8" borderId="6" xfId="0" applyFill="1" applyBorder="1" applyAlignment="1">
      <alignment wrapText="1"/>
    </xf>
    <xf numFmtId="0" fontId="0" fillId="8" borderId="7" xfId="0" applyFill="1" applyBorder="1" applyAlignment="1">
      <alignment wrapText="1"/>
    </xf>
    <xf numFmtId="0" fontId="0" fillId="0" borderId="0" xfId="0" applyAlignment="1">
      <alignment wrapText="1"/>
    </xf>
    <xf numFmtId="3" fontId="0" fillId="0" borderId="4" xfId="0" applyNumberFormat="1" applyBorder="1" applyAlignment="1">
      <alignment horizontal="right" wrapText="1"/>
    </xf>
    <xf numFmtId="3" fontId="0" fillId="0" borderId="1" xfId="0" applyNumberFormat="1" applyBorder="1" applyAlignment="1">
      <alignment horizontal="right" wrapText="1"/>
    </xf>
    <xf numFmtId="0" fontId="0" fillId="8" borderId="35" xfId="0" applyFill="1" applyBorder="1" applyAlignment="1">
      <alignment vertical="center"/>
    </xf>
    <xf numFmtId="0" fontId="0" fillId="0" borderId="33" xfId="0" applyBorder="1" applyAlignment="1">
      <alignment vertical="center" wrapText="1"/>
    </xf>
    <xf numFmtId="49" fontId="10" fillId="0" borderId="21" xfId="0" applyNumberFormat="1" applyFont="1" applyBorder="1" applyAlignment="1">
      <alignment horizontal="center" vertical="center" wrapText="1"/>
    </xf>
    <xf numFmtId="0" fontId="0" fillId="18" borderId="33" xfId="0" applyFill="1" applyBorder="1" applyAlignment="1">
      <alignment vertical="center" wrapText="1"/>
    </xf>
    <xf numFmtId="49" fontId="10" fillId="0" borderId="32" xfId="0" applyNumberFormat="1" applyFont="1" applyBorder="1" applyAlignment="1">
      <alignment horizontal="center" vertical="center" wrapText="1"/>
    </xf>
    <xf numFmtId="49" fontId="29" fillId="0" borderId="32" xfId="0" applyNumberFormat="1" applyFont="1" applyBorder="1" applyAlignment="1">
      <alignment horizontal="center" vertical="center" wrapText="1"/>
    </xf>
    <xf numFmtId="0" fontId="22" fillId="6" borderId="33" xfId="0" applyFont="1" applyFill="1" applyBorder="1" applyAlignment="1">
      <alignment horizontal="left" vertical="center" wrapText="1" indent="2"/>
    </xf>
    <xf numFmtId="49" fontId="90" fillId="0" borderId="32" xfId="0" applyNumberFormat="1" applyFont="1" applyBorder="1" applyAlignment="1">
      <alignment horizontal="center" vertical="center" wrapText="1"/>
    </xf>
    <xf numFmtId="0" fontId="51" fillId="0" borderId="33" xfId="0" applyFont="1" applyBorder="1" applyAlignment="1">
      <alignment vertical="center" wrapText="1"/>
    </xf>
    <xf numFmtId="0" fontId="0" fillId="0" borderId="16" xfId="0" applyBorder="1"/>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28" xfId="0" applyBorder="1" applyAlignment="1">
      <alignment vertical="center"/>
    </xf>
    <xf numFmtId="0" fontId="0" fillId="8" borderId="28" xfId="0" applyFill="1" applyBorder="1" applyAlignment="1">
      <alignment vertical="center" wrapText="1"/>
    </xf>
    <xf numFmtId="0" fontId="0" fillId="0" borderId="24" xfId="0" applyBorder="1" applyAlignment="1">
      <alignment vertical="center"/>
    </xf>
    <xf numFmtId="0" fontId="0" fillId="0" borderId="38" xfId="0" applyBorder="1" applyAlignment="1">
      <alignment vertical="center"/>
    </xf>
    <xf numFmtId="0" fontId="0" fillId="8" borderId="0" xfId="0" applyFill="1" applyAlignment="1">
      <alignment vertical="top" wrapText="1"/>
    </xf>
    <xf numFmtId="0" fontId="7" fillId="0" borderId="29" xfId="0" applyFont="1" applyBorder="1" applyAlignment="1">
      <alignment horizontal="center" vertical="center" wrapText="1"/>
    </xf>
    <xf numFmtId="0" fontId="0" fillId="8" borderId="0" xfId="0" applyFill="1" applyAlignment="1">
      <alignment vertical="center" wrapText="1"/>
    </xf>
    <xf numFmtId="0" fontId="0" fillId="8" borderId="16" xfId="0" applyFill="1" applyBorder="1" applyAlignment="1">
      <alignment vertical="center" wrapText="1"/>
    </xf>
    <xf numFmtId="0" fontId="10" fillId="0" borderId="22" xfId="0" applyFont="1" applyBorder="1" applyAlignment="1">
      <alignment vertical="center" wrapText="1"/>
    </xf>
    <xf numFmtId="3" fontId="0" fillId="0" borderId="22" xfId="0" applyNumberFormat="1" applyBorder="1" applyAlignment="1">
      <alignment vertical="center" wrapText="1"/>
    </xf>
    <xf numFmtId="0" fontId="29" fillId="0" borderId="33" xfId="0" applyFont="1" applyBorder="1" applyAlignment="1">
      <alignment horizontal="left" vertical="center" wrapText="1" indent="1"/>
    </xf>
    <xf numFmtId="3" fontId="0" fillId="0" borderId="33" xfId="0" applyNumberFormat="1" applyBorder="1" applyAlignment="1">
      <alignment vertical="center" wrapText="1"/>
    </xf>
    <xf numFmtId="0" fontId="29" fillId="0" borderId="33" xfId="0" applyFont="1" applyBorder="1" applyAlignment="1">
      <alignment horizontal="left" vertical="center" wrapText="1" indent="5"/>
    </xf>
    <xf numFmtId="0" fontId="29" fillId="0" borderId="33" xfId="0" applyFont="1" applyBorder="1" applyAlignment="1">
      <alignment horizontal="left" vertical="center" wrapText="1" indent="10"/>
    </xf>
    <xf numFmtId="0" fontId="0" fillId="12" borderId="33" xfId="0" applyFill="1" applyBorder="1" applyAlignment="1">
      <alignment vertical="center" wrapText="1"/>
    </xf>
    <xf numFmtId="0" fontId="10" fillId="0" borderId="33" xfId="0" applyFont="1" applyBorder="1" applyAlignment="1">
      <alignment vertical="center" wrapText="1"/>
    </xf>
    <xf numFmtId="0" fontId="10" fillId="12" borderId="33" xfId="0" applyFont="1" applyFill="1" applyBorder="1" applyAlignment="1">
      <alignment vertical="center"/>
    </xf>
    <xf numFmtId="0" fontId="10" fillId="0" borderId="33" xfId="0" applyFont="1" applyBorder="1" applyAlignment="1">
      <alignment horizontal="center" vertical="center" wrapText="1"/>
    </xf>
    <xf numFmtId="3" fontId="10" fillId="0" borderId="33" xfId="0" applyNumberFormat="1" applyFont="1" applyBorder="1" applyAlignment="1">
      <alignment horizontal="right" vertical="center" wrapText="1"/>
    </xf>
    <xf numFmtId="3" fontId="10" fillId="0" borderId="33" xfId="0" applyNumberFormat="1" applyFont="1" applyBorder="1" applyAlignment="1">
      <alignment horizontal="right" vertical="center"/>
    </xf>
    <xf numFmtId="0" fontId="10" fillId="0" borderId="33" xfId="0" applyFont="1" applyBorder="1" applyAlignment="1">
      <alignment horizontal="right" vertical="center" wrapText="1"/>
    </xf>
    <xf numFmtId="0" fontId="19" fillId="26" borderId="0" xfId="0" applyFont="1" applyFill="1" applyAlignment="1">
      <alignment vertical="center"/>
    </xf>
    <xf numFmtId="0" fontId="0" fillId="0" borderId="21" xfId="0" applyBorder="1" applyAlignment="1">
      <alignment horizontal="center" vertical="center" wrapText="1"/>
    </xf>
    <xf numFmtId="0" fontId="0" fillId="8" borderId="28" xfId="0" applyFill="1" applyBorder="1" applyAlignment="1">
      <alignment horizontal="center" vertical="center" wrapText="1"/>
    </xf>
    <xf numFmtId="0" fontId="0" fillId="8" borderId="44" xfId="0" applyFill="1" applyBorder="1" applyAlignment="1">
      <alignment horizontal="center" vertical="center" wrapText="1"/>
    </xf>
    <xf numFmtId="49" fontId="0" fillId="0" borderId="21" xfId="0" applyNumberFormat="1" applyBorder="1" applyAlignment="1">
      <alignment horizontal="center" vertical="center" wrapText="1"/>
    </xf>
    <xf numFmtId="49" fontId="0" fillId="6" borderId="32" xfId="0" applyNumberFormat="1" applyFill="1" applyBorder="1" applyAlignment="1">
      <alignment horizontal="center" vertical="center" wrapText="1"/>
    </xf>
    <xf numFmtId="49" fontId="0" fillId="0" borderId="32" xfId="0" applyNumberFormat="1" applyBorder="1" applyAlignment="1">
      <alignment horizontal="center" vertical="center" wrapText="1"/>
    </xf>
    <xf numFmtId="3" fontId="0" fillId="0" borderId="20" xfId="0" applyNumberFormat="1" applyBorder="1" applyAlignment="1">
      <alignment vertical="center" wrapText="1"/>
    </xf>
    <xf numFmtId="3" fontId="0" fillId="0" borderId="21" xfId="0" applyNumberFormat="1" applyBorder="1" applyAlignment="1">
      <alignment vertical="center" wrapText="1"/>
    </xf>
    <xf numFmtId="49" fontId="51" fillId="6" borderId="32" xfId="0" applyNumberFormat="1" applyFont="1" applyFill="1" applyBorder="1" applyAlignment="1">
      <alignment horizontal="center" vertical="center" wrapText="1"/>
    </xf>
    <xf numFmtId="3" fontId="51" fillId="0" borderId="33" xfId="0" applyNumberFormat="1" applyFont="1" applyBorder="1" applyAlignment="1">
      <alignment vertical="center" wrapText="1"/>
    </xf>
    <xf numFmtId="49" fontId="4" fillId="0" borderId="21" xfId="0" applyNumberFormat="1" applyFont="1" applyBorder="1" applyAlignment="1">
      <alignment horizontal="center" vertical="center" wrapText="1"/>
    </xf>
    <xf numFmtId="49" fontId="22" fillId="6" borderId="32" xfId="0" applyNumberFormat="1" applyFont="1" applyFill="1" applyBorder="1" applyAlignment="1">
      <alignment horizontal="center" vertical="center" wrapText="1"/>
    </xf>
    <xf numFmtId="0" fontId="22" fillId="0" borderId="33" xfId="0" applyFont="1" applyBorder="1" applyAlignment="1">
      <alignment vertical="center" wrapText="1"/>
    </xf>
    <xf numFmtId="49" fontId="4" fillId="0" borderId="32" xfId="0" applyNumberFormat="1" applyFont="1" applyBorder="1" applyAlignment="1">
      <alignment horizontal="center" vertical="center" wrapText="1"/>
    </xf>
    <xf numFmtId="3" fontId="10" fillId="0" borderId="32" xfId="0" applyNumberFormat="1" applyFont="1" applyBorder="1" applyAlignment="1">
      <alignment vertical="center" wrapText="1"/>
    </xf>
    <xf numFmtId="3" fontId="10" fillId="0" borderId="33" xfId="0" applyNumberFormat="1" applyFont="1" applyBorder="1" applyAlignment="1">
      <alignment vertical="center" wrapText="1"/>
    </xf>
    <xf numFmtId="0" fontId="22" fillId="6" borderId="33" xfId="0" applyFont="1" applyFill="1" applyBorder="1" applyAlignment="1">
      <alignment horizontal="left" vertical="center" wrapText="1" indent="1"/>
    </xf>
    <xf numFmtId="0" fontId="10" fillId="17" borderId="33" xfId="0" applyFont="1" applyFill="1" applyBorder="1" applyAlignment="1">
      <alignment vertical="center" wrapText="1"/>
    </xf>
    <xf numFmtId="49" fontId="51" fillId="0" borderId="32" xfId="0" applyNumberFormat="1" applyFont="1" applyBorder="1" applyAlignment="1">
      <alignment horizontal="center" vertical="center" wrapText="1"/>
    </xf>
    <xf numFmtId="3" fontId="11" fillId="0" borderId="32" xfId="0" applyNumberFormat="1" applyFont="1" applyBorder="1" applyAlignment="1">
      <alignment vertical="center" wrapText="1"/>
    </xf>
    <xf numFmtId="0" fontId="0" fillId="0" borderId="33" xfId="0" applyBorder="1" applyAlignment="1">
      <alignment vertical="center"/>
    </xf>
    <xf numFmtId="3" fontId="0" fillId="0" borderId="33" xfId="0" applyNumberFormat="1" applyBorder="1" applyAlignment="1">
      <alignment horizontal="right" vertical="center"/>
    </xf>
    <xf numFmtId="0" fontId="0" fillId="7" borderId="33" xfId="0" applyFill="1" applyBorder="1" applyAlignment="1">
      <alignment vertical="center" wrapText="1"/>
    </xf>
    <xf numFmtId="0" fontId="0" fillId="0" borderId="33" xfId="0" applyBorder="1" applyAlignment="1">
      <alignment horizontal="left" vertical="center" wrapText="1" indent="1"/>
    </xf>
    <xf numFmtId="49" fontId="7" fillId="0" borderId="32" xfId="0" applyNumberFormat="1" applyFont="1" applyBorder="1" applyAlignment="1">
      <alignment horizontal="center" vertical="center" wrapText="1"/>
    </xf>
    <xf numFmtId="0" fontId="7" fillId="0" borderId="33" xfId="0" applyFont="1" applyBorder="1" applyAlignment="1">
      <alignment horizontal="left" vertical="center" wrapText="1" indent="1"/>
    </xf>
    <xf numFmtId="0" fontId="19" fillId="26" borderId="0" xfId="0" applyFont="1" applyFill="1"/>
    <xf numFmtId="0" fontId="7" fillId="0" borderId="21" xfId="0" applyFont="1" applyBorder="1" applyAlignment="1">
      <alignment horizontal="center" vertical="center" wrapText="1"/>
    </xf>
    <xf numFmtId="0" fontId="7" fillId="0" borderId="32" xfId="0" applyFont="1" applyBorder="1" applyAlignment="1">
      <alignment horizontal="center" vertical="center" wrapText="1"/>
    </xf>
    <xf numFmtId="0" fontId="91" fillId="0" borderId="0" xfId="0" applyFont="1" applyAlignment="1">
      <alignment vertical="center"/>
    </xf>
    <xf numFmtId="0" fontId="0" fillId="0" borderId="23" xfId="0" applyBorder="1" applyAlignment="1">
      <alignment horizontal="center" vertical="center"/>
    </xf>
    <xf numFmtId="0" fontId="0" fillId="15" borderId="32" xfId="0" applyFill="1" applyBorder="1" applyAlignment="1">
      <alignment horizontal="center" vertical="center" wrapText="1"/>
    </xf>
    <xf numFmtId="0" fontId="0" fillId="15" borderId="33" xfId="0" applyFill="1" applyBorder="1" applyAlignment="1">
      <alignment vertical="center" wrapText="1"/>
    </xf>
    <xf numFmtId="0" fontId="0" fillId="0" borderId="32"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3" fontId="0" fillId="0" borderId="33" xfId="0" applyNumberFormat="1" applyBorder="1" applyAlignment="1">
      <alignment horizontal="right" vertical="center" wrapText="1"/>
    </xf>
    <xf numFmtId="3" fontId="0" fillId="0" borderId="34" xfId="0" applyNumberFormat="1" applyBorder="1" applyAlignment="1">
      <alignment horizontal="right" vertical="center" wrapText="1"/>
    </xf>
    <xf numFmtId="0" fontId="0" fillId="0" borderId="34" xfId="0" applyBorder="1" applyAlignment="1">
      <alignment horizontal="center" vertical="center" wrapText="1"/>
    </xf>
    <xf numFmtId="0" fontId="0" fillId="15" borderId="32" xfId="0" applyFill="1" applyBorder="1" applyAlignment="1">
      <alignment horizontal="center" vertical="center"/>
    </xf>
    <xf numFmtId="0" fontId="0" fillId="0" borderId="21" xfId="0" applyBorder="1" applyAlignment="1">
      <alignment vertical="center" wrapText="1"/>
    </xf>
    <xf numFmtId="0" fontId="0" fillId="8" borderId="20" xfId="0" applyFill="1" applyBorder="1" applyAlignment="1">
      <alignment vertical="center" wrapText="1"/>
    </xf>
    <xf numFmtId="3" fontId="0" fillId="0" borderId="21" xfId="0" applyNumberFormat="1" applyBorder="1" applyAlignment="1">
      <alignment horizontal="right" vertical="center" wrapText="1"/>
    </xf>
    <xf numFmtId="0" fontId="0" fillId="16" borderId="34" xfId="0" applyFill="1" applyBorder="1" applyAlignment="1">
      <alignment horizontal="center" vertical="center" wrapText="1"/>
    </xf>
    <xf numFmtId="0" fontId="0" fillId="12" borderId="20" xfId="0" applyFill="1" applyBorder="1" applyAlignment="1">
      <alignment vertical="center"/>
    </xf>
    <xf numFmtId="0" fontId="0" fillId="12" borderId="21" xfId="0" applyFill="1" applyBorder="1" applyAlignment="1">
      <alignment vertical="center"/>
    </xf>
    <xf numFmtId="0" fontId="0" fillId="12" borderId="33" xfId="0" applyFill="1" applyBorder="1" applyAlignment="1">
      <alignment vertical="center"/>
    </xf>
    <xf numFmtId="0" fontId="0" fillId="12" borderId="20" xfId="0" applyFill="1" applyBorder="1" applyAlignment="1">
      <alignment vertical="center" wrapText="1"/>
    </xf>
    <xf numFmtId="0" fontId="0" fillId="12" borderId="20" xfId="0" applyFill="1" applyBorder="1" applyAlignment="1">
      <alignment horizontal="center" vertical="center" wrapText="1"/>
    </xf>
    <xf numFmtId="0" fontId="0" fillId="12" borderId="21" xfId="0" applyFill="1" applyBorder="1" applyAlignment="1">
      <alignment vertical="center" wrapText="1"/>
    </xf>
    <xf numFmtId="0" fontId="0" fillId="8" borderId="34" xfId="0" applyFill="1" applyBorder="1" applyAlignment="1">
      <alignment horizontal="center" vertical="center" wrapText="1"/>
    </xf>
    <xf numFmtId="0" fontId="0" fillId="16" borderId="20" xfId="0" applyFill="1" applyBorder="1" applyAlignment="1">
      <alignment vertical="center" wrapText="1"/>
    </xf>
    <xf numFmtId="0" fontId="0" fillId="12" borderId="21" xfId="0" applyFill="1" applyBorder="1" applyAlignment="1">
      <alignment horizontal="center" vertical="center"/>
    </xf>
    <xf numFmtId="3" fontId="0" fillId="0" borderId="1" xfId="0" quotePrefix="1" applyNumberFormat="1" applyBorder="1" applyAlignment="1">
      <alignment wrapText="1"/>
    </xf>
    <xf numFmtId="3" fontId="0" fillId="0" borderId="1" xfId="0" quotePrefix="1" applyNumberFormat="1" applyBorder="1"/>
    <xf numFmtId="0" fontId="0" fillId="0" borderId="1" xfId="0" quotePrefix="1" applyBorder="1"/>
    <xf numFmtId="0" fontId="79" fillId="34" borderId="0" xfId="0" applyFont="1" applyFill="1" applyAlignment="1">
      <alignment vertical="center"/>
    </xf>
    <xf numFmtId="0" fontId="79" fillId="34" borderId="16" xfId="0" applyFont="1" applyFill="1" applyBorder="1" applyAlignment="1">
      <alignment vertical="center"/>
    </xf>
    <xf numFmtId="0" fontId="79" fillId="34" borderId="0" xfId="0" applyFont="1" applyFill="1"/>
    <xf numFmtId="0" fontId="0" fillId="6" borderId="1" xfId="0" applyFill="1" applyBorder="1" applyAlignment="1">
      <alignment vertical="center" wrapText="1"/>
    </xf>
    <xf numFmtId="0" fontId="8" fillId="0" borderId="1" xfId="0" applyFont="1" applyBorder="1" applyAlignment="1">
      <alignment horizontal="justify" vertical="center" wrapText="1"/>
    </xf>
    <xf numFmtId="0" fontId="18" fillId="22" borderId="0" xfId="0" applyFont="1" applyFill="1"/>
    <xf numFmtId="0" fontId="7" fillId="8" borderId="1" xfId="0" applyFont="1" applyFill="1" applyBorder="1" applyAlignment="1">
      <alignment horizontal="center" vertical="center" wrapText="1"/>
    </xf>
    <xf numFmtId="0" fontId="0" fillId="0" borderId="1" xfId="0" applyBorder="1" applyAlignment="1">
      <alignment horizontal="left" vertical="center" wrapText="1"/>
    </xf>
    <xf numFmtId="0" fontId="39" fillId="8" borderId="1" xfId="0" applyFont="1" applyFill="1" applyBorder="1" applyAlignment="1">
      <alignment horizontal="center" vertical="center" wrapText="1"/>
    </xf>
    <xf numFmtId="0" fontId="7" fillId="9" borderId="1" xfId="0" applyFont="1" applyFill="1" applyBorder="1" applyAlignment="1">
      <alignment horizontal="left" vertical="center" wrapText="1"/>
    </xf>
    <xf numFmtId="0" fontId="0" fillId="9" borderId="1" xfId="0" applyFill="1" applyBorder="1" applyAlignment="1">
      <alignment horizontal="center" vertical="center" wrapText="1"/>
    </xf>
    <xf numFmtId="0" fontId="39"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0" fillId="0" borderId="1" xfId="0" applyBorder="1" applyAlignment="1">
      <alignment horizontal="justify" vertical="center" wrapText="1"/>
    </xf>
    <xf numFmtId="0" fontId="39" fillId="8" borderId="1" xfId="0" applyFont="1" applyFill="1" applyBorder="1" applyAlignment="1">
      <alignment horizontal="justify" vertical="center" wrapText="1"/>
    </xf>
    <xf numFmtId="0" fontId="0" fillId="11" borderId="1" xfId="0" applyFill="1" applyBorder="1" applyAlignment="1">
      <alignment horizontal="center" vertical="center" wrapText="1"/>
    </xf>
    <xf numFmtId="0" fontId="4" fillId="11"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92" fillId="12" borderId="1" xfId="0" applyFont="1" applyFill="1" applyBorder="1" applyAlignment="1">
      <alignment horizontal="justify" vertical="center" wrapText="1"/>
    </xf>
    <xf numFmtId="0" fontId="4" fillId="0" borderId="1" xfId="0" applyFont="1" applyBorder="1" applyAlignment="1">
      <alignment horizontal="justify" vertical="center" wrapText="1"/>
    </xf>
    <xf numFmtId="3" fontId="0" fillId="0" borderId="1" xfId="0" applyNumberFormat="1" applyBorder="1" applyAlignment="1">
      <alignment vertical="center" wrapText="1"/>
    </xf>
    <xf numFmtId="3" fontId="0" fillId="0" borderId="1" xfId="0" applyNumberFormat="1" applyBorder="1" applyAlignment="1">
      <alignment horizontal="center" vertical="center" wrapText="1"/>
    </xf>
    <xf numFmtId="0" fontId="0" fillId="3" borderId="1" xfId="0" applyFill="1" applyBorder="1" applyAlignment="1">
      <alignment vertical="center" wrapText="1"/>
    </xf>
    <xf numFmtId="0" fontId="0" fillId="7" borderId="1" xfId="0" applyFill="1" applyBorder="1" applyAlignment="1">
      <alignment vertical="center" wrapText="1"/>
    </xf>
    <xf numFmtId="0" fontId="0" fillId="7" borderId="4" xfId="0" applyFill="1" applyBorder="1" applyAlignment="1">
      <alignment vertical="center" wrapText="1"/>
    </xf>
    <xf numFmtId="3" fontId="0" fillId="0" borderId="4" xfId="0" applyNumberFormat="1" applyBorder="1" applyAlignment="1">
      <alignment vertical="center" wrapText="1"/>
    </xf>
    <xf numFmtId="3" fontId="0" fillId="6" borderId="1" xfId="0" applyNumberFormat="1" applyFill="1" applyBorder="1" applyAlignment="1">
      <alignment vertical="center" wrapText="1"/>
    </xf>
    <xf numFmtId="49" fontId="0" fillId="0" borderId="1" xfId="0" applyNumberFormat="1" applyBorder="1" applyAlignment="1">
      <alignment horizontal="center" vertical="center"/>
    </xf>
    <xf numFmtId="0" fontId="0" fillId="0" borderId="4" xfId="0" applyBorder="1" applyAlignment="1">
      <alignment vertical="center" wrapText="1"/>
    </xf>
    <xf numFmtId="165" fontId="0" fillId="0" borderId="1" xfId="15" applyNumberFormat="1" applyFont="1" applyBorder="1" applyAlignment="1">
      <alignment vertical="center" wrapText="1"/>
    </xf>
    <xf numFmtId="0" fontId="18" fillId="21" borderId="0" xfId="0" applyFont="1" applyFill="1"/>
    <xf numFmtId="0" fontId="19" fillId="21" borderId="0" xfId="0" applyFont="1" applyFill="1"/>
    <xf numFmtId="0" fontId="19" fillId="33" borderId="0" xfId="0" applyFont="1" applyFill="1"/>
    <xf numFmtId="0" fontId="18" fillId="28" borderId="0" xfId="0" applyFont="1" applyFill="1"/>
    <xf numFmtId="0" fontId="79" fillId="22" borderId="0" xfId="0" applyFont="1" applyFill="1" applyAlignment="1">
      <alignment horizontal="left"/>
    </xf>
    <xf numFmtId="0" fontId="19" fillId="22" borderId="0" xfId="0" applyFont="1" applyFill="1" applyAlignment="1">
      <alignment horizontal="left"/>
    </xf>
    <xf numFmtId="0" fontId="79" fillId="23" borderId="0" xfId="0" applyFont="1" applyFill="1"/>
    <xf numFmtId="0" fontId="79" fillId="31" borderId="0" xfId="0" applyFont="1" applyFill="1" applyAlignment="1">
      <alignment vertical="center"/>
    </xf>
    <xf numFmtId="0" fontId="18" fillId="32" borderId="0" xfId="0" applyFont="1" applyFill="1" applyAlignment="1">
      <alignment horizontal="left" vertical="center"/>
    </xf>
    <xf numFmtId="0" fontId="79" fillId="32" borderId="0" xfId="0" applyFont="1" applyFill="1" applyAlignment="1">
      <alignment horizontal="left" vertical="center"/>
    </xf>
    <xf numFmtId="0" fontId="0" fillId="6" borderId="1" xfId="0" applyFill="1" applyBorder="1" applyAlignment="1">
      <alignment horizontal="center" vertical="center" wrapText="1"/>
    </xf>
    <xf numFmtId="0" fontId="4" fillId="0" borderId="0" xfId="0" applyFont="1" applyAlignment="1">
      <alignment horizontal="justify" vertical="center" wrapText="1"/>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7" xfId="0" applyFont="1" applyBorder="1" applyAlignment="1">
      <alignment horizontal="center"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29" fillId="6" borderId="1" xfId="0" applyFont="1" applyFill="1" applyBorder="1" applyAlignment="1">
      <alignment vertical="center" wrapText="1"/>
    </xf>
    <xf numFmtId="0" fontId="10" fillId="6" borderId="1" xfId="0" applyFont="1" applyFill="1" applyBorder="1" applyAlignment="1">
      <alignment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0" borderId="25" xfId="0" applyBorder="1" applyAlignment="1">
      <alignment horizontal="center" vertical="center" wrapText="1"/>
    </xf>
    <xf numFmtId="0" fontId="0" fillId="0" borderId="32" xfId="0" applyBorder="1" applyAlignment="1">
      <alignment horizontal="center" vertical="center" wrapText="1"/>
    </xf>
    <xf numFmtId="0" fontId="0" fillId="0" borderId="16" xfId="0" applyBorder="1" applyAlignment="1">
      <alignment vertical="center" wrapText="1"/>
    </xf>
    <xf numFmtId="0" fontId="0" fillId="0" borderId="16" xfId="0" applyBorder="1" applyAlignment="1">
      <alignment horizontal="center" vertical="center" wrapText="1"/>
    </xf>
    <xf numFmtId="0" fontId="0" fillId="0" borderId="28" xfId="0" applyBorder="1" applyAlignment="1">
      <alignment horizontal="center" vertical="center" wrapText="1"/>
    </xf>
    <xf numFmtId="0" fontId="0" fillId="0" borderId="33" xfId="0" applyBorder="1" applyAlignment="1">
      <alignment horizontal="center" vertical="center" wrapText="1"/>
    </xf>
    <xf numFmtId="0" fontId="51" fillId="0" borderId="22" xfId="0" applyFont="1" applyBorder="1" applyAlignment="1">
      <alignmen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26" xfId="0" applyBorder="1" applyAlignment="1">
      <alignment vertical="center" wrapText="1"/>
    </xf>
    <xf numFmtId="0" fontId="0" fillId="18" borderId="22" xfId="0" applyFill="1" applyBorder="1" applyAlignment="1">
      <alignment vertical="center" wrapText="1"/>
    </xf>
    <xf numFmtId="0" fontId="0" fillId="0" borderId="33" xfId="0" applyBorder="1" applyAlignment="1">
      <alignment horizontal="center" vertical="center"/>
    </xf>
    <xf numFmtId="0" fontId="4"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0" fillId="8" borderId="6" xfId="0" applyFill="1" applyBorder="1" applyAlignment="1">
      <alignment horizontal="center" vertical="center" wrapText="1"/>
    </xf>
    <xf numFmtId="0" fontId="0" fillId="8" borderId="3" xfId="0" applyFill="1" applyBorder="1" applyAlignment="1">
      <alignment horizontal="center" vertical="center" wrapText="1"/>
    </xf>
    <xf numFmtId="0" fontId="0" fillId="8" borderId="12" xfId="0" applyFill="1" applyBorder="1" applyAlignment="1">
      <alignment horizontal="center" vertical="center" wrapText="1"/>
    </xf>
    <xf numFmtId="0" fontId="8" fillId="0" borderId="1" xfId="0" applyFont="1" applyBorder="1" applyAlignment="1">
      <alignment horizontal="center" vertical="center" wrapText="1"/>
    </xf>
    <xf numFmtId="0" fontId="7" fillId="0" borderId="1" xfId="9" applyFont="1" applyBorder="1" applyAlignment="1">
      <alignment horizontal="center" vertical="center" wrapText="1"/>
    </xf>
    <xf numFmtId="0" fontId="7" fillId="0" borderId="4" xfId="0" applyFont="1" applyBorder="1" applyAlignment="1">
      <alignment horizontal="left" vertical="center" wrapText="1"/>
    </xf>
    <xf numFmtId="0" fontId="11" fillId="7" borderId="2" xfId="0" applyFont="1" applyFill="1" applyBorder="1" applyAlignment="1">
      <alignment vertical="center"/>
    </xf>
    <xf numFmtId="0" fontId="0" fillId="0" borderId="35" xfId="0" applyBorder="1" applyAlignment="1">
      <alignment vertical="center"/>
    </xf>
    <xf numFmtId="0" fontId="99" fillId="0" borderId="0" xfId="14" applyFont="1">
      <alignment horizontal="left"/>
    </xf>
    <xf numFmtId="0" fontId="100" fillId="0" borderId="0" xfId="14" applyFont="1">
      <alignment horizontal="left"/>
    </xf>
    <xf numFmtId="0" fontId="25" fillId="0" borderId="0" xfId="7" applyBorder="1" applyAlignment="1">
      <alignment horizontal="left"/>
    </xf>
    <xf numFmtId="0" fontId="0" fillId="0" borderId="0" xfId="0" applyAlignment="1">
      <alignment horizontal="left"/>
    </xf>
    <xf numFmtId="0" fontId="25" fillId="0" borderId="0" xfId="7" applyBorder="1" applyAlignment="1">
      <alignment horizontal="left" vertical="center"/>
    </xf>
    <xf numFmtId="0" fontId="25" fillId="0" borderId="0" xfId="7" applyBorder="1" applyAlignment="1">
      <alignment vertical="center"/>
    </xf>
    <xf numFmtId="0" fontId="1" fillId="0" borderId="0" xfId="13" applyFont="1" applyAlignment="1">
      <alignment horizontal="left"/>
    </xf>
    <xf numFmtId="0" fontId="79" fillId="0" borderId="0" xfId="0" applyFont="1"/>
    <xf numFmtId="0" fontId="19" fillId="37" borderId="0" xfId="5" applyFont="1" applyFill="1" applyBorder="1" applyAlignment="1">
      <alignment horizontal="left" vertical="center"/>
    </xf>
    <xf numFmtId="0" fontId="81" fillId="37" borderId="0" xfId="6" applyFont="1" applyFill="1" applyBorder="1" applyAlignment="1">
      <alignment vertical="center"/>
    </xf>
    <xf numFmtId="0" fontId="7" fillId="37" borderId="0" xfId="3" applyFont="1" applyFill="1">
      <alignment vertical="center"/>
    </xf>
    <xf numFmtId="0" fontId="101" fillId="0" borderId="0" xfId="16">
      <alignment horizontal="left"/>
    </xf>
    <xf numFmtId="0" fontId="93" fillId="22" borderId="0" xfId="0" applyFont="1" applyFill="1" applyAlignment="1">
      <alignment vertical="center" wrapText="1" readingOrder="1"/>
    </xf>
    <xf numFmtId="0" fontId="93" fillId="23" borderId="0" xfId="0" applyFont="1" applyFill="1" applyAlignment="1">
      <alignment vertical="center" wrapText="1" readingOrder="1"/>
    </xf>
    <xf numFmtId="0" fontId="93" fillId="24" borderId="0" xfId="0" applyFont="1" applyFill="1" applyAlignment="1">
      <alignment vertical="center" wrapText="1" readingOrder="1"/>
    </xf>
    <xf numFmtId="0" fontId="93" fillId="25" borderId="0" xfId="0" applyFont="1" applyFill="1" applyAlignment="1">
      <alignment vertical="center" wrapText="1" readingOrder="1"/>
    </xf>
    <xf numFmtId="0" fontId="93" fillId="20" borderId="0" xfId="0" applyFont="1" applyFill="1" applyAlignment="1">
      <alignment vertical="center" wrapText="1" readingOrder="1"/>
    </xf>
    <xf numFmtId="0" fontId="93" fillId="26" borderId="0" xfId="0" applyFont="1" applyFill="1" applyAlignment="1">
      <alignment vertical="center" wrapText="1" readingOrder="1"/>
    </xf>
    <xf numFmtId="0" fontId="93" fillId="27" borderId="0" xfId="0" applyFont="1" applyFill="1" applyAlignment="1">
      <alignment vertical="center" wrapText="1" readingOrder="1"/>
    </xf>
    <xf numFmtId="0" fontId="93" fillId="35" borderId="0" xfId="0" applyFont="1" applyFill="1" applyAlignment="1">
      <alignment vertical="center" wrapText="1" readingOrder="1"/>
    </xf>
    <xf numFmtId="0" fontId="93" fillId="31" borderId="0" xfId="0" applyFont="1" applyFill="1" applyAlignment="1">
      <alignment vertical="center" wrapText="1" readingOrder="1"/>
    </xf>
    <xf numFmtId="0" fontId="93" fillId="32" borderId="0" xfId="0" applyFont="1" applyFill="1" applyAlignment="1">
      <alignment vertical="center" wrapText="1" readingOrder="1"/>
    </xf>
    <xf numFmtId="3" fontId="0" fillId="0" borderId="1" xfId="0" applyNumberFormat="1" applyBorder="1" applyAlignment="1">
      <alignment horizontal="right" vertical="center" wrapText="1"/>
    </xf>
    <xf numFmtId="1" fontId="0" fillId="0" borderId="33" xfId="0" applyNumberFormat="1" applyBorder="1" applyAlignment="1">
      <alignment vertical="center"/>
    </xf>
    <xf numFmtId="0" fontId="0" fillId="8" borderId="1" xfId="0" applyFill="1" applyBorder="1"/>
    <xf numFmtId="164" fontId="0" fillId="8" borderId="1" xfId="1" applyNumberFormat="1" applyFont="1" applyFill="1" applyBorder="1"/>
    <xf numFmtId="9" fontId="7" fillId="8" borderId="4" xfId="1" applyFont="1" applyFill="1" applyBorder="1" applyAlignment="1">
      <alignment horizontal="right" vertical="center" wrapText="1"/>
    </xf>
    <xf numFmtId="0" fontId="7" fillId="8" borderId="1" xfId="0" applyFont="1" applyFill="1" applyBorder="1"/>
    <xf numFmtId="1" fontId="7" fillId="8" borderId="1" xfId="0" applyNumberFormat="1" applyFont="1" applyFill="1" applyBorder="1"/>
    <xf numFmtId="3" fontId="7" fillId="8" borderId="1" xfId="0" applyNumberFormat="1" applyFont="1" applyFill="1" applyBorder="1"/>
    <xf numFmtId="1" fontId="7" fillId="8" borderId="1" xfId="0" applyNumberFormat="1" applyFont="1" applyFill="1" applyBorder="1" applyAlignment="1">
      <alignment horizontal="right"/>
    </xf>
    <xf numFmtId="1" fontId="7" fillId="0" borderId="58" xfId="10" applyNumberFormat="1" applyFont="1" applyBorder="1" applyAlignment="1">
      <alignment wrapText="1"/>
    </xf>
    <xf numFmtId="1" fontId="7" fillId="8" borderId="59" xfId="10" applyNumberFormat="1" applyFont="1" applyFill="1" applyBorder="1" applyAlignment="1">
      <alignment horizontal="right" wrapText="1"/>
    </xf>
    <xf numFmtId="1" fontId="7" fillId="8" borderId="59" xfId="10" applyNumberFormat="1" applyFont="1" applyFill="1" applyBorder="1" applyAlignment="1">
      <alignment wrapText="1"/>
    </xf>
    <xf numFmtId="1" fontId="7" fillId="8" borderId="64" xfId="10" applyNumberFormat="1" applyFont="1" applyFill="1" applyBorder="1" applyAlignment="1">
      <alignment horizontal="right" wrapText="1"/>
    </xf>
    <xf numFmtId="1" fontId="7" fillId="8" borderId="64" xfId="10" applyNumberFormat="1" applyFont="1" applyFill="1" applyBorder="1" applyAlignment="1">
      <alignment wrapText="1"/>
    </xf>
    <xf numFmtId="0" fontId="7" fillId="8" borderId="64" xfId="10" applyFont="1" applyFill="1" applyBorder="1" applyAlignment="1">
      <alignment wrapText="1"/>
    </xf>
    <xf numFmtId="1" fontId="7" fillId="8" borderId="65" xfId="10" applyNumberFormat="1" applyFont="1" applyFill="1" applyBorder="1" applyAlignment="1">
      <alignment wrapText="1"/>
    </xf>
    <xf numFmtId="0" fontId="93" fillId="34" borderId="0" xfId="0" applyFont="1" applyFill="1" applyAlignment="1">
      <alignment vertical="center" wrapText="1" readingOrder="1"/>
    </xf>
    <xf numFmtId="0" fontId="77" fillId="34" borderId="0" xfId="0" applyFont="1" applyFill="1" applyAlignment="1">
      <alignment vertical="center" wrapText="1" readingOrder="1"/>
    </xf>
    <xf numFmtId="0" fontId="25" fillId="23" borderId="0" xfId="7" applyFill="1" applyBorder="1" applyAlignment="1">
      <alignment horizontal="left" vertical="center"/>
    </xf>
    <xf numFmtId="0" fontId="25" fillId="23" borderId="0" xfId="7" applyFill="1" applyBorder="1" applyAlignment="1"/>
    <xf numFmtId="0" fontId="0" fillId="23" borderId="0" xfId="0" applyFill="1"/>
    <xf numFmtId="0" fontId="0" fillId="0" borderId="1" xfId="0" quotePrefix="1" applyBorder="1" applyAlignment="1">
      <alignment horizontal="center" vertical="center"/>
    </xf>
    <xf numFmtId="0" fontId="7" fillId="0" borderId="1" xfId="3" applyFont="1" applyBorder="1" applyAlignment="1">
      <alignment horizontal="left" vertical="center" wrapText="1" indent="1"/>
    </xf>
    <xf numFmtId="0" fontId="77" fillId="38" borderId="0" xfId="0" applyFont="1" applyFill="1" applyAlignment="1">
      <alignment vertical="center" wrapText="1" readingOrder="1"/>
    </xf>
    <xf numFmtId="164" fontId="7" fillId="0" borderId="1" xfId="1" applyNumberFormat="1" applyFont="1" applyFill="1" applyBorder="1" applyAlignment="1" applyProtection="1">
      <alignment horizontal="right" vertical="center" wrapText="1"/>
      <protection locked="0"/>
    </xf>
    <xf numFmtId="0" fontId="93" fillId="38" borderId="0" xfId="0" applyFont="1" applyFill="1" applyAlignment="1">
      <alignment vertical="center" wrapText="1" readingOrder="1"/>
    </xf>
    <xf numFmtId="0" fontId="18" fillId="38" borderId="0" xfId="0" applyFont="1" applyFill="1" applyAlignment="1">
      <alignment horizontal="left" vertical="center"/>
    </xf>
    <xf numFmtId="0" fontId="0" fillId="38" borderId="0" xfId="0" applyFill="1" applyAlignment="1">
      <alignment horizontal="left" vertical="center"/>
    </xf>
    <xf numFmtId="0" fontId="102" fillId="38" borderId="0" xfId="0" applyFont="1" applyFill="1" applyAlignment="1">
      <alignment horizontal="left" vertical="center"/>
    </xf>
    <xf numFmtId="0" fontId="0" fillId="0" borderId="0" xfId="0" applyAlignment="1">
      <alignment horizontal="left" vertical="center"/>
    </xf>
    <xf numFmtId="0" fontId="25" fillId="0" borderId="0" xfId="7" applyFill="1" applyBorder="1"/>
    <xf numFmtId="0" fontId="25" fillId="0" borderId="0" xfId="7" applyBorder="1"/>
    <xf numFmtId="0" fontId="93" fillId="39" borderId="0" xfId="0" applyFont="1" applyFill="1"/>
    <xf numFmtId="0" fontId="78" fillId="39" borderId="0" xfId="0" applyFont="1" applyFill="1"/>
    <xf numFmtId="0" fontId="103" fillId="0" borderId="0" xfId="0" applyFont="1" applyAlignment="1">
      <alignment horizontal="left"/>
    </xf>
    <xf numFmtId="0" fontId="0" fillId="8" borderId="0" xfId="0" applyFill="1"/>
    <xf numFmtId="0" fontId="0" fillId="8" borderId="0" xfId="0" applyFill="1" applyAlignment="1">
      <alignment horizontal="center"/>
    </xf>
    <xf numFmtId="0" fontId="0" fillId="8" borderId="0" xfId="0" applyFill="1" applyAlignment="1">
      <alignment horizontal="center" vertical="center" wrapText="1"/>
    </xf>
    <xf numFmtId="0" fontId="8" fillId="29"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104" fillId="0" borderId="0" xfId="0" applyFont="1" applyAlignment="1">
      <alignment horizontal="left" vertical="center" wrapText="1" indent="2" readingOrder="1"/>
    </xf>
    <xf numFmtId="0" fontId="7" fillId="0" borderId="0" xfId="0" applyFont="1" applyAlignment="1">
      <alignment horizontal="justify" vertical="center" wrapText="1"/>
    </xf>
    <xf numFmtId="0" fontId="0" fillId="29" borderId="1" xfId="0" applyFill="1" applyBorder="1" applyAlignment="1">
      <alignment horizontal="center" vertical="center" wrapText="1"/>
    </xf>
    <xf numFmtId="0" fontId="0" fillId="8" borderId="0" xfId="0" applyFill="1" applyAlignment="1">
      <alignment horizontal="justify" vertical="center" wrapText="1"/>
    </xf>
    <xf numFmtId="0" fontId="8" fillId="3" borderId="1" xfId="0" applyFont="1" applyFill="1" applyBorder="1" applyAlignment="1">
      <alignment horizontal="center" vertical="center" wrapText="1"/>
    </xf>
    <xf numFmtId="0" fontId="30" fillId="0" borderId="0" xfId="0" applyFont="1" applyAlignment="1">
      <alignment horizontal="center"/>
    </xf>
    <xf numFmtId="0" fontId="7" fillId="29" borderId="1" xfId="0" applyFont="1" applyFill="1" applyBorder="1" applyAlignment="1">
      <alignment horizontal="center" vertical="center"/>
    </xf>
    <xf numFmtId="0" fontId="7" fillId="29" borderId="1" xfId="0" applyFont="1" applyFill="1" applyBorder="1" applyAlignment="1">
      <alignment horizontal="justify" vertical="center" wrapText="1"/>
    </xf>
    <xf numFmtId="0" fontId="7" fillId="29" borderId="1" xfId="0" applyFont="1" applyFill="1" applyBorder="1" applyAlignment="1">
      <alignment horizontal="center" vertical="center" wrapText="1"/>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4" fillId="29" borderId="1" xfId="0" applyFont="1" applyFill="1" applyBorder="1" applyAlignment="1">
      <alignment horizontal="center" vertical="center" wrapText="1"/>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67" fillId="8" borderId="0" xfId="0" applyFont="1" applyFill="1"/>
    <xf numFmtId="0" fontId="103" fillId="8" borderId="0" xfId="0" applyFont="1" applyFill="1" applyAlignment="1">
      <alignment horizontal="left"/>
    </xf>
    <xf numFmtId="0" fontId="36" fillId="8" borderId="5" xfId="0" applyFont="1" applyFill="1" applyBorder="1" applyAlignment="1">
      <alignment vertical="center" wrapText="1"/>
    </xf>
    <xf numFmtId="0" fontId="67" fillId="8" borderId="1" xfId="0" applyFont="1" applyFill="1" applyBorder="1" applyAlignment="1">
      <alignment horizontal="center"/>
    </xf>
    <xf numFmtId="0" fontId="36" fillId="8" borderId="6" xfId="0" applyFont="1" applyFill="1" applyBorder="1" applyAlignment="1">
      <alignment vertical="center" wrapText="1"/>
    </xf>
    <xf numFmtId="0" fontId="105" fillId="8" borderId="11" xfId="0" applyFont="1" applyFill="1" applyBorder="1" applyAlignment="1">
      <alignment vertical="center" wrapText="1"/>
    </xf>
    <xf numFmtId="0" fontId="67" fillId="8" borderId="5" xfId="0" applyFont="1" applyFill="1" applyBorder="1" applyAlignment="1">
      <alignment vertical="center" wrapText="1"/>
    </xf>
    <xf numFmtId="0" fontId="67" fillId="8" borderId="12" xfId="0" applyFont="1" applyFill="1" applyBorder="1" applyAlignment="1">
      <alignment vertical="center" wrapText="1"/>
    </xf>
    <xf numFmtId="0" fontId="67" fillId="8" borderId="6" xfId="0" applyFont="1" applyFill="1" applyBorder="1" applyAlignment="1">
      <alignment vertical="center" wrapText="1"/>
    </xf>
    <xf numFmtId="0" fontId="105" fillId="8" borderId="6" xfId="0" applyFont="1" applyFill="1" applyBorder="1" applyAlignment="1">
      <alignment vertical="center" wrapText="1"/>
    </xf>
    <xf numFmtId="0" fontId="67" fillId="8" borderId="12" xfId="0" applyFont="1" applyFill="1" applyBorder="1" applyAlignment="1">
      <alignment horizontal="center" vertical="center" wrapText="1"/>
    </xf>
    <xf numFmtId="0" fontId="67" fillId="8" borderId="1" xfId="0" applyFont="1" applyFill="1" applyBorder="1"/>
    <xf numFmtId="0" fontId="36" fillId="8" borderId="1" xfId="0" applyFont="1" applyFill="1" applyBorder="1" applyAlignment="1">
      <alignment horizontal="left" vertical="center" wrapText="1"/>
    </xf>
    <xf numFmtId="0" fontId="67" fillId="8" borderId="1" xfId="0" applyFont="1" applyFill="1" applyBorder="1" applyAlignment="1">
      <alignment horizontal="center" vertical="center" wrapText="1"/>
    </xf>
    <xf numFmtId="0" fontId="106" fillId="8" borderId="1" xfId="0" applyFont="1" applyFill="1" applyBorder="1" applyAlignment="1">
      <alignment horizontal="center" vertical="center" wrapText="1"/>
    </xf>
    <xf numFmtId="3" fontId="106" fillId="8" borderId="1" xfId="0" applyNumberFormat="1" applyFont="1" applyFill="1" applyBorder="1" applyAlignment="1">
      <alignment horizontal="center" vertical="center" wrapText="1"/>
    </xf>
    <xf numFmtId="0" fontId="67" fillId="8" borderId="1" xfId="0" applyFont="1" applyFill="1" applyBorder="1" applyAlignment="1">
      <alignment horizontal="left" vertical="center" indent="1"/>
    </xf>
    <xf numFmtId="0" fontId="67" fillId="8" borderId="1" xfId="0" applyFont="1" applyFill="1" applyBorder="1" applyAlignment="1">
      <alignment vertical="center"/>
    </xf>
    <xf numFmtId="0" fontId="106" fillId="8" borderId="1" xfId="0" applyFont="1" applyFill="1" applyBorder="1" applyAlignment="1">
      <alignment horizontal="left" vertical="center" indent="3"/>
    </xf>
    <xf numFmtId="0" fontId="106" fillId="8" borderId="1" xfId="0" applyFont="1" applyFill="1" applyBorder="1" applyAlignment="1">
      <alignment horizontal="left" vertical="center" indent="2"/>
    </xf>
    <xf numFmtId="0" fontId="106" fillId="8" borderId="1" xfId="0" applyFont="1" applyFill="1" applyBorder="1" applyAlignment="1">
      <alignment horizontal="left" vertical="center" wrapText="1" indent="2"/>
    </xf>
    <xf numFmtId="0" fontId="106" fillId="8" borderId="1" xfId="0" applyFont="1" applyFill="1" applyBorder="1" applyAlignment="1">
      <alignment horizontal="left" vertical="center" wrapText="1" indent="3"/>
    </xf>
    <xf numFmtId="0" fontId="107" fillId="8" borderId="0" xfId="0" applyFont="1" applyFill="1"/>
    <xf numFmtId="0" fontId="27" fillId="8" borderId="1" xfId="0" applyFont="1" applyFill="1" applyBorder="1" applyAlignment="1">
      <alignment horizontal="left" vertical="center" indent="1"/>
    </xf>
    <xf numFmtId="0" fontId="107" fillId="8" borderId="1" xfId="0" applyFont="1" applyFill="1" applyBorder="1" applyAlignment="1">
      <alignment vertical="center"/>
    </xf>
    <xf numFmtId="0" fontId="107" fillId="0" borderId="1" xfId="0" applyFont="1" applyBorder="1"/>
    <xf numFmtId="0" fontId="107" fillId="8" borderId="1" xfId="0" applyFont="1" applyFill="1" applyBorder="1"/>
    <xf numFmtId="0" fontId="27" fillId="8" borderId="0" xfId="0" applyFont="1" applyFill="1"/>
    <xf numFmtId="0" fontId="42" fillId="8" borderId="1" xfId="0" applyFont="1" applyFill="1" applyBorder="1" applyAlignment="1">
      <alignment horizontal="left" vertical="center" wrapText="1"/>
    </xf>
    <xf numFmtId="3" fontId="27" fillId="8" borderId="1" xfId="0" applyNumberFormat="1" applyFont="1" applyFill="1" applyBorder="1" applyAlignment="1">
      <alignment horizontal="left" vertical="center" wrapText="1"/>
    </xf>
    <xf numFmtId="0" fontId="27" fillId="8" borderId="1" xfId="0" applyFont="1" applyFill="1" applyBorder="1" applyAlignment="1">
      <alignment horizontal="left" vertical="center" wrapText="1"/>
    </xf>
    <xf numFmtId="0" fontId="27" fillId="19" borderId="1" xfId="0" applyFont="1" applyFill="1" applyBorder="1" applyAlignment="1">
      <alignment horizontal="center" vertical="center" wrapText="1"/>
    </xf>
    <xf numFmtId="0" fontId="108" fillId="19" borderId="1" xfId="0" applyFont="1" applyFill="1" applyBorder="1" applyAlignment="1">
      <alignment horizontal="center" vertical="center" wrapText="1"/>
    </xf>
    <xf numFmtId="0" fontId="108" fillId="8" borderId="1" xfId="0" applyFont="1" applyFill="1" applyBorder="1" applyAlignment="1">
      <alignment horizontal="center" vertical="center" wrapText="1"/>
    </xf>
    <xf numFmtId="3" fontId="108" fillId="8" borderId="1" xfId="0" applyNumberFormat="1" applyFont="1" applyFill="1" applyBorder="1" applyAlignment="1">
      <alignment horizontal="center" vertical="center" wrapText="1"/>
    </xf>
    <xf numFmtId="0" fontId="27" fillId="8" borderId="1" xfId="0" applyFont="1" applyFill="1" applyBorder="1" applyAlignment="1">
      <alignment vertical="center"/>
    </xf>
    <xf numFmtId="0" fontId="27" fillId="19" borderId="1" xfId="0" applyFont="1" applyFill="1" applyBorder="1"/>
    <xf numFmtId="0" fontId="27" fillId="8" borderId="1" xfId="0" applyFont="1" applyFill="1" applyBorder="1"/>
    <xf numFmtId="0" fontId="27" fillId="8" borderId="1" xfId="0" applyFont="1" applyFill="1" applyBorder="1" applyAlignment="1">
      <alignment horizontal="left" vertical="center" wrapText="1" indent="1"/>
    </xf>
    <xf numFmtId="3" fontId="27" fillId="8" borderId="1" xfId="0" applyNumberFormat="1" applyFont="1" applyFill="1" applyBorder="1" applyAlignment="1">
      <alignment vertical="center"/>
    </xf>
    <xf numFmtId="3" fontId="27" fillId="8" borderId="1" xfId="0" applyNumberFormat="1" applyFont="1" applyFill="1" applyBorder="1"/>
    <xf numFmtId="0" fontId="27" fillId="8" borderId="1" xfId="0" applyFont="1" applyFill="1" applyBorder="1" applyAlignment="1">
      <alignment horizontal="left" vertical="center"/>
    </xf>
    <xf numFmtId="3" fontId="27" fillId="8" borderId="1" xfId="0" applyNumberFormat="1" applyFont="1" applyFill="1" applyBorder="1" applyAlignment="1">
      <alignment horizontal="center" vertical="center"/>
    </xf>
    <xf numFmtId="0" fontId="27" fillId="8" borderId="1" xfId="0" applyFont="1" applyFill="1" applyBorder="1" applyAlignment="1">
      <alignment horizontal="center" vertical="center"/>
    </xf>
    <xf numFmtId="0" fontId="27" fillId="8" borderId="14" xfId="0" applyFont="1" applyFill="1" applyBorder="1" applyAlignment="1">
      <alignment horizontal="left" vertical="center"/>
    </xf>
    <xf numFmtId="0" fontId="67" fillId="8" borderId="0" xfId="0" applyFont="1" applyFill="1" applyAlignment="1">
      <alignment horizontal="center" vertical="center"/>
    </xf>
    <xf numFmtId="0" fontId="67" fillId="8" borderId="0" xfId="0" applyFont="1" applyFill="1" applyAlignment="1">
      <alignment vertical="center"/>
    </xf>
    <xf numFmtId="0" fontId="67" fillId="8" borderId="0" xfId="0" applyFont="1" applyFill="1" applyAlignment="1">
      <alignment vertical="center" wrapText="1"/>
    </xf>
    <xf numFmtId="0" fontId="109" fillId="8" borderId="0" xfId="0" applyFont="1" applyFill="1" applyAlignment="1">
      <alignment horizontal="center" vertical="center" wrapText="1"/>
    </xf>
    <xf numFmtId="0" fontId="109" fillId="8" borderId="6" xfId="0" applyFont="1" applyFill="1" applyBorder="1" applyAlignment="1">
      <alignment horizontal="center" vertical="center" wrapText="1"/>
    </xf>
    <xf numFmtId="0" fontId="67" fillId="8" borderId="7" xfId="0" applyFont="1" applyFill="1" applyBorder="1" applyAlignment="1">
      <alignment vertical="center" wrapText="1"/>
    </xf>
    <xf numFmtId="0" fontId="109" fillId="8" borderId="7" xfId="0" applyFont="1" applyFill="1" applyBorder="1" applyAlignment="1">
      <alignment horizontal="center" vertical="center" wrapText="1"/>
    </xf>
    <xf numFmtId="0" fontId="109" fillId="8" borderId="1" xfId="0" applyFont="1" applyFill="1" applyBorder="1" applyAlignment="1">
      <alignment horizontal="center" vertical="center" wrapText="1"/>
    </xf>
    <xf numFmtId="0" fontId="109" fillId="8" borderId="7" xfId="0" applyFont="1" applyFill="1" applyBorder="1" applyAlignment="1">
      <alignment vertical="center" wrapText="1"/>
    </xf>
    <xf numFmtId="0" fontId="67" fillId="8" borderId="1" xfId="0" applyFont="1" applyFill="1" applyBorder="1" applyAlignment="1">
      <alignment wrapText="1"/>
    </xf>
    <xf numFmtId="0" fontId="42" fillId="8" borderId="7" xfId="0" applyFont="1" applyFill="1" applyBorder="1" applyAlignment="1">
      <alignment vertical="center" wrapText="1"/>
    </xf>
    <xf numFmtId="3" fontId="109" fillId="8" borderId="7" xfId="0" applyNumberFormat="1" applyFont="1" applyFill="1" applyBorder="1" applyAlignment="1">
      <alignment horizontal="center" vertical="center" wrapText="1"/>
    </xf>
    <xf numFmtId="3" fontId="109" fillId="8" borderId="1" xfId="0" applyNumberFormat="1" applyFont="1" applyFill="1" applyBorder="1" applyAlignment="1">
      <alignment horizontal="center" vertical="center" wrapText="1"/>
    </xf>
    <xf numFmtId="10" fontId="109" fillId="8" borderId="7" xfId="0" applyNumberFormat="1" applyFont="1" applyFill="1" applyBorder="1" applyAlignment="1">
      <alignment horizontal="center" vertical="center" wrapText="1"/>
    </xf>
    <xf numFmtId="0" fontId="27" fillId="8" borderId="1" xfId="0" applyFont="1" applyFill="1" applyBorder="1" applyAlignment="1">
      <alignment horizontal="left" indent="1"/>
    </xf>
    <xf numFmtId="0" fontId="27" fillId="8" borderId="7" xfId="0" applyFont="1" applyFill="1" applyBorder="1" applyAlignment="1">
      <alignment horizontal="left" indent="1"/>
    </xf>
    <xf numFmtId="0" fontId="109" fillId="19" borderId="7" xfId="0" applyFont="1" applyFill="1" applyBorder="1" applyAlignment="1">
      <alignment horizontal="center" vertical="center" wrapText="1"/>
    </xf>
    <xf numFmtId="0" fontId="27" fillId="8" borderId="5" xfId="0" applyFont="1" applyFill="1" applyBorder="1" applyAlignment="1">
      <alignment horizontal="center" vertical="center"/>
    </xf>
    <xf numFmtId="0" fontId="27" fillId="0" borderId="5" xfId="0" applyFont="1" applyBorder="1" applyAlignment="1">
      <alignment horizontal="center" vertical="center"/>
    </xf>
    <xf numFmtId="0" fontId="27" fillId="8" borderId="6" xfId="0" applyFont="1" applyFill="1" applyBorder="1" applyAlignment="1">
      <alignment vertical="center" wrapText="1"/>
    </xf>
    <xf numFmtId="0" fontId="67" fillId="0" borderId="2" xfId="0" applyFont="1" applyBorder="1" applyAlignment="1">
      <alignment horizontal="center" vertical="center" wrapText="1"/>
    </xf>
    <xf numFmtId="0" fontId="107" fillId="8" borderId="7" xfId="0" applyFont="1" applyFill="1" applyBorder="1"/>
    <xf numFmtId="0" fontId="67" fillId="0" borderId="1" xfId="0" applyFont="1" applyBorder="1" applyAlignment="1">
      <alignment vertical="center" wrapText="1"/>
    </xf>
    <xf numFmtId="1" fontId="27" fillId="8" borderId="0" xfId="0" applyNumberFormat="1" applyFont="1" applyFill="1"/>
    <xf numFmtId="0" fontId="110" fillId="8" borderId="0" xfId="0" applyFont="1" applyFill="1" applyAlignment="1">
      <alignment horizontal="left" vertical="center"/>
    </xf>
    <xf numFmtId="0" fontId="110" fillId="8" borderId="0" xfId="0" quotePrefix="1" applyFont="1" applyFill="1" applyAlignment="1">
      <alignment horizontal="left" vertical="center"/>
    </xf>
    <xf numFmtId="0" fontId="9" fillId="8" borderId="0" xfId="17" applyFill="1"/>
    <xf numFmtId="49" fontId="9" fillId="8" borderId="0" xfId="17" applyNumberFormat="1" applyFill="1"/>
    <xf numFmtId="0" fontId="7" fillId="19" borderId="1" xfId="0" applyFont="1" applyFill="1" applyBorder="1" applyAlignment="1">
      <alignment vertical="center" wrapText="1"/>
    </xf>
    <xf numFmtId="0" fontId="113" fillId="8" borderId="0" xfId="0" applyFont="1" applyFill="1" applyAlignment="1">
      <alignment horizontal="left"/>
    </xf>
    <xf numFmtId="0" fontId="27" fillId="8" borderId="1" xfId="0" applyFont="1" applyFill="1" applyBorder="1" applyAlignment="1">
      <alignment horizontal="center"/>
    </xf>
    <xf numFmtId="0" fontId="114" fillId="8" borderId="1" xfId="0" applyFont="1" applyFill="1" applyBorder="1" applyAlignment="1">
      <alignment horizontal="center" vertical="center" wrapText="1"/>
    </xf>
    <xf numFmtId="0" fontId="27" fillId="8" borderId="5" xfId="0" applyFont="1" applyFill="1" applyBorder="1" applyAlignment="1">
      <alignment vertical="center"/>
    </xf>
    <xf numFmtId="0" fontId="114" fillId="8" borderId="5" xfId="0" applyFont="1" applyFill="1" applyBorder="1" applyAlignment="1">
      <alignment vertical="center" wrapText="1"/>
    </xf>
    <xf numFmtId="0" fontId="115" fillId="8" borderId="1" xfId="0" applyFont="1" applyFill="1" applyBorder="1" applyAlignment="1">
      <alignment vertical="center" wrapText="1"/>
    </xf>
    <xf numFmtId="0" fontId="115" fillId="8" borderId="1" xfId="0" applyFont="1" applyFill="1" applyBorder="1" applyAlignment="1">
      <alignment horizontal="center" vertical="center" wrapText="1"/>
    </xf>
    <xf numFmtId="0" fontId="114" fillId="8" borderId="1" xfId="0" applyFont="1" applyFill="1" applyBorder="1" applyAlignment="1">
      <alignment horizontal="left" vertical="center" wrapText="1"/>
    </xf>
    <xf numFmtId="0" fontId="114" fillId="0" borderId="1" xfId="0" applyFont="1" applyBorder="1" applyAlignment="1">
      <alignment horizontal="left" vertical="center" wrapText="1"/>
    </xf>
    <xf numFmtId="0" fontId="115" fillId="0" borderId="1" xfId="0" applyFont="1" applyBorder="1" applyAlignment="1">
      <alignment vertical="center" wrapText="1"/>
    </xf>
    <xf numFmtId="0" fontId="115" fillId="0" borderId="1" xfId="0" applyFont="1" applyBorder="1" applyAlignment="1">
      <alignment horizontal="center" vertical="center" wrapText="1"/>
    </xf>
    <xf numFmtId="0" fontId="22" fillId="8" borderId="1" xfId="0" applyFont="1" applyFill="1" applyBorder="1"/>
    <xf numFmtId="0" fontId="22" fillId="8" borderId="1" xfId="0" applyFont="1" applyFill="1" applyBorder="1" applyAlignment="1">
      <alignment horizontal="center" vertical="center"/>
    </xf>
    <xf numFmtId="0" fontId="22" fillId="8" borderId="0" xfId="0" applyFont="1" applyFill="1" applyAlignment="1">
      <alignment horizontal="center" vertical="center"/>
    </xf>
    <xf numFmtId="0" fontId="22" fillId="8" borderId="0" xfId="0" applyFont="1" applyFill="1"/>
    <xf numFmtId="0" fontId="0" fillId="0" borderId="7" xfId="0" applyBorder="1" applyAlignment="1">
      <alignment vertical="center" wrapText="1"/>
    </xf>
    <xf numFmtId="0" fontId="0" fillId="8" borderId="1" xfId="0" applyFill="1" applyBorder="1" applyAlignment="1">
      <alignment horizontal="center"/>
    </xf>
    <xf numFmtId="0" fontId="9" fillId="8"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3" fontId="43" fillId="0" borderId="66" xfId="0" applyNumberFormat="1" applyFont="1" applyBorder="1" applyAlignment="1">
      <alignment horizontal="right" vertical="center"/>
    </xf>
    <xf numFmtId="0" fontId="27" fillId="0" borderId="1" xfId="0" applyFont="1" applyBorder="1" applyAlignment="1">
      <alignment horizontal="center"/>
    </xf>
    <xf numFmtId="3" fontId="11" fillId="0" borderId="33" xfId="0" applyNumberFormat="1" applyFont="1" applyBorder="1" applyAlignment="1">
      <alignment vertical="center" wrapText="1"/>
    </xf>
    <xf numFmtId="3" fontId="0" fillId="8" borderId="1" xfId="0" applyNumberFormat="1" applyFill="1" applyBorder="1" applyAlignment="1">
      <alignment wrapText="1"/>
    </xf>
    <xf numFmtId="0" fontId="10" fillId="0" borderId="5" xfId="0" applyFont="1" applyBorder="1" applyAlignment="1">
      <alignment vertical="center"/>
    </xf>
    <xf numFmtId="0" fontId="10" fillId="0" borderId="7" xfId="0" applyFont="1" applyBorder="1" applyAlignment="1">
      <alignment vertical="center"/>
    </xf>
    <xf numFmtId="164" fontId="0" fillId="8" borderId="1" xfId="0" applyNumberFormat="1" applyFill="1" applyBorder="1"/>
    <xf numFmtId="0" fontId="0" fillId="34" borderId="0" xfId="0" applyFill="1"/>
    <xf numFmtId="0" fontId="0" fillId="0" borderId="33" xfId="0" applyBorder="1" applyAlignment="1">
      <alignment horizontal="right" vertical="center" wrapText="1"/>
    </xf>
    <xf numFmtId="3" fontId="67" fillId="8" borderId="1" xfId="0" applyNumberFormat="1" applyFont="1" applyFill="1" applyBorder="1" applyAlignment="1">
      <alignment horizontal="center" vertical="center" wrapText="1"/>
    </xf>
    <xf numFmtId="0" fontId="118" fillId="40" borderId="7" xfId="0" applyFont="1" applyFill="1" applyBorder="1"/>
    <xf numFmtId="0" fontId="118" fillId="40" borderId="10" xfId="0" applyFont="1" applyFill="1" applyBorder="1"/>
    <xf numFmtId="3" fontId="67" fillId="8" borderId="1" xfId="0" applyNumberFormat="1" applyFont="1" applyFill="1" applyBorder="1" applyAlignment="1">
      <alignment horizontal="center" vertical="center"/>
    </xf>
    <xf numFmtId="0" fontId="67" fillId="8" borderId="1" xfId="0" applyFont="1" applyFill="1" applyBorder="1" applyAlignment="1">
      <alignment horizontal="center" vertical="center"/>
    </xf>
    <xf numFmtId="3" fontId="67" fillId="8" borderId="1" xfId="0" applyNumberFormat="1" applyFont="1" applyFill="1" applyBorder="1" applyAlignment="1">
      <alignment horizontal="center"/>
    </xf>
    <xf numFmtId="0" fontId="7" fillId="0" borderId="7" xfId="0" applyFont="1" applyBorder="1" applyAlignment="1">
      <alignment horizontal="center" vertical="center" wrapText="1"/>
    </xf>
    <xf numFmtId="0" fontId="25" fillId="0" borderId="0" xfId="7"/>
    <xf numFmtId="0" fontId="1" fillId="0" borderId="0" xfId="0" applyFont="1" applyAlignment="1">
      <alignment wrapText="1"/>
    </xf>
    <xf numFmtId="0" fontId="7" fillId="19" borderId="1" xfId="0" applyFont="1" applyFill="1" applyBorder="1" applyAlignment="1">
      <alignment horizontal="center" vertical="center" wrapText="1"/>
    </xf>
    <xf numFmtId="0" fontId="7" fillId="0" borderId="10" xfId="0" applyFont="1" applyBorder="1" applyAlignment="1">
      <alignment vertical="center" wrapText="1"/>
    </xf>
    <xf numFmtId="0" fontId="10" fillId="0" borderId="7" xfId="0" applyFont="1" applyBorder="1" applyAlignment="1">
      <alignment horizontal="center" wrapText="1"/>
    </xf>
    <xf numFmtId="0" fontId="10" fillId="0" borderId="10" xfId="0" applyFont="1" applyBorder="1" applyAlignment="1">
      <alignment wrapText="1"/>
    </xf>
    <xf numFmtId="0" fontId="10" fillId="0" borderId="4" xfId="0" applyFont="1" applyBorder="1" applyAlignment="1">
      <alignment wrapText="1"/>
    </xf>
    <xf numFmtId="0" fontId="7" fillId="41" borderId="1" xfId="0" applyFont="1" applyFill="1" applyBorder="1" applyAlignment="1">
      <alignment vertical="center" wrapText="1"/>
    </xf>
    <xf numFmtId="0" fontId="7" fillId="0" borderId="10" xfId="0" applyFont="1" applyBorder="1" applyAlignment="1">
      <alignment wrapText="1"/>
    </xf>
    <xf numFmtId="3" fontId="7" fillId="0" borderId="1" xfId="0" applyNumberFormat="1" applyFont="1" applyBorder="1" applyAlignment="1">
      <alignment horizontal="right" vertical="center" wrapText="1"/>
    </xf>
    <xf numFmtId="3" fontId="7" fillId="0" borderId="10" xfId="0" applyNumberFormat="1" applyFont="1" applyBorder="1" applyAlignment="1">
      <alignment vertical="center" wrapText="1"/>
    </xf>
    <xf numFmtId="9" fontId="7" fillId="0" borderId="1" xfId="0" applyNumberFormat="1" applyFont="1" applyBorder="1" applyAlignment="1">
      <alignment vertical="center" wrapText="1"/>
    </xf>
    <xf numFmtId="0" fontId="10" fillId="0" borderId="2" xfId="0" applyFont="1" applyBorder="1" applyAlignment="1">
      <alignment vertical="center" wrapText="1"/>
    </xf>
    <xf numFmtId="0" fontId="10" fillId="19" borderId="2" xfId="0" applyFont="1" applyFill="1" applyBorder="1" applyAlignment="1">
      <alignment vertical="center" wrapText="1"/>
    </xf>
    <xf numFmtId="0" fontId="10" fillId="0" borderId="1" xfId="0" applyFont="1" applyBorder="1" applyAlignment="1">
      <alignment horizontal="center" wrapText="1"/>
    </xf>
    <xf numFmtId="0" fontId="10" fillId="0" borderId="2" xfId="0" applyFont="1" applyBorder="1" applyAlignment="1">
      <alignment wrapText="1"/>
    </xf>
    <xf numFmtId="0" fontId="10" fillId="0" borderId="67" xfId="0" applyFont="1" applyBorder="1" applyAlignment="1">
      <alignment horizontal="center" vertical="center" wrapText="1"/>
    </xf>
    <xf numFmtId="0" fontId="10" fillId="0" borderId="3" xfId="0" applyFont="1" applyBorder="1" applyAlignment="1">
      <alignment vertical="center" wrapText="1"/>
    </xf>
    <xf numFmtId="0" fontId="10" fillId="0" borderId="15" xfId="0" applyFont="1" applyBorder="1" applyAlignment="1">
      <alignment vertical="center" wrapText="1"/>
    </xf>
    <xf numFmtId="0" fontId="11" fillId="2" borderId="7" xfId="0" applyFont="1" applyFill="1" applyBorder="1" applyAlignment="1">
      <alignment horizontal="center" vertical="center" wrapText="1"/>
    </xf>
    <xf numFmtId="164" fontId="10" fillId="0" borderId="67" xfId="1" applyNumberFormat="1" applyFont="1" applyBorder="1" applyAlignment="1">
      <alignment horizontal="right" vertical="center" wrapText="1"/>
    </xf>
    <xf numFmtId="164" fontId="0" fillId="0" borderId="67" xfId="1" applyNumberFormat="1" applyFont="1" applyBorder="1" applyAlignment="1">
      <alignment horizontal="right" wrapText="1"/>
    </xf>
    <xf numFmtId="164" fontId="10" fillId="0" borderId="68" xfId="1" applyNumberFormat="1" applyFont="1" applyBorder="1" applyAlignment="1">
      <alignment horizontal="right" vertical="center" wrapText="1"/>
    </xf>
    <xf numFmtId="0" fontId="10" fillId="0" borderId="0" xfId="0" applyFont="1"/>
    <xf numFmtId="0" fontId="29" fillId="0" borderId="0" xfId="0" applyFont="1" applyAlignment="1">
      <alignment wrapText="1"/>
    </xf>
    <xf numFmtId="0" fontId="10" fillId="40" borderId="1" xfId="0" applyFont="1" applyFill="1" applyBorder="1" applyAlignment="1">
      <alignment horizontal="center" vertical="center" wrapText="1"/>
    </xf>
    <xf numFmtId="3" fontId="10" fillId="40" borderId="1" xfId="0" applyNumberFormat="1" applyFont="1" applyFill="1" applyBorder="1" applyAlignment="1">
      <alignment horizontal="right" wrapText="1"/>
    </xf>
    <xf numFmtId="0" fontId="10" fillId="40" borderId="1" xfId="0" applyFont="1" applyFill="1" applyBorder="1" applyAlignment="1">
      <alignment wrapText="1"/>
    </xf>
    <xf numFmtId="0" fontId="10" fillId="42" borderId="1" xfId="0" applyFont="1" applyFill="1" applyBorder="1" applyAlignment="1">
      <alignment wrapText="1"/>
    </xf>
    <xf numFmtId="0" fontId="10" fillId="0" borderId="1" xfId="0" applyFont="1" applyBorder="1" applyAlignment="1">
      <alignment wrapText="1"/>
    </xf>
    <xf numFmtId="3" fontId="10" fillId="0" borderId="1" xfId="0" applyNumberFormat="1" applyFont="1" applyBorder="1" applyAlignment="1">
      <alignment horizontal="right" wrapText="1"/>
    </xf>
    <xf numFmtId="3" fontId="10" fillId="42" borderId="1" xfId="0" applyNumberFormat="1" applyFont="1" applyFill="1" applyBorder="1" applyAlignment="1">
      <alignment horizontal="right" wrapText="1"/>
    </xf>
    <xf numFmtId="3" fontId="10" fillId="0" borderId="1" xfId="0" applyNumberFormat="1" applyFont="1" applyBorder="1" applyAlignment="1">
      <alignment wrapText="1"/>
    </xf>
    <xf numFmtId="3" fontId="10" fillId="40" borderId="1" xfId="0" applyNumberFormat="1" applyFont="1" applyFill="1" applyBorder="1" applyAlignment="1">
      <alignment wrapText="1"/>
    </xf>
    <xf numFmtId="0" fontId="116" fillId="0" borderId="0" xfId="0" applyFont="1"/>
    <xf numFmtId="0" fontId="29" fillId="0" borderId="0" xfId="0" applyFont="1"/>
    <xf numFmtId="0" fontId="10" fillId="0" borderId="1" xfId="0" applyFont="1" applyBorder="1"/>
    <xf numFmtId="3" fontId="10" fillId="40" borderId="1" xfId="0" applyNumberFormat="1" applyFont="1" applyFill="1" applyBorder="1"/>
    <xf numFmtId="3" fontId="10" fillId="0" borderId="1" xfId="0" applyNumberFormat="1" applyFont="1" applyBorder="1"/>
    <xf numFmtId="0" fontId="10" fillId="43" borderId="1" xfId="0" applyFont="1" applyFill="1" applyBorder="1"/>
    <xf numFmtId="3" fontId="10" fillId="0" borderId="1" xfId="0" applyNumberFormat="1" applyFont="1" applyBorder="1" applyAlignment="1">
      <alignment horizontal="right"/>
    </xf>
    <xf numFmtId="0" fontId="10" fillId="13" borderId="1" xfId="0" applyFont="1" applyFill="1" applyBorder="1"/>
    <xf numFmtId="0" fontId="10" fillId="0" borderId="1" xfId="0" applyFont="1" applyBorder="1" applyAlignment="1">
      <alignment horizontal="left" vertical="center" wrapText="1"/>
    </xf>
    <xf numFmtId="0" fontId="25" fillId="0" borderId="0" xfId="7"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119" fillId="0" borderId="1" xfId="0" applyFont="1" applyBorder="1" applyAlignment="1">
      <alignment horizontal="center" vertical="center"/>
    </xf>
    <xf numFmtId="0" fontId="119" fillId="0" borderId="1" xfId="0" applyFont="1" applyBorder="1" applyAlignment="1">
      <alignment horizontal="justify" vertical="center"/>
    </xf>
    <xf numFmtId="0" fontId="119" fillId="0" borderId="1" xfId="0" applyFont="1" applyBorder="1" applyAlignment="1">
      <alignment vertical="center"/>
    </xf>
    <xf numFmtId="0" fontId="119" fillId="0" borderId="1" xfId="0" applyFont="1" applyBorder="1" applyAlignment="1">
      <alignment vertical="center" wrapText="1"/>
    </xf>
    <xf numFmtId="0" fontId="6" fillId="0" borderId="1" xfId="0" applyFont="1" applyBorder="1" applyAlignment="1">
      <alignment horizontal="justify" vertical="center" wrapText="1"/>
    </xf>
    <xf numFmtId="0" fontId="119" fillId="0" borderId="1" xfId="0" applyFont="1" applyBorder="1" applyAlignment="1">
      <alignment horizontal="justify" vertical="center" wrapText="1"/>
    </xf>
    <xf numFmtId="0" fontId="6" fillId="0" borderId="1" xfId="0" applyFont="1" applyBorder="1" applyAlignment="1">
      <alignment horizontal="left" vertical="center" wrapText="1" indent="1"/>
    </xf>
    <xf numFmtId="3" fontId="6" fillId="0" borderId="1" xfId="0" applyNumberFormat="1" applyFont="1" applyBorder="1" applyAlignment="1">
      <alignment horizontal="right" vertical="center"/>
    </xf>
    <xf numFmtId="3" fontId="119" fillId="0" borderId="1" xfId="0" applyNumberFormat="1" applyFont="1" applyBorder="1" applyAlignment="1">
      <alignment horizontal="right" vertical="center"/>
    </xf>
    <xf numFmtId="3" fontId="6" fillId="0" borderId="1" xfId="15" applyNumberFormat="1" applyFont="1" applyBorder="1" applyAlignment="1">
      <alignment vertical="center"/>
    </xf>
    <xf numFmtId="3" fontId="119" fillId="0" borderId="1" xfId="15" applyNumberFormat="1" applyFont="1" applyBorder="1" applyAlignment="1">
      <alignment vertical="center"/>
    </xf>
    <xf numFmtId="3" fontId="119" fillId="0" borderId="1" xfId="0" applyNumberFormat="1" applyFont="1" applyBorder="1" applyAlignment="1">
      <alignment vertical="center"/>
    </xf>
    <xf numFmtId="3" fontId="6" fillId="0" borderId="1" xfId="0" applyNumberFormat="1" applyFont="1" applyBorder="1" applyAlignment="1">
      <alignment vertical="center"/>
    </xf>
    <xf numFmtId="164" fontId="6" fillId="0" borderId="1" xfId="1" applyNumberFormat="1" applyFont="1" applyBorder="1" applyAlignment="1">
      <alignment vertical="center"/>
    </xf>
    <xf numFmtId="164" fontId="6" fillId="0" borderId="1" xfId="1" applyNumberFormat="1" applyFont="1" applyFill="1" applyBorder="1" applyAlignment="1">
      <alignment vertical="center"/>
    </xf>
    <xf numFmtId="3" fontId="7" fillId="0" borderId="1" xfId="0" quotePrefix="1" applyNumberFormat="1" applyFont="1" applyBorder="1" applyAlignment="1">
      <alignment horizontal="right"/>
    </xf>
    <xf numFmtId="3" fontId="0" fillId="0" borderId="1" xfId="0" quotePrefix="1" applyNumberFormat="1" applyBorder="1" applyAlignment="1">
      <alignment horizontal="right" wrapText="1"/>
    </xf>
    <xf numFmtId="3" fontId="3" fillId="0" borderId="1" xfId="0" quotePrefix="1" applyNumberFormat="1" applyFont="1" applyBorder="1" applyAlignment="1">
      <alignment horizontal="right" wrapText="1"/>
    </xf>
    <xf numFmtId="3" fontId="7" fillId="0" borderId="1" xfId="0" quotePrefix="1" applyNumberFormat="1" applyFont="1" applyBorder="1" applyAlignment="1">
      <alignment horizontal="right" wrapText="1"/>
    </xf>
    <xf numFmtId="3" fontId="0" fillId="0" borderId="1" xfId="0" quotePrefix="1" applyNumberFormat="1" applyBorder="1" applyAlignment="1">
      <alignment horizontal="right"/>
    </xf>
    <xf numFmtId="0" fontId="7" fillId="0" borderId="0" xfId="0" applyFont="1" applyAlignment="1">
      <alignment horizontal="center"/>
    </xf>
    <xf numFmtId="0" fontId="7" fillId="6" borderId="1" xfId="0" applyFont="1" applyFill="1" applyBorder="1" applyAlignment="1">
      <alignment vertical="center" wrapText="1"/>
    </xf>
    <xf numFmtId="0" fontId="8" fillId="3" borderId="1" xfId="0" applyFont="1" applyFill="1" applyBorder="1" applyAlignment="1">
      <alignment horizontal="justify" vertical="top"/>
    </xf>
    <xf numFmtId="0" fontId="7" fillId="3" borderId="1" xfId="8" applyFont="1" applyFill="1" applyBorder="1" applyAlignment="1">
      <alignment horizontal="justify" vertical="top"/>
    </xf>
    <xf numFmtId="3" fontId="7" fillId="3" borderId="1" xfId="0" quotePrefix="1" applyNumberFormat="1" applyFont="1" applyFill="1" applyBorder="1" applyAlignment="1">
      <alignment wrapText="1"/>
    </xf>
    <xf numFmtId="3" fontId="7" fillId="0" borderId="1" xfId="0" quotePrefix="1" applyNumberFormat="1" applyFont="1" applyBorder="1" applyAlignment="1">
      <alignment wrapText="1"/>
    </xf>
    <xf numFmtId="164" fontId="7" fillId="0" borderId="1" xfId="1" quotePrefix="1" applyNumberFormat="1" applyFont="1" applyBorder="1" applyAlignment="1">
      <alignment wrapText="1"/>
    </xf>
    <xf numFmtId="164" fontId="7" fillId="0" borderId="1" xfId="0" quotePrefix="1" applyNumberFormat="1" applyFont="1" applyBorder="1"/>
    <xf numFmtId="3" fontId="4" fillId="15" borderId="20" xfId="0" applyNumberFormat="1" applyFont="1" applyFill="1" applyBorder="1" applyAlignment="1">
      <alignment vertical="top" wrapText="1"/>
    </xf>
    <xf numFmtId="3" fontId="0" fillId="0" borderId="20" xfId="0" applyNumberFormat="1" applyBorder="1" applyAlignment="1">
      <alignment vertical="center"/>
    </xf>
    <xf numFmtId="3" fontId="4" fillId="15" borderId="21" xfId="0" quotePrefix="1" applyNumberFormat="1" applyFont="1" applyFill="1" applyBorder="1" applyAlignment="1">
      <alignment vertical="center" wrapText="1"/>
    </xf>
    <xf numFmtId="3" fontId="4" fillId="15" borderId="21" xfId="0" quotePrefix="1" applyNumberFormat="1" applyFont="1" applyFill="1" applyBorder="1" applyAlignment="1">
      <alignment horizontal="right" vertical="center" wrapText="1"/>
    </xf>
    <xf numFmtId="3" fontId="4" fillId="15" borderId="33" xfId="0" quotePrefix="1" applyNumberFormat="1" applyFont="1" applyFill="1" applyBorder="1" applyAlignment="1">
      <alignment vertical="center" wrapText="1"/>
    </xf>
    <xf numFmtId="49" fontId="37" fillId="0" borderId="21" xfId="0" applyNumberFormat="1" applyFont="1" applyBorder="1" applyAlignment="1">
      <alignment horizontal="center" vertical="center" wrapText="1"/>
    </xf>
    <xf numFmtId="0" fontId="37" fillId="0" borderId="22" xfId="0" applyFont="1" applyBorder="1" applyAlignment="1">
      <alignment vertical="center" wrapText="1"/>
    </xf>
    <xf numFmtId="49" fontId="122" fillId="6" borderId="32" xfId="0" applyNumberFormat="1" applyFont="1" applyFill="1" applyBorder="1" applyAlignment="1">
      <alignment horizontal="center" vertical="center" wrapText="1"/>
    </xf>
    <xf numFmtId="0" fontId="122" fillId="6" borderId="33" xfId="0" applyFont="1" applyFill="1" applyBorder="1" applyAlignment="1">
      <alignment horizontal="left" vertical="center" wrapText="1" indent="1"/>
    </xf>
    <xf numFmtId="0" fontId="122" fillId="6" borderId="33" xfId="0" applyFont="1" applyFill="1" applyBorder="1" applyAlignment="1">
      <alignment vertical="center" wrapText="1"/>
    </xf>
    <xf numFmtId="49" fontId="37" fillId="0" borderId="32" xfId="0" applyNumberFormat="1" applyFont="1" applyBorder="1" applyAlignment="1">
      <alignment horizontal="center" vertical="center" wrapText="1"/>
    </xf>
    <xf numFmtId="0" fontId="37" fillId="0" borderId="33" xfId="0" applyFont="1" applyBorder="1" applyAlignment="1">
      <alignment vertical="center" wrapText="1"/>
    </xf>
    <xf numFmtId="49" fontId="123" fillId="0" borderId="32" xfId="0" applyNumberFormat="1" applyFont="1" applyBorder="1" applyAlignment="1">
      <alignment horizontal="center" vertical="center" wrapText="1"/>
    </xf>
    <xf numFmtId="0" fontId="123" fillId="0" borderId="33" xfId="0" applyFont="1" applyBorder="1" applyAlignment="1">
      <alignment vertical="center" wrapText="1"/>
    </xf>
    <xf numFmtId="0" fontId="37" fillId="8" borderId="16" xfId="0" applyFont="1" applyFill="1" applyBorder="1" applyAlignment="1">
      <alignment horizontal="center" vertical="center" wrapText="1"/>
    </xf>
    <xf numFmtId="0" fontId="37" fillId="0" borderId="22" xfId="0" applyFont="1" applyBorder="1" applyAlignment="1">
      <alignment horizontal="center" vertical="center" wrapText="1"/>
    </xf>
    <xf numFmtId="0" fontId="37" fillId="8" borderId="33" xfId="0" applyFont="1" applyFill="1" applyBorder="1" applyAlignment="1">
      <alignment horizontal="center" vertical="center" wrapText="1"/>
    </xf>
    <xf numFmtId="0" fontId="37" fillId="0" borderId="25" xfId="0" applyFont="1" applyBorder="1" applyAlignment="1">
      <alignment horizontal="center" vertical="center" wrapText="1"/>
    </xf>
    <xf numFmtId="3" fontId="37" fillId="0" borderId="22" xfId="0" applyNumberFormat="1" applyFont="1" applyBorder="1" applyAlignment="1">
      <alignment horizontal="right" vertical="center" wrapText="1"/>
    </xf>
    <xf numFmtId="3" fontId="37" fillId="0" borderId="33" xfId="0" applyNumberFormat="1" applyFont="1" applyBorder="1" applyAlignment="1">
      <alignment horizontal="right" vertical="center" wrapText="1"/>
    </xf>
    <xf numFmtId="3" fontId="44" fillId="6" borderId="33" xfId="0" applyNumberFormat="1" applyFont="1" applyFill="1" applyBorder="1" applyAlignment="1">
      <alignment horizontal="right" vertical="center" wrapText="1"/>
    </xf>
    <xf numFmtId="3" fontId="37" fillId="17" borderId="33" xfId="0" applyNumberFormat="1" applyFont="1" applyFill="1" applyBorder="1" applyAlignment="1">
      <alignment horizontal="right" vertical="center" wrapText="1"/>
    </xf>
    <xf numFmtId="3" fontId="41" fillId="0" borderId="33" xfId="0" applyNumberFormat="1" applyFont="1" applyBorder="1" applyAlignment="1">
      <alignment horizontal="right" vertical="center" wrapText="1"/>
    </xf>
    <xf numFmtId="49" fontId="124" fillId="0" borderId="21" xfId="0" applyNumberFormat="1" applyFont="1" applyBorder="1" applyAlignment="1">
      <alignment horizontal="center" vertical="center" wrapText="1"/>
    </xf>
    <xf numFmtId="0" fontId="124" fillId="0" borderId="22" xfId="0" applyFont="1" applyBorder="1" applyAlignment="1">
      <alignment vertical="center" wrapText="1"/>
    </xf>
    <xf numFmtId="49" fontId="125" fillId="0" borderId="32" xfId="0" applyNumberFormat="1" applyFont="1" applyBorder="1" applyAlignment="1">
      <alignment horizontal="center" vertical="center" wrapText="1"/>
    </xf>
    <xf numFmtId="0" fontId="125" fillId="0" borderId="33" xfId="0" applyFont="1" applyBorder="1" applyAlignment="1">
      <alignment vertical="center" wrapText="1"/>
    </xf>
    <xf numFmtId="0" fontId="125" fillId="0" borderId="33" xfId="0" applyFont="1" applyBorder="1" applyAlignment="1">
      <alignment horizontal="left" vertical="center" wrapText="1" indent="1"/>
    </xf>
    <xf numFmtId="49" fontId="124" fillId="0" borderId="32" xfId="0" applyNumberFormat="1" applyFont="1" applyBorder="1" applyAlignment="1">
      <alignment horizontal="center" vertical="center" wrapText="1"/>
    </xf>
    <xf numFmtId="0" fontId="124" fillId="0" borderId="33" xfId="0" applyFont="1" applyBorder="1" applyAlignment="1">
      <alignment vertical="center" wrapText="1"/>
    </xf>
    <xf numFmtId="0" fontId="37" fillId="8" borderId="43" xfId="0" applyFont="1" applyFill="1" applyBorder="1" applyAlignment="1">
      <alignment horizontal="center" vertical="center" wrapText="1"/>
    </xf>
    <xf numFmtId="0" fontId="126" fillId="0" borderId="21" xfId="0" applyFont="1" applyBorder="1" applyAlignment="1">
      <alignment horizontal="center" vertical="center" wrapText="1"/>
    </xf>
    <xf numFmtId="0" fontId="126" fillId="0" borderId="22" xfId="0" applyFont="1" applyBorder="1" applyAlignment="1">
      <alignment horizontal="center" vertical="center" wrapText="1"/>
    </xf>
    <xf numFmtId="0" fontId="37" fillId="8" borderId="35" xfId="0" applyFont="1" applyFill="1" applyBorder="1" applyAlignment="1">
      <alignment horizontal="center" vertical="center" wrapText="1"/>
    </xf>
    <xf numFmtId="3" fontId="126" fillId="0" borderId="33" xfId="0" applyNumberFormat="1" applyFont="1" applyBorder="1" applyAlignment="1">
      <alignment vertical="center" wrapText="1"/>
    </xf>
    <xf numFmtId="0" fontId="126" fillId="0" borderId="33" xfId="0" applyFont="1" applyBorder="1" applyAlignment="1">
      <alignment vertical="center" wrapText="1"/>
    </xf>
    <xf numFmtId="1" fontId="126" fillId="0" borderId="33" xfId="0" applyNumberFormat="1" applyFont="1" applyBorder="1" applyAlignment="1">
      <alignment horizontal="right" vertical="center" wrapText="1"/>
    </xf>
    <xf numFmtId="1" fontId="10" fillId="0" borderId="33" xfId="0" applyNumberFormat="1" applyFont="1" applyBorder="1" applyAlignment="1">
      <alignment horizontal="right" vertical="center"/>
    </xf>
    <xf numFmtId="0" fontId="37" fillId="0" borderId="28" xfId="0" applyFont="1" applyBorder="1" applyAlignment="1">
      <alignment horizontal="center" vertical="center" wrapText="1"/>
    </xf>
    <xf numFmtId="0" fontId="37" fillId="0" borderId="33" xfId="0" applyFont="1" applyBorder="1" applyAlignment="1">
      <alignment horizontal="center" vertical="center" wrapText="1"/>
    </xf>
    <xf numFmtId="0" fontId="37" fillId="17" borderId="22" xfId="0" applyFont="1" applyFill="1" applyBorder="1" applyAlignment="1">
      <alignment horizontal="right" vertical="center" wrapText="1"/>
    </xf>
    <xf numFmtId="0" fontId="37" fillId="0" borderId="33" xfId="0" applyFont="1" applyBorder="1" applyAlignment="1">
      <alignment horizontal="right" vertical="center" wrapText="1"/>
    </xf>
    <xf numFmtId="0" fontId="37" fillId="17" borderId="33" xfId="0" applyFont="1" applyFill="1" applyBorder="1" applyAlignment="1">
      <alignment horizontal="right" vertical="center" wrapText="1"/>
    </xf>
    <xf numFmtId="0" fontId="41" fillId="0" borderId="33" xfId="0" applyFont="1" applyBorder="1" applyAlignment="1">
      <alignment horizontal="right" vertical="center" wrapText="1"/>
    </xf>
    <xf numFmtId="49" fontId="126" fillId="0" borderId="21" xfId="0" applyNumberFormat="1" applyFont="1" applyBorder="1" applyAlignment="1">
      <alignment horizontal="center" vertical="center" wrapText="1"/>
    </xf>
    <xf numFmtId="49" fontId="126" fillId="0" borderId="32" xfId="0" applyNumberFormat="1" applyFont="1" applyBorder="1" applyAlignment="1">
      <alignment horizontal="center" vertical="center" wrapText="1"/>
    </xf>
    <xf numFmtId="49" fontId="128" fillId="0" borderId="32" xfId="0" applyNumberFormat="1" applyFont="1" applyBorder="1" applyAlignment="1">
      <alignment horizontal="center" vertical="center" wrapText="1"/>
    </xf>
    <xf numFmtId="49" fontId="129" fillId="0" borderId="32" xfId="0" applyNumberFormat="1" applyFont="1" applyBorder="1" applyAlignment="1">
      <alignment horizontal="center" vertical="center" wrapText="1"/>
    </xf>
    <xf numFmtId="0" fontId="130" fillId="8" borderId="5" xfId="0" applyFont="1" applyFill="1" applyBorder="1" applyAlignment="1">
      <alignment horizontal="center" vertical="center" wrapText="1"/>
    </xf>
    <xf numFmtId="0" fontId="130" fillId="8" borderId="12" xfId="0" applyFont="1" applyFill="1" applyBorder="1" applyAlignment="1">
      <alignment horizontal="center" vertical="center" wrapText="1"/>
    </xf>
    <xf numFmtId="0" fontId="130" fillId="8" borderId="3" xfId="0" applyFont="1" applyFill="1" applyBorder="1" applyAlignment="1">
      <alignment vertical="center" wrapText="1"/>
    </xf>
    <xf numFmtId="0" fontId="130" fillId="8" borderId="4" xfId="0" applyFont="1" applyFill="1" applyBorder="1" applyAlignment="1">
      <alignment vertical="center" wrapText="1"/>
    </xf>
    <xf numFmtId="0" fontId="130" fillId="8" borderId="6" xfId="0" applyFont="1" applyFill="1" applyBorder="1" applyAlignment="1">
      <alignment horizontal="center" vertical="center" wrapText="1"/>
    </xf>
    <xf numFmtId="0" fontId="130" fillId="8" borderId="11" xfId="0" applyFont="1" applyFill="1" applyBorder="1" applyAlignment="1">
      <alignment horizontal="center" vertical="center" wrapText="1"/>
    </xf>
    <xf numFmtId="0" fontId="130" fillId="8" borderId="4" xfId="0" applyFont="1" applyFill="1" applyBorder="1" applyAlignment="1">
      <alignment horizontal="center" vertical="center" wrapText="1"/>
    </xf>
    <xf numFmtId="0" fontId="130" fillId="8" borderId="7" xfId="0" applyFont="1" applyFill="1" applyBorder="1" applyAlignment="1">
      <alignment horizontal="center" vertical="center" wrapText="1"/>
    </xf>
    <xf numFmtId="0" fontId="130" fillId="8" borderId="15" xfId="0" applyFont="1" applyFill="1" applyBorder="1" applyAlignment="1">
      <alignment horizontal="center" vertical="center" wrapText="1"/>
    </xf>
    <xf numFmtId="0" fontId="131" fillId="0" borderId="1" xfId="0" applyFont="1" applyBorder="1" applyAlignment="1">
      <alignment horizontal="center" vertical="center" wrapText="1"/>
    </xf>
    <xf numFmtId="3" fontId="131" fillId="0" borderId="1" xfId="0" applyNumberFormat="1" applyFont="1" applyBorder="1" applyAlignment="1">
      <alignment horizontal="right" vertical="center" wrapText="1"/>
    </xf>
    <xf numFmtId="0" fontId="131" fillId="0" borderId="5" xfId="0" applyFont="1" applyBorder="1" applyAlignment="1">
      <alignment horizontal="center" vertical="center" wrapText="1"/>
    </xf>
    <xf numFmtId="0" fontId="131" fillId="19" borderId="1" xfId="0" applyFont="1" applyFill="1" applyBorder="1" applyAlignment="1">
      <alignment horizontal="center" vertical="center" wrapText="1"/>
    </xf>
    <xf numFmtId="0" fontId="131" fillId="0" borderId="2" xfId="0" applyFont="1" applyBorder="1" applyAlignment="1">
      <alignment horizontal="center" vertical="center" wrapText="1"/>
    </xf>
    <xf numFmtId="0" fontId="131" fillId="0" borderId="12" xfId="0" applyFont="1" applyBorder="1" applyAlignment="1">
      <alignment horizontal="center" vertical="center" wrapText="1"/>
    </xf>
    <xf numFmtId="0" fontId="132" fillId="0" borderId="1" xfId="0" applyFont="1" applyBorder="1" applyAlignment="1">
      <alignment horizontal="center" vertical="center" wrapText="1"/>
    </xf>
    <xf numFmtId="0" fontId="116" fillId="0" borderId="4" xfId="0" applyFont="1" applyBorder="1" applyAlignment="1">
      <alignment wrapText="1"/>
    </xf>
    <xf numFmtId="0" fontId="132" fillId="0" borderId="7" xfId="0" applyFont="1" applyBorder="1" applyAlignment="1">
      <alignment horizontal="center" vertical="center" wrapText="1"/>
    </xf>
    <xf numFmtId="0" fontId="117" fillId="0" borderId="10" xfId="0" applyFont="1" applyBorder="1" applyAlignment="1">
      <alignment wrapText="1"/>
    </xf>
    <xf numFmtId="0" fontId="116" fillId="0" borderId="10" xfId="0" applyFont="1" applyBorder="1" applyAlignment="1">
      <alignment wrapText="1"/>
    </xf>
    <xf numFmtId="0" fontId="132" fillId="19" borderId="7" xfId="0" applyFont="1" applyFill="1" applyBorder="1" applyAlignment="1">
      <alignment horizontal="center" vertical="center" wrapText="1"/>
    </xf>
    <xf numFmtId="0" fontId="117" fillId="19" borderId="10" xfId="0" applyFont="1" applyFill="1" applyBorder="1" applyAlignment="1">
      <alignment wrapText="1"/>
    </xf>
    <xf numFmtId="0" fontId="133" fillId="0" borderId="7" xfId="0" applyFont="1" applyBorder="1" applyAlignment="1">
      <alignment horizontal="center" vertical="center" wrapText="1"/>
    </xf>
    <xf numFmtId="0" fontId="133" fillId="0" borderId="10" xfId="0" applyFont="1" applyBorder="1" applyAlignment="1">
      <alignment wrapText="1"/>
    </xf>
    <xf numFmtId="0" fontId="10" fillId="19" borderId="7" xfId="0" applyFont="1" applyFill="1" applyBorder="1" applyAlignment="1">
      <alignment horizontal="center" vertical="center" wrapText="1"/>
    </xf>
    <xf numFmtId="0" fontId="7" fillId="19" borderId="10" xfId="0" applyFont="1" applyFill="1" applyBorder="1" applyAlignment="1">
      <alignment wrapText="1"/>
    </xf>
    <xf numFmtId="0" fontId="11" fillId="0" borderId="7" xfId="0" applyFont="1" applyBorder="1" applyAlignment="1">
      <alignment horizontal="center" vertical="center" wrapText="1"/>
    </xf>
    <xf numFmtId="0" fontId="11" fillId="0" borderId="10" xfId="0" applyFont="1" applyBorder="1" applyAlignment="1">
      <alignment wrapText="1"/>
    </xf>
    <xf numFmtId="4" fontId="0" fillId="0" borderId="1" xfId="0" applyNumberFormat="1" applyBorder="1" applyAlignment="1">
      <alignment wrapText="1"/>
    </xf>
    <xf numFmtId="3" fontId="0" fillId="13" borderId="4" xfId="0" applyNumberFormat="1" applyFill="1" applyBorder="1" applyAlignment="1">
      <alignment wrapText="1"/>
    </xf>
    <xf numFmtId="3" fontId="0" fillId="13" borderId="1" xfId="0" applyNumberFormat="1" applyFill="1" applyBorder="1" applyAlignment="1">
      <alignment wrapText="1"/>
    </xf>
    <xf numFmtId="0" fontId="10" fillId="0" borderId="4" xfId="0" applyFont="1" applyBorder="1"/>
    <xf numFmtId="0" fontId="4" fillId="8" borderId="12" xfId="0" applyFont="1" applyFill="1" applyBorder="1" applyAlignment="1">
      <alignment wrapText="1"/>
    </xf>
    <xf numFmtId="0" fontId="0" fillId="19" borderId="1" xfId="0" applyFill="1" applyBorder="1" applyAlignment="1">
      <alignment wrapText="1"/>
    </xf>
    <xf numFmtId="0" fontId="7" fillId="0" borderId="4" xfId="0" applyFont="1" applyBorder="1" applyAlignment="1">
      <alignment wrapText="1"/>
    </xf>
    <xf numFmtId="0" fontId="10" fillId="44" borderId="7" xfId="0" applyFont="1" applyFill="1" applyBorder="1" applyAlignment="1">
      <alignment horizontal="center" vertical="center" wrapText="1"/>
    </xf>
    <xf numFmtId="0" fontId="10" fillId="44" borderId="10" xfId="0" applyFont="1" applyFill="1" applyBorder="1" applyAlignment="1">
      <alignment wrapText="1"/>
    </xf>
    <xf numFmtId="0" fontId="10" fillId="45" borderId="10" xfId="0" applyFont="1" applyFill="1" applyBorder="1" applyAlignment="1">
      <alignment wrapText="1"/>
    </xf>
    <xf numFmtId="0" fontId="10" fillId="46" borderId="7" xfId="0" applyFont="1" applyFill="1" applyBorder="1" applyAlignment="1">
      <alignment horizontal="center" vertical="center" wrapText="1"/>
    </xf>
    <xf numFmtId="0" fontId="10" fillId="46" borderId="10" xfId="0" applyFont="1" applyFill="1" applyBorder="1" applyAlignment="1">
      <alignment wrapText="1"/>
    </xf>
    <xf numFmtId="0" fontId="10" fillId="46" borderId="10" xfId="0" applyFont="1" applyFill="1" applyBorder="1" applyAlignment="1">
      <alignment horizontal="center" vertical="center" wrapText="1"/>
    </xf>
    <xf numFmtId="0" fontId="10" fillId="0" borderId="7" xfId="0" applyFont="1" applyBorder="1" applyAlignment="1">
      <alignment wrapText="1"/>
    </xf>
    <xf numFmtId="0" fontId="10" fillId="0" borderId="1" xfId="0" applyFont="1" applyBorder="1" applyAlignment="1">
      <alignment horizontal="center"/>
    </xf>
    <xf numFmtId="0" fontId="10" fillId="0" borderId="4" xfId="0" applyFont="1" applyBorder="1" applyAlignment="1">
      <alignment horizontal="center"/>
    </xf>
    <xf numFmtId="0" fontId="7" fillId="0" borderId="8" xfId="0" applyFont="1" applyBorder="1" applyAlignment="1">
      <alignment wrapText="1"/>
    </xf>
    <xf numFmtId="0" fontId="7" fillId="0" borderId="10" xfId="0" applyFont="1" applyBorder="1" applyAlignment="1">
      <alignment horizontal="center" wrapText="1"/>
    </xf>
    <xf numFmtId="0" fontId="10" fillId="0" borderId="1" xfId="0" applyFont="1" applyBorder="1" applyAlignment="1">
      <alignment vertical="center" wrapText="1" indent="3"/>
    </xf>
    <xf numFmtId="0" fontId="10" fillId="0" borderId="10" xfId="0" applyFont="1" applyBorder="1" applyAlignment="1">
      <alignment vertical="center" wrapText="1"/>
    </xf>
    <xf numFmtId="0" fontId="11" fillId="0" borderId="1" xfId="0" applyFont="1" applyBorder="1" applyAlignment="1">
      <alignment vertical="center" wrapText="1" indent="3"/>
    </xf>
    <xf numFmtId="0" fontId="10" fillId="8" borderId="10" xfId="0" applyFont="1" applyFill="1" applyBorder="1" applyAlignment="1">
      <alignment vertical="center" wrapText="1"/>
    </xf>
    <xf numFmtId="0" fontId="10" fillId="3" borderId="10" xfId="0" applyFont="1" applyFill="1" applyBorder="1" applyAlignment="1">
      <alignment vertical="center"/>
    </xf>
    <xf numFmtId="0" fontId="10" fillId="0" borderId="10" xfId="0" applyFont="1" applyBorder="1" applyAlignment="1">
      <alignment vertical="center"/>
    </xf>
    <xf numFmtId="0" fontId="10" fillId="8" borderId="10" xfId="0" applyFont="1" applyFill="1" applyBorder="1" applyAlignment="1">
      <alignment vertical="center"/>
    </xf>
    <xf numFmtId="3" fontId="10" fillId="0" borderId="10" xfId="0" applyNumberFormat="1" applyFont="1" applyBorder="1" applyAlignment="1">
      <alignment vertical="center" wrapText="1"/>
    </xf>
    <xf numFmtId="3" fontId="10" fillId="0" borderId="10" xfId="0" applyNumberFormat="1" applyFont="1" applyBorder="1" applyAlignment="1">
      <alignment vertical="center"/>
    </xf>
    <xf numFmtId="0" fontId="93" fillId="21" borderId="0" xfId="14" applyFont="1" applyFill="1" applyAlignment="1">
      <alignment horizontal="left"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29" fillId="0" borderId="0" xfId="0" applyFont="1" applyAlignment="1">
      <alignment wrapText="1"/>
    </xf>
    <xf numFmtId="0" fontId="10" fillId="4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9" fillId="0" borderId="0" xfId="0" applyFont="1"/>
    <xf numFmtId="0" fontId="45" fillId="0" borderId="0" xfId="0" applyFont="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justify" vertical="center" wrapText="1"/>
    </xf>
    <xf numFmtId="0" fontId="2" fillId="0" borderId="0" xfId="0" applyFont="1" applyAlignment="1">
      <alignment horizontal="justify" vertical="center" wrapText="1"/>
    </xf>
    <xf numFmtId="0" fontId="87" fillId="0" borderId="0" xfId="0" applyFont="1" applyAlignment="1">
      <alignment horizontal="justify" vertical="center" wrapText="1"/>
    </xf>
    <xf numFmtId="0" fontId="86" fillId="0" borderId="0" xfId="0" applyFont="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9" fillId="3" borderId="2" xfId="0" applyFont="1" applyFill="1" applyBorder="1" applyAlignment="1">
      <alignment horizontal="center" vertical="center"/>
    </xf>
    <xf numFmtId="0" fontId="119" fillId="3" borderId="3" xfId="0" applyFont="1" applyFill="1" applyBorder="1" applyAlignment="1">
      <alignment horizontal="center" vertical="center"/>
    </xf>
    <xf numFmtId="0" fontId="119" fillId="3" borderId="4" xfId="0" applyFont="1" applyFill="1" applyBorder="1" applyAlignment="1">
      <alignment horizontal="center" vertical="center"/>
    </xf>
    <xf numFmtId="0" fontId="119" fillId="3" borderId="2" xfId="0" applyFont="1" applyFill="1" applyBorder="1" applyAlignment="1">
      <alignment horizontal="center" vertical="center" wrapText="1"/>
    </xf>
    <xf numFmtId="0" fontId="119" fillId="3" borderId="3" xfId="0" applyFont="1" applyFill="1" applyBorder="1" applyAlignment="1">
      <alignment horizontal="center" vertical="center" wrapText="1"/>
    </xf>
    <xf numFmtId="0" fontId="119" fillId="3" borderId="4" xfId="0" applyFont="1" applyFill="1" applyBorder="1" applyAlignment="1">
      <alignment horizontal="center" vertical="center" wrapText="1"/>
    </xf>
    <xf numFmtId="0" fontId="121" fillId="3" borderId="2" xfId="0" applyFont="1" applyFill="1" applyBorder="1" applyAlignment="1">
      <alignment horizontal="center" vertical="center"/>
    </xf>
    <xf numFmtId="0" fontId="121" fillId="3" borderId="3" xfId="0" applyFont="1" applyFill="1" applyBorder="1" applyAlignment="1">
      <alignment horizontal="center" vertical="center"/>
    </xf>
    <xf numFmtId="0" fontId="121" fillId="3" borderId="4"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0" xfId="0" applyFont="1" applyAlignment="1">
      <alignmen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0" fillId="0" borderId="5" xfId="0" applyFont="1" applyBorder="1" applyAlignment="1">
      <alignment horizontal="left" wrapText="1"/>
    </xf>
    <xf numFmtId="0" fontId="10" fillId="0" borderId="7" xfId="0" applyFont="1" applyBorder="1" applyAlignment="1">
      <alignment horizontal="left" wrapText="1"/>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8" fillId="13" borderId="2" xfId="0" applyFont="1" applyFill="1" applyBorder="1" applyAlignment="1">
      <alignment horizontal="center"/>
    </xf>
    <xf numFmtId="0" fontId="8" fillId="13" borderId="3" xfId="0" applyFont="1" applyFill="1" applyBorder="1" applyAlignment="1">
      <alignment horizontal="center"/>
    </xf>
    <xf numFmtId="0" fontId="8" fillId="13" borderId="4" xfId="0" applyFont="1" applyFill="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7" fillId="0" borderId="1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28" fillId="24" borderId="0" xfId="0" applyFont="1" applyFill="1" applyAlignment="1">
      <alignment horizontal="center" vertical="center" wrapText="1"/>
    </xf>
    <xf numFmtId="0" fontId="34" fillId="3" borderId="17" xfId="0" applyFont="1" applyFill="1" applyBorder="1" applyAlignment="1">
      <alignment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14" borderId="2" xfId="0" applyFont="1" applyFill="1" applyBorder="1" applyAlignment="1">
      <alignment horizontal="left" vertical="center" wrapText="1"/>
    </xf>
    <xf numFmtId="0" fontId="10" fillId="14" borderId="3"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0" fillId="3" borderId="17" xfId="0" applyFill="1" applyBorder="1" applyAlignment="1">
      <alignment vertical="center" wrapText="1"/>
    </xf>
    <xf numFmtId="0" fontId="10" fillId="14" borderId="1" xfId="0" applyFont="1" applyFill="1" applyBorder="1" applyAlignment="1">
      <alignment vertical="center" wrapText="1"/>
    </xf>
    <xf numFmtId="0" fontId="10" fillId="6" borderId="1" xfId="0" applyFont="1" applyFill="1" applyBorder="1" applyAlignment="1">
      <alignment vertical="center" wrapText="1"/>
    </xf>
    <xf numFmtId="0" fontId="0" fillId="6" borderId="1" xfId="0" applyFill="1" applyBorder="1" applyAlignment="1">
      <alignment vertical="center" wrapText="1"/>
    </xf>
    <xf numFmtId="0" fontId="29" fillId="6" borderId="1" xfId="0" applyFont="1" applyFill="1" applyBorder="1" applyAlignment="1">
      <alignment vertical="center"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10" fillId="3" borderId="17" xfId="0" applyFont="1" applyFill="1" applyBorder="1" applyAlignment="1">
      <alignment horizontal="center" vertical="center"/>
    </xf>
    <xf numFmtId="3" fontId="0" fillId="6" borderId="1" xfId="0" applyNumberFormat="1" applyFill="1" applyBorder="1" applyAlignment="1">
      <alignment vertical="center" wrapText="1"/>
    </xf>
    <xf numFmtId="1" fontId="0" fillId="6" borderId="1" xfId="0" applyNumberFormat="1" applyFill="1" applyBorder="1" applyAlignment="1">
      <alignment vertical="center" wrapText="1"/>
    </xf>
    <xf numFmtId="0" fontId="22" fillId="0" borderId="18" xfId="0" applyFont="1" applyBorder="1" applyAlignment="1">
      <alignment vertical="center"/>
    </xf>
    <xf numFmtId="0" fontId="22" fillId="0" borderId="19" xfId="0"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8" xfId="0" applyFont="1" applyBorder="1" applyAlignment="1">
      <alignment vertical="center"/>
    </xf>
    <xf numFmtId="0" fontId="22" fillId="0" borderId="16" xfId="0" applyFont="1" applyBorder="1" applyAlignment="1">
      <alignmen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4" fillId="13" borderId="20" xfId="0" applyFont="1" applyFill="1" applyBorder="1" applyAlignment="1">
      <alignment horizontal="left" vertical="center"/>
    </xf>
    <xf numFmtId="0" fontId="4" fillId="13" borderId="26" xfId="0" applyFont="1" applyFill="1" applyBorder="1" applyAlignment="1">
      <alignment horizontal="left" vertical="center"/>
    </xf>
    <xf numFmtId="0" fontId="4" fillId="13" borderId="31" xfId="0" applyFont="1" applyFill="1" applyBorder="1" applyAlignment="1">
      <alignment horizontal="left" vertical="center"/>
    </xf>
    <xf numFmtId="0" fontId="37" fillId="0" borderId="2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6" xfId="0" applyFont="1" applyBorder="1" applyAlignment="1">
      <alignment horizontal="center" vertical="center" wrapText="1"/>
    </xf>
    <xf numFmtId="0" fontId="37" fillId="0" borderId="37" xfId="0" applyFont="1" applyBorder="1" applyAlignment="1">
      <alignment horizontal="center" vertical="center" wrapText="1"/>
    </xf>
    <xf numFmtId="0" fontId="37" fillId="0" borderId="41"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38"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42" xfId="0" applyFont="1" applyBorder="1" applyAlignment="1">
      <alignment horizontal="center" vertical="center" wrapText="1"/>
    </xf>
    <xf numFmtId="0" fontId="0" fillId="0" borderId="1" xfId="0" applyBorder="1" applyAlignment="1">
      <alignment horizontal="center"/>
    </xf>
    <xf numFmtId="0" fontId="37" fillId="0" borderId="22" xfId="0" applyFont="1" applyBorder="1" applyAlignment="1">
      <alignment horizontal="center" vertical="center" wrapText="1"/>
    </xf>
    <xf numFmtId="0" fontId="126" fillId="0" borderId="20" xfId="0" applyFont="1" applyBorder="1" applyAlignment="1">
      <alignment horizontal="center" vertical="center" wrapText="1"/>
    </xf>
    <xf numFmtId="0" fontId="126" fillId="0" borderId="31" xfId="0" applyFont="1" applyBorder="1" applyAlignment="1">
      <alignment horizontal="center" vertical="center" wrapText="1"/>
    </xf>
    <xf numFmtId="0" fontId="126" fillId="0" borderId="29" xfId="0" applyFont="1" applyBorder="1" applyAlignment="1">
      <alignment horizontal="center" vertical="center" wrapText="1"/>
    </xf>
    <xf numFmtId="0" fontId="126" fillId="0" borderId="4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2" xfId="0" applyFont="1"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83" fillId="0" borderId="0" xfId="0" applyFont="1" applyAlignment="1">
      <alignment horizontal="justify"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10" fillId="0" borderId="2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0" fillId="0" borderId="24"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8" borderId="43" xfId="0" applyFill="1" applyBorder="1" applyAlignment="1">
      <alignment horizontal="center" vertical="center" wrapText="1"/>
    </xf>
    <xf numFmtId="0" fontId="0" fillId="8" borderId="42" xfId="0" applyFill="1" applyBorder="1" applyAlignment="1">
      <alignment horizontal="center" vertical="center" wrapText="1"/>
    </xf>
    <xf numFmtId="0" fontId="0" fillId="0" borderId="0" xfId="0" applyAlignment="1">
      <alignment vertical="center" wrapText="1"/>
    </xf>
    <xf numFmtId="0" fontId="0" fillId="0" borderId="16" xfId="0" applyBorder="1" applyAlignment="1">
      <alignment vertical="center" wrapText="1"/>
    </xf>
    <xf numFmtId="0" fontId="32" fillId="0" borderId="35" xfId="0" applyFont="1" applyBorder="1"/>
    <xf numFmtId="0" fontId="37" fillId="0" borderId="16" xfId="0" applyFont="1" applyBorder="1" applyAlignment="1">
      <alignment horizontal="center" vertical="center" wrapText="1"/>
    </xf>
    <xf numFmtId="0" fontId="37" fillId="0" borderId="4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4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29" xfId="0" applyFont="1" applyBorder="1" applyAlignment="1">
      <alignment horizontal="center" vertical="top" wrapText="1"/>
    </xf>
    <xf numFmtId="0" fontId="37" fillId="0" borderId="43" xfId="0" applyFont="1" applyBorder="1" applyAlignment="1">
      <alignment horizontal="center" vertical="top" wrapText="1"/>
    </xf>
    <xf numFmtId="0" fontId="37" fillId="0" borderId="32" xfId="0" applyFont="1" applyBorder="1" applyAlignment="1">
      <alignment horizontal="center" vertical="top" wrapText="1"/>
    </xf>
    <xf numFmtId="0" fontId="32" fillId="0" borderId="43" xfId="0" applyFont="1" applyBorder="1" applyAlignment="1">
      <alignment vertical="center" wrapText="1"/>
    </xf>
    <xf numFmtId="0" fontId="32" fillId="0" borderId="32" xfId="0" applyFont="1" applyBorder="1" applyAlignment="1">
      <alignment vertical="center" wrapText="1"/>
    </xf>
    <xf numFmtId="0" fontId="37" fillId="0" borderId="43" xfId="0" applyFont="1" applyBorder="1" applyAlignment="1">
      <alignment vertical="center" wrapText="1"/>
    </xf>
    <xf numFmtId="0" fontId="37" fillId="0" borderId="32" xfId="0" applyFont="1" applyBorder="1" applyAlignment="1">
      <alignment vertical="center" wrapText="1"/>
    </xf>
    <xf numFmtId="0" fontId="127" fillId="8" borderId="20" xfId="0" applyFont="1" applyFill="1" applyBorder="1" applyAlignment="1">
      <alignment horizontal="right" vertical="center" wrapText="1"/>
    </xf>
    <xf numFmtId="0" fontId="127" fillId="8" borderId="22" xfId="0" applyFont="1" applyFill="1" applyBorder="1" applyAlignment="1">
      <alignment horizontal="right" vertical="center" wrapText="1"/>
    </xf>
    <xf numFmtId="0" fontId="39" fillId="8" borderId="20" xfId="0" applyFont="1" applyFill="1" applyBorder="1" applyAlignment="1">
      <alignment horizontal="right" vertical="center"/>
    </xf>
    <xf numFmtId="0" fontId="39" fillId="8" borderId="22" xfId="0" applyFont="1" applyFill="1" applyBorder="1" applyAlignment="1">
      <alignment horizontal="right" vertical="center"/>
    </xf>
    <xf numFmtId="0" fontId="92" fillId="0" borderId="20" xfId="0" applyFont="1" applyBorder="1" applyAlignment="1">
      <alignment horizontal="right" vertical="center"/>
    </xf>
    <xf numFmtId="0" fontId="92" fillId="0" borderId="22" xfId="0" applyFont="1" applyBorder="1" applyAlignment="1">
      <alignment horizontal="right" vertical="center"/>
    </xf>
    <xf numFmtId="0" fontId="37" fillId="17" borderId="20" xfId="0" applyFont="1" applyFill="1" applyBorder="1" applyAlignment="1">
      <alignment horizontal="right" vertical="center" wrapText="1"/>
    </xf>
    <xf numFmtId="0" fontId="37" fillId="17" borderId="22" xfId="0" applyFont="1" applyFill="1" applyBorder="1" applyAlignment="1">
      <alignment horizontal="right" vertical="center" wrapText="1"/>
    </xf>
    <xf numFmtId="0" fontId="0" fillId="0" borderId="16" xfId="0" applyBorder="1" applyAlignment="1">
      <alignment horizontal="center" vertical="center" wrapText="1"/>
    </xf>
    <xf numFmtId="0" fontId="0" fillId="0" borderId="45" xfId="0" applyBorder="1" applyAlignment="1">
      <alignment horizontal="center" vertical="center" wrapText="1"/>
    </xf>
    <xf numFmtId="0" fontId="0" fillId="8" borderId="43" xfId="0" applyFill="1" applyBorder="1" applyAlignment="1">
      <alignment vertical="center" wrapText="1"/>
    </xf>
    <xf numFmtId="0" fontId="0" fillId="8" borderId="32" xfId="0" applyFill="1" applyBorder="1" applyAlignment="1">
      <alignment vertical="center" wrapText="1"/>
    </xf>
    <xf numFmtId="0" fontId="0" fillId="8" borderId="42" xfId="0" applyFill="1" applyBorder="1" applyAlignment="1">
      <alignment vertical="center" wrapText="1"/>
    </xf>
    <xf numFmtId="0" fontId="0" fillId="0" borderId="24"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0" borderId="35" xfId="0" applyBorder="1"/>
    <xf numFmtId="0" fontId="0" fillId="0" borderId="0" xfId="0"/>
    <xf numFmtId="0" fontId="122" fillId="6" borderId="20" xfId="0" applyFont="1" applyFill="1" applyBorder="1" applyAlignment="1">
      <alignment horizontal="left" vertical="center" wrapText="1" indent="2"/>
    </xf>
    <xf numFmtId="0" fontId="122" fillId="6" borderId="22" xfId="0" applyFont="1" applyFill="1" applyBorder="1" applyAlignment="1">
      <alignment horizontal="left" vertical="center" wrapText="1" indent="2"/>
    </xf>
    <xf numFmtId="0" fontId="123" fillId="0" borderId="20" xfId="0" applyFont="1" applyBorder="1" applyAlignment="1">
      <alignment vertical="center" wrapText="1"/>
    </xf>
    <xf numFmtId="0" fontId="123" fillId="0" borderId="22" xfId="0" applyFont="1" applyBorder="1" applyAlignment="1">
      <alignment vertical="center" wrapText="1"/>
    </xf>
    <xf numFmtId="0" fontId="37" fillId="0" borderId="20" xfId="0" applyFont="1" applyBorder="1" applyAlignment="1">
      <alignment vertical="center" wrapText="1"/>
    </xf>
    <xf numFmtId="0" fontId="37" fillId="0" borderId="22" xfId="0" applyFont="1" applyBorder="1" applyAlignment="1">
      <alignment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left" vertical="center"/>
    </xf>
    <xf numFmtId="0" fontId="0" fillId="0" borderId="38" xfId="0" applyBorder="1" applyAlignment="1">
      <alignment horizontal="left" vertical="center"/>
    </xf>
    <xf numFmtId="0" fontId="0" fillId="8" borderId="26" xfId="0" applyFill="1" applyBorder="1" applyAlignment="1">
      <alignment vertical="center"/>
    </xf>
    <xf numFmtId="0" fontId="0" fillId="8" borderId="22" xfId="0" applyFill="1" applyBorder="1" applyAlignment="1">
      <alignment vertical="center"/>
    </xf>
    <xf numFmtId="0" fontId="0" fillId="8" borderId="44" xfId="0" applyFill="1" applyBorder="1"/>
    <xf numFmtId="0" fontId="0" fillId="8" borderId="35" xfId="0" applyFill="1" applyBorder="1"/>
    <xf numFmtId="0" fontId="0" fillId="8" borderId="33" xfId="0" applyFill="1" applyBorder="1"/>
    <xf numFmtId="0" fontId="0" fillId="18" borderId="20" xfId="0" applyFill="1" applyBorder="1" applyAlignment="1">
      <alignment vertical="center" wrapText="1"/>
    </xf>
    <xf numFmtId="0" fontId="0" fillId="18" borderId="22" xfId="0" applyFill="1" applyBorder="1" applyAlignment="1">
      <alignment vertical="center" wrapText="1"/>
    </xf>
    <xf numFmtId="0" fontId="0" fillId="18" borderId="26" xfId="0" applyFill="1" applyBorder="1" applyAlignment="1">
      <alignment vertical="center" wrapText="1"/>
    </xf>
    <xf numFmtId="0" fontId="0" fillId="0" borderId="20" xfId="0" applyBorder="1" applyAlignment="1">
      <alignment horizontal="right" vertical="center" wrapText="1"/>
    </xf>
    <xf numFmtId="0" fontId="0" fillId="0" borderId="22" xfId="0" applyBorder="1" applyAlignment="1">
      <alignment horizontal="right" vertical="center" wrapText="1"/>
    </xf>
    <xf numFmtId="0" fontId="0" fillId="0" borderId="26" xfId="0" applyBorder="1" applyAlignment="1">
      <alignment horizontal="right" vertical="center" wrapText="1"/>
    </xf>
    <xf numFmtId="0" fontId="0" fillId="0" borderId="20" xfId="0" applyBorder="1" applyAlignment="1">
      <alignment vertical="center" wrapText="1"/>
    </xf>
    <xf numFmtId="0" fontId="0" fillId="0" borderId="22" xfId="0"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4" fillId="8" borderId="3"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8" borderId="7" xfId="0"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0" fillId="8" borderId="12" xfId="0" applyFill="1" applyBorder="1" applyAlignment="1">
      <alignment horizontal="center" vertical="center" wrapText="1"/>
    </xf>
    <xf numFmtId="0" fontId="4"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4" fillId="0" borderId="12" xfId="0" applyFont="1" applyBorder="1" applyAlignment="1">
      <alignment horizontal="center" vertical="center"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4"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4" fillId="0" borderId="1" xfId="0" applyFont="1" applyBorder="1" applyAlignment="1">
      <alignment vertical="center" wrapText="1"/>
    </xf>
    <xf numFmtId="0" fontId="23" fillId="0" borderId="2" xfId="0" applyFont="1" applyBorder="1" applyAlignment="1">
      <alignment horizontal="left" vertical="center" wrapText="1" indent="7"/>
    </xf>
    <xf numFmtId="0" fontId="23" fillId="0" borderId="4" xfId="0" applyFont="1" applyBorder="1" applyAlignment="1">
      <alignment horizontal="left" vertical="center" wrapText="1" indent="7"/>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19" fillId="31" borderId="0" xfId="0" applyFont="1" applyFill="1" applyAlignment="1">
      <alignment horizontal="left"/>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vertical="center"/>
    </xf>
    <xf numFmtId="0" fontId="7" fillId="0" borderId="1" xfId="0" applyFont="1" applyBorder="1" applyAlignment="1">
      <alignment horizontal="left"/>
    </xf>
    <xf numFmtId="0" fontId="7" fillId="0" borderId="1" xfId="0" applyFont="1" applyBorder="1" applyAlignment="1">
      <alignment horizontal="center" wrapText="1"/>
    </xf>
    <xf numFmtId="0" fontId="8" fillId="0" borderId="1" xfId="0" applyFont="1" applyBorder="1" applyAlignment="1">
      <alignment horizontal="left"/>
    </xf>
    <xf numFmtId="0" fontId="7" fillId="0" borderId="1" xfId="0" applyFont="1" applyBorder="1" applyAlignment="1">
      <alignment horizontal="left" indent="1"/>
    </xf>
    <xf numFmtId="0" fontId="10" fillId="0" borderId="5" xfId="0" applyFont="1" applyBorder="1" applyAlignment="1">
      <alignment wrapText="1"/>
    </xf>
    <xf numFmtId="0" fontId="10" fillId="0" borderId="6" xfId="0" applyFont="1" applyBorder="1" applyAlignment="1">
      <alignment wrapText="1"/>
    </xf>
    <xf numFmtId="0" fontId="10" fillId="0" borderId="70" xfId="0" applyFont="1" applyBorder="1" applyAlignment="1">
      <alignment wrapText="1"/>
    </xf>
    <xf numFmtId="0" fontId="7" fillId="0" borderId="3"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69" xfId="0" applyFont="1" applyBorder="1" applyAlignment="1">
      <alignment horizontal="center" wrapText="1"/>
    </xf>
    <xf numFmtId="0" fontId="4"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7" fillId="0" borderId="1" xfId="9" applyFont="1" applyBorder="1" applyAlignment="1">
      <alignment horizontal="center" vertical="center" wrapText="1"/>
    </xf>
    <xf numFmtId="0" fontId="2"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0" xfId="0" applyFont="1" applyAlignment="1">
      <alignment horizontal="left"/>
    </xf>
    <xf numFmtId="0" fontId="8" fillId="3" borderId="46" xfId="10" applyFont="1" applyFill="1" applyBorder="1" applyAlignment="1">
      <alignment horizontal="center" vertical="center"/>
    </xf>
    <xf numFmtId="0" fontId="8" fillId="3" borderId="47" xfId="10" applyFont="1" applyFill="1" applyBorder="1" applyAlignment="1">
      <alignment horizontal="center" vertical="center"/>
    </xf>
    <xf numFmtId="0" fontId="8" fillId="3" borderId="48" xfId="10" applyFont="1" applyFill="1" applyBorder="1" applyAlignment="1">
      <alignment horizontal="center" vertical="center"/>
    </xf>
    <xf numFmtId="0" fontId="8" fillId="3" borderId="49" xfId="10" applyFont="1" applyFill="1" applyBorder="1" applyAlignment="1">
      <alignment horizontal="center" vertical="center"/>
    </xf>
    <xf numFmtId="0" fontId="8" fillId="3" borderId="50" xfId="10" applyFont="1" applyFill="1" applyBorder="1" applyAlignment="1">
      <alignment horizontal="center" vertical="center"/>
    </xf>
    <xf numFmtId="0" fontId="8" fillId="3" borderId="51" xfId="10" applyFont="1" applyFill="1" applyBorder="1" applyAlignment="1">
      <alignment horizontal="center" vertical="center"/>
    </xf>
    <xf numFmtId="0" fontId="8" fillId="0" borderId="12" xfId="3" applyFont="1" applyBorder="1" applyAlignment="1">
      <alignment horizontal="center" vertical="center" wrapText="1"/>
    </xf>
    <xf numFmtId="0" fontId="8" fillId="0" borderId="14"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4"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8" xfId="3" applyFont="1" applyBorder="1" applyAlignment="1">
      <alignment horizontal="center" vertical="center" wrapText="1"/>
    </xf>
    <xf numFmtId="0" fontId="8" fillId="0" borderId="2" xfId="3" applyFont="1" applyBorder="1" applyAlignment="1">
      <alignment horizontal="center" vertical="center" wrapText="1"/>
    </xf>
    <xf numFmtId="0" fontId="7" fillId="0" borderId="12" xfId="9" applyFont="1" applyBorder="1" applyAlignment="1">
      <alignment horizontal="center" vertical="center" wrapText="1"/>
    </xf>
    <xf numFmtId="0" fontId="7" fillId="0" borderId="14" xfId="9" applyFont="1" applyBorder="1" applyAlignment="1">
      <alignment horizontal="center" vertical="center" wrapText="1"/>
    </xf>
    <xf numFmtId="0" fontId="7" fillId="0" borderId="11" xfId="9" applyFont="1" applyBorder="1" applyAlignment="1">
      <alignment horizontal="center" vertical="center" wrapText="1"/>
    </xf>
    <xf numFmtId="0" fontId="7" fillId="0" borderId="8" xfId="9" applyFont="1" applyBorder="1" applyAlignment="1">
      <alignment horizontal="center" vertical="center" wrapText="1"/>
    </xf>
    <xf numFmtId="0" fontId="7" fillId="0" borderId="15"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2" xfId="9" applyFont="1" applyBorder="1" applyAlignment="1">
      <alignment horizontal="center" vertical="center" wrapText="1"/>
    </xf>
    <xf numFmtId="0" fontId="7" fillId="0" borderId="4" xfId="9" applyFont="1" applyBorder="1" applyAlignment="1">
      <alignment horizontal="center" vertical="center" wrapText="1"/>
    </xf>
    <xf numFmtId="0" fontId="7" fillId="0" borderId="3" xfId="9" applyFont="1" applyBorder="1" applyAlignment="1">
      <alignment horizontal="center" vertical="center" wrapText="1"/>
    </xf>
    <xf numFmtId="0" fontId="7"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7" fillId="8" borderId="5" xfId="0" applyFont="1" applyFill="1" applyBorder="1" applyAlignment="1">
      <alignment horizontal="center" vertical="center" wrapText="1"/>
    </xf>
    <xf numFmtId="0" fontId="67" fillId="8" borderId="7"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36" fillId="8" borderId="14" xfId="0" applyFont="1" applyFill="1" applyBorder="1" applyAlignment="1">
      <alignment horizontal="center" vertical="center" wrapText="1"/>
    </xf>
    <xf numFmtId="0" fontId="109" fillId="8" borderId="12" xfId="0" applyFont="1" applyFill="1" applyBorder="1" applyAlignment="1">
      <alignment horizontal="center" vertical="center" wrapText="1"/>
    </xf>
    <xf numFmtId="0" fontId="109" fillId="8" borderId="13" xfId="0" applyFont="1" applyFill="1" applyBorder="1" applyAlignment="1">
      <alignment horizontal="center" vertical="center" wrapText="1"/>
    </xf>
    <xf numFmtId="0" fontId="109" fillId="8" borderId="14" xfId="0" applyFont="1" applyFill="1" applyBorder="1" applyAlignment="1">
      <alignment horizontal="center" vertical="center" wrapText="1"/>
    </xf>
    <xf numFmtId="0" fontId="109" fillId="8" borderId="2" xfId="0" applyFont="1" applyFill="1" applyBorder="1" applyAlignment="1">
      <alignment horizontal="center" vertical="center" wrapText="1"/>
    </xf>
    <xf numFmtId="0" fontId="109" fillId="8" borderId="3" xfId="0" applyFont="1" applyFill="1" applyBorder="1" applyAlignment="1">
      <alignment horizontal="center" vertical="center" wrapText="1"/>
    </xf>
    <xf numFmtId="0" fontId="109" fillId="8" borderId="4" xfId="0" applyFont="1" applyFill="1" applyBorder="1" applyAlignment="1">
      <alignment horizontal="center" vertical="center" wrapText="1"/>
    </xf>
    <xf numFmtId="0" fontId="0" fillId="0" borderId="6" xfId="0" applyBorder="1" applyAlignment="1">
      <alignment horizontal="center" vertical="center" wrapText="1"/>
    </xf>
    <xf numFmtId="0" fontId="114" fillId="8" borderId="5" xfId="0" applyFont="1" applyFill="1" applyBorder="1" applyAlignment="1">
      <alignment horizontal="center" vertical="center" wrapText="1"/>
    </xf>
    <xf numFmtId="0" fontId="114" fillId="8" borderId="6" xfId="0" applyFont="1" applyFill="1" applyBorder="1" applyAlignment="1">
      <alignment horizontal="center" vertical="center" wrapText="1"/>
    </xf>
    <xf numFmtId="0" fontId="114" fillId="8" borderId="7" xfId="0" applyFont="1" applyFill="1" applyBorder="1" applyAlignment="1">
      <alignment horizontal="center" vertical="center" wrapText="1"/>
    </xf>
    <xf numFmtId="0" fontId="0" fillId="8" borderId="2" xfId="0" applyFill="1" applyBorder="1" applyAlignment="1">
      <alignment horizontal="center"/>
    </xf>
    <xf numFmtId="0" fontId="0" fillId="8" borderId="4" xfId="0" applyFill="1" applyBorder="1" applyAlignment="1">
      <alignment horizontal="center"/>
    </xf>
    <xf numFmtId="0" fontId="27" fillId="8" borderId="5" xfId="0" applyFont="1" applyFill="1" applyBorder="1" applyAlignment="1">
      <alignment horizontal="center" vertical="center" wrapText="1"/>
    </xf>
    <xf numFmtId="0" fontId="27" fillId="8" borderId="6" xfId="0" applyFont="1" applyFill="1" applyBorder="1" applyAlignment="1">
      <alignment horizontal="center" vertical="center" wrapText="1"/>
    </xf>
    <xf numFmtId="0" fontId="27" fillId="8" borderId="7" xfId="0" applyFont="1" applyFill="1" applyBorder="1" applyAlignment="1">
      <alignment horizontal="center" vertical="center" wrapText="1"/>
    </xf>
    <xf numFmtId="0" fontId="27" fillId="8" borderId="12" xfId="0" applyFont="1" applyFill="1" applyBorder="1" applyAlignment="1">
      <alignment horizontal="center" vertical="center"/>
    </xf>
    <xf numFmtId="0" fontId="27" fillId="8" borderId="13"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2"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12" xfId="0" applyFont="1" applyBorder="1" applyAlignment="1">
      <alignment horizontal="center" wrapText="1"/>
    </xf>
    <xf numFmtId="0" fontId="67" fillId="0" borderId="13" xfId="0" applyFont="1" applyBorder="1" applyAlignment="1">
      <alignment horizontal="center" wrapText="1"/>
    </xf>
    <xf numFmtId="0" fontId="67" fillId="0" borderId="14" xfId="0" applyFont="1" applyBorder="1" applyAlignment="1">
      <alignment horizontal="center" wrapText="1"/>
    </xf>
    <xf numFmtId="1" fontId="118" fillId="40" borderId="1" xfId="0" applyNumberFormat="1" applyFont="1" applyFill="1" applyBorder="1"/>
    <xf numFmtId="1" fontId="118" fillId="40" borderId="4" xfId="0" applyNumberFormat="1" applyFont="1" applyFill="1" applyBorder="1"/>
    <xf numFmtId="1" fontId="118" fillId="0" borderId="4" xfId="0" applyNumberFormat="1" applyFont="1" applyBorder="1"/>
    <xf numFmtId="1" fontId="118" fillId="40" borderId="7" xfId="0" applyNumberFormat="1" applyFont="1" applyFill="1" applyBorder="1"/>
    <xf numFmtId="1" fontId="118" fillId="40" borderId="10" xfId="0" applyNumberFormat="1" applyFont="1" applyFill="1" applyBorder="1"/>
    <xf numFmtId="1" fontId="118" fillId="0" borderId="10" xfId="0" applyNumberFormat="1" applyFont="1" applyBorder="1"/>
    <xf numFmtId="0" fontId="25" fillId="0" borderId="0" xfId="7" applyFill="1" applyBorder="1" applyAlignment="1">
      <alignment horizontal="left"/>
    </xf>
    <xf numFmtId="0" fontId="25" fillId="0" borderId="0" xfId="7" applyFill="1" applyBorder="1" applyAlignment="1">
      <alignment horizontal="left" vertical="center"/>
    </xf>
  </cellXfs>
  <cellStyles count="18">
    <cellStyle name="=C:\WINNT35\SYSTEM32\COMMAND.COM" xfId="3" xr:uid="{B7F75109-EC58-4BBD-8AB9-C705EAB60845}"/>
    <cellStyle name="Heading 1 2" xfId="6" xr:uid="{6B7117E3-0CC9-4BD6-86A0-FEBD933BFCD3}"/>
    <cellStyle name="Heading 2 2" xfId="5" xr:uid="{9FE5C20E-F7D9-4067-97F2-4966D4A6C36D}"/>
    <cellStyle name="HeadingTable" xfId="12" xr:uid="{7957BCCC-28C3-4A99-ACF5-D129EAD421BC}"/>
    <cellStyle name="Komma" xfId="15" builtinId="3"/>
    <cellStyle name="Link" xfId="7" builtinId="8"/>
    <cellStyle name="Normal" xfId="0" builtinId="0"/>
    <cellStyle name="Normal 2" xfId="4" xr:uid="{4C44CDE8-A5CD-4AEC-9574-383D39FC4AAA}"/>
    <cellStyle name="Normal 2 2" xfId="8" xr:uid="{F01DB21C-1EFA-486D-8A24-C3E6816F50EF}"/>
    <cellStyle name="Normal 2 3" xfId="17" xr:uid="{0528965C-D904-4C71-BE6A-FFF0BEC3831C}"/>
    <cellStyle name="Normal 3" xfId="13" xr:uid="{55EBE3FF-5F7B-4B09-B26B-DDD4854CA599}"/>
    <cellStyle name="Normal 4" xfId="10" xr:uid="{A874AFD2-4067-4E25-82DB-09C833B8D74A}"/>
    <cellStyle name="Normal_20 OPR" xfId="9" xr:uid="{42702CC4-ACAC-4A53-A334-4500CCAFCEDC}"/>
    <cellStyle name="optionalExposure" xfId="2" xr:uid="{137B6073-E951-438B-AF64-5DE6E967F39E}"/>
    <cellStyle name="Procent" xfId="1" builtinId="5"/>
    <cellStyle name="Standard 3" xfId="11" xr:uid="{C1F9AB89-D1ED-4C35-9B73-F1F1A95DCFFF}"/>
    <cellStyle name="Tabel - Overskrift 2" xfId="14" xr:uid="{23A1C0D8-1319-4BD9-8F90-9D97008F1665}"/>
    <cellStyle name="Table - Text" xfId="16" xr:uid="{16A5F88B-BF7E-4CDC-AB4D-BB4D824838C2}"/>
  </cellStyles>
  <dxfs count="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B0F94AD5-2840-4277-B803-986AB73A5189}"/>
  </tableStyles>
  <colors>
    <mruColors>
      <color rgb="FF57A8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141039</xdr:colOff>
      <xdr:row>1</xdr:row>
      <xdr:rowOff>358657</xdr:rowOff>
    </xdr:to>
    <xdr:pic>
      <xdr:nvPicPr>
        <xdr:cNvPr id="2" name="Billede 1">
          <a:extLst>
            <a:ext uri="{FF2B5EF4-FFF2-40B4-BE49-F238E27FC236}">
              <a16:creationId xmlns:a16="http://schemas.microsoft.com/office/drawing/2014/main" id="{E2BC787C-9DEC-4F90-84FE-BB3BCCAF12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1782425" y="190500"/>
          <a:ext cx="1807914" cy="358657"/>
        </a:xfrm>
        <a:prstGeom prst="rect">
          <a:avLst/>
        </a:prstGeom>
      </xdr:spPr>
    </xdr:pic>
    <xdr:clientData/>
  </xdr:twoCellAnchor>
  <xdr:oneCellAnchor>
    <xdr:from>
      <xdr:col>8</xdr:col>
      <xdr:colOff>180975</xdr:colOff>
      <xdr:row>71</xdr:row>
      <xdr:rowOff>0</xdr:rowOff>
    </xdr:from>
    <xdr:ext cx="184731" cy="264560"/>
    <xdr:sp macro="" textlink="">
      <xdr:nvSpPr>
        <xdr:cNvPr id="3" name="TextBox 1">
          <a:extLst>
            <a:ext uri="{FF2B5EF4-FFF2-40B4-BE49-F238E27FC236}">
              <a16:creationId xmlns:a16="http://schemas.microsoft.com/office/drawing/2014/main" id="{7737FE18-B28A-4F48-9320-86AC4C4FE9B4}"/>
            </a:ext>
          </a:extLst>
        </xdr:cNvPr>
        <xdr:cNvSpPr txBox="1"/>
      </xdr:nvSpPr>
      <xdr:spPr>
        <a:xfrm>
          <a:off x="15849600" y="2128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0</xdr:row>
      <xdr:rowOff>0</xdr:rowOff>
    </xdr:from>
    <xdr:to>
      <xdr:col>7</xdr:col>
      <xdr:colOff>869157</xdr:colOff>
      <xdr:row>10</xdr:row>
      <xdr:rowOff>47625</xdr:rowOff>
    </xdr:to>
    <xdr:sp macro="" textlink="">
      <xdr:nvSpPr>
        <xdr:cNvPr id="2" name="AutoShape 1">
          <a:extLst>
            <a:ext uri="{FF2B5EF4-FFF2-40B4-BE49-F238E27FC236}">
              <a16:creationId xmlns:a16="http://schemas.microsoft.com/office/drawing/2014/main" id="{F3E4F5C5-B615-4229-81A6-4294A4756C25}"/>
            </a:ext>
          </a:extLst>
        </xdr:cNvPr>
        <xdr:cNvSpPr>
          <a:spLocks noChangeAspect="1" noChangeArrowheads="1"/>
        </xdr:cNvSpPr>
      </xdr:nvSpPr>
      <xdr:spPr bwMode="auto">
        <a:xfrm>
          <a:off x="3909060" y="3505200"/>
          <a:ext cx="9199722" cy="19164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CCAADB27-5F4F-485D-B77E-3D989136888F}"/>
            </a:ext>
          </a:extLst>
        </xdr:cNvPr>
        <xdr:cNvSpPr txBox="1"/>
      </xdr:nvSpPr>
      <xdr:spPr>
        <a:xfrm>
          <a:off x="2154555" y="5328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fh\AppData\Local\Microsoft\Windows\INetCache\Content.Outlook\HZ6DXATK\S&#248;jle%20III%20appendiks%20pr.%2030.06.2025.xlsx" TargetMode="External"/><Relationship Id="rId1" Type="http://schemas.openxmlformats.org/officeDocument/2006/relationships/externalLinkPath" Target="file:///C:\Users\ofh\AppData\Local\Microsoft\Windows\INetCache\Content.Outlook\HZ6DXATK\S&#248;jle%20III%20appendiks%20pr.%2030.06.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ex A section summary"/>
      <sheetName val="EU OV1"/>
      <sheetName val="EU KM1"/>
      <sheetName val="EU INS1"/>
      <sheetName val="EU INS2"/>
      <sheetName val="EU OVC"/>
      <sheetName val="EU CMS1"/>
      <sheetName val="EU CMS2"/>
      <sheetName val="Table EU OVA"/>
      <sheetName val="Table EU OVB"/>
      <sheetName val="Template EU LI1 "/>
      <sheetName val="Template EU LI2"/>
      <sheetName val="Template EU LI3"/>
      <sheetName val="Table EU LIA"/>
      <sheetName val="Table EU LIB"/>
      <sheetName val="Template EU PV1"/>
      <sheetName val="Template EU CC1"/>
      <sheetName val="Template EU CC2 "/>
      <sheetName val="Table EU CCA  "/>
      <sheetName val="EU CCyB1"/>
      <sheetName val="EU CCyB2"/>
      <sheetName val="EU LR1 - LRSum"/>
      <sheetName val="EU LR2 - LRCom"/>
      <sheetName val="EU LR3 - LRSpl"/>
      <sheetName val="EU LRA"/>
      <sheetName val="EU LIQA"/>
      <sheetName val="EU LIQ1"/>
      <sheetName val="EU LIQB"/>
      <sheetName val="EU LIQ2"/>
      <sheetName val="Table EU CRA"/>
      <sheetName val="Table EU CRB"/>
      <sheetName val="Template EU CR1"/>
      <sheetName val="Template EU CR1-A"/>
      <sheetName val="Template EU CR2"/>
      <sheetName val="Template EU CR2a"/>
      <sheetName val="Template EU CQ1"/>
      <sheetName val="Template EU CQ2"/>
      <sheetName val="Template EU CQ3"/>
      <sheetName val="Template EU CQ4"/>
      <sheetName val="Template EU CQ5"/>
      <sheetName val="Template EU CQ6"/>
      <sheetName val="Template EU CQ7"/>
      <sheetName val="Template EU CQ8"/>
      <sheetName val="EU CRC"/>
      <sheetName val="EU CR3"/>
      <sheetName val="EU CRD"/>
      <sheetName val="EU CR4"/>
      <sheetName val="EU CR5"/>
      <sheetName val="EU CRE"/>
      <sheetName val="EU CR6"/>
      <sheetName val="EU CR6-A"/>
      <sheetName val="EU CR7"/>
      <sheetName val="EU CR7-A"/>
      <sheetName val="EU CR8"/>
      <sheetName val="EU CR9"/>
      <sheetName val="EU CR9.1"/>
      <sheetName val="EU CR10 "/>
      <sheetName val="Table EU CCRA"/>
      <sheetName val="Template EU CCR1"/>
      <sheetName val="Template EU CCR3"/>
      <sheetName val="Template EU CCR4"/>
      <sheetName val="Template EU CCR5"/>
      <sheetName val="Template EU CCR6"/>
      <sheetName val="Template EU CCR7"/>
      <sheetName val="Template EU CCR8"/>
      <sheetName val="Table SECA"/>
      <sheetName val="Template EU SEC1"/>
      <sheetName val="Template EU SEC2"/>
      <sheetName val="Template EU SEC3"/>
      <sheetName val="Template EU SEC4"/>
      <sheetName val="Template EU SEC5"/>
      <sheetName val="EU MRA"/>
      <sheetName val="EU MR1"/>
      <sheetName val="EU MRB"/>
      <sheetName val="EU MR2"/>
      <sheetName val="EU MR 3"/>
      <sheetName val="Table EU CVAA"/>
      <sheetName val="Template EU CVA1"/>
      <sheetName val="Table EU CVAB"/>
      <sheetName val="Template EU CVA2"/>
      <sheetName val="Template EU CVA3"/>
      <sheetName val="Template EU CVA4"/>
      <sheetName val="Table EU ORA"/>
      <sheetName val="Template EU OR1"/>
      <sheetName val="Template EU OR2"/>
      <sheetName val="Template EU OR3"/>
      <sheetName val="Table EU IRRBBA"/>
      <sheetName val="Template EU IRRBB1"/>
      <sheetName val="REMA"/>
      <sheetName val="REM1"/>
      <sheetName val="REM2"/>
      <sheetName val="REM3"/>
      <sheetName val="REM4"/>
      <sheetName val="REM5"/>
      <sheetName val="Template EU AE1"/>
      <sheetName val="Template EU AE2"/>
      <sheetName val="Template EU AE3"/>
      <sheetName val="Table EU AE4"/>
      <sheetName val="Qualitative-Environmental risk"/>
      <sheetName val="Qualitative-Social risk"/>
      <sheetName val="Qualitative-Governance risk"/>
      <sheetName val="1.CC Transition risk-Banking b."/>
      <sheetName val="2.CC Trans-BB.RE collateral"/>
      <sheetName val="3.CC Trans-BB.alignment metrics"/>
      <sheetName val="4.CC Transition-toppollutcomp"/>
      <sheetName val="5.CC Physical risk"/>
      <sheetName val="6. Summary GAR "/>
      <sheetName val="7.Mitigating actions-GAR assets"/>
      <sheetName val="8.Mitigating actions - GAR %"/>
      <sheetName val="9.Mitigating actions-BTAR"/>
      <sheetName val="10.Other mitigating actions"/>
      <sheetName val="EU CAE1"/>
    </sheetNames>
    <sheetDataSet>
      <sheetData sheetId="0"/>
      <sheetData sheetId="1"/>
      <sheetData sheetId="2">
        <row r="9">
          <cell r="D9">
            <v>16386.094713999999</v>
          </cell>
          <cell r="E9">
            <v>16377.46467444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D7">
            <v>213019.03002000001</v>
          </cell>
        </row>
        <row r="16">
          <cell r="D16">
            <v>5746.3663011999997</v>
          </cell>
        </row>
        <row r="21">
          <cell r="D21">
            <v>218566.9449192</v>
          </cell>
        </row>
      </sheetData>
      <sheetData sheetId="22"/>
      <sheetData sheetId="23"/>
      <sheetData sheetId="24"/>
      <sheetData sheetId="25"/>
      <sheetData sheetId="26"/>
      <sheetData sheetId="27"/>
      <sheetData sheetId="28"/>
      <sheetData sheetId="29"/>
      <sheetData sheetId="30"/>
      <sheetData sheetId="31">
        <row r="9">
          <cell r="C9">
            <v>199946.99861737317</v>
          </cell>
          <cell r="F9">
            <v>820.00138262681855</v>
          </cell>
          <cell r="I9">
            <v>344.07088485542891</v>
          </cell>
          <cell r="L9">
            <v>53.513895811515312</v>
          </cell>
        </row>
        <row r="23">
          <cell r="C23">
            <v>12619.864710821999</v>
          </cell>
          <cell r="F23">
            <v>19.844999999999999</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5">
          <cell r="L25">
            <v>19868</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theme/theme1.xml><?xml version="1.0" encoding="utf-8"?>
<a:theme xmlns:a="http://schemas.openxmlformats.org/drawingml/2006/main" name="Office Theme">
  <a:themeElements>
    <a:clrScheme name="DLR Kredit">
      <a:dk1>
        <a:sysClr val="windowText" lastClr="000000"/>
      </a:dk1>
      <a:lt1>
        <a:sysClr val="window" lastClr="FFFFFF"/>
      </a:lt1>
      <a:dk2>
        <a:srgbClr val="73757E"/>
      </a:dk2>
      <a:lt2>
        <a:srgbClr val="AEB0B8"/>
      </a:lt2>
      <a:accent1>
        <a:srgbClr val="387D6B"/>
      </a:accent1>
      <a:accent2>
        <a:srgbClr val="296053"/>
      </a:accent2>
      <a:accent3>
        <a:srgbClr val="57A8A3"/>
      </a:accent3>
      <a:accent4>
        <a:srgbClr val="7BC7C1"/>
      </a:accent4>
      <a:accent5>
        <a:srgbClr val="ABDBDF"/>
      </a:accent5>
      <a:accent6>
        <a:srgbClr val="BA574B"/>
      </a:accent6>
      <a:hlink>
        <a:srgbClr val="57A8A3"/>
      </a:hlink>
      <a:folHlink>
        <a:srgbClr val="296053"/>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E4874-035F-43B5-80DC-BA99393049A2}">
  <sheetPr codeName="Ark1"/>
  <dimension ref="A1:T108"/>
  <sheetViews>
    <sheetView showGridLines="0" tabSelected="1" zoomScaleNormal="100" workbookViewId="0"/>
  </sheetViews>
  <sheetFormatPr defaultRowHeight="15" x14ac:dyDescent="0.25"/>
  <cols>
    <col min="2" max="2" width="167.5703125" customWidth="1"/>
    <col min="3" max="3" width="13.5703125" bestFit="1" customWidth="1"/>
    <col min="4" max="4" width="11.42578125" customWidth="1"/>
  </cols>
  <sheetData>
    <row r="1" spans="1:20" x14ac:dyDescent="0.25">
      <c r="C1" s="289"/>
    </row>
    <row r="2" spans="1:20" ht="30" x14ac:dyDescent="0.4">
      <c r="B2" s="631" t="s">
        <v>0</v>
      </c>
    </row>
    <row r="3" spans="1:20" ht="31.5" x14ac:dyDescent="0.5">
      <c r="B3" s="632"/>
    </row>
    <row r="4" spans="1:20" x14ac:dyDescent="0.25">
      <c r="C4" s="22" t="s">
        <v>1</v>
      </c>
      <c r="D4" s="22" t="s">
        <v>2</v>
      </c>
    </row>
    <row r="5" spans="1:20" x14ac:dyDescent="0.25">
      <c r="B5" s="997" t="s">
        <v>1664</v>
      </c>
      <c r="C5" s="997"/>
      <c r="D5" s="997"/>
      <c r="E5" s="997"/>
      <c r="F5" s="997"/>
    </row>
    <row r="6" spans="1:20" x14ac:dyDescent="0.25">
      <c r="B6" s="633" t="s">
        <v>3</v>
      </c>
      <c r="C6" s="633" t="s">
        <v>1894</v>
      </c>
      <c r="D6" s="414" t="s">
        <v>1663</v>
      </c>
      <c r="E6" s="633"/>
      <c r="F6" s="633"/>
      <c r="G6" s="633"/>
      <c r="H6" s="633"/>
      <c r="I6" s="633"/>
      <c r="J6" s="633"/>
      <c r="K6" s="633"/>
      <c r="L6" s="633"/>
      <c r="M6" s="634"/>
      <c r="N6" s="634"/>
      <c r="O6" s="634"/>
      <c r="P6" s="634"/>
    </row>
    <row r="7" spans="1:20" x14ac:dyDescent="0.25">
      <c r="B7" s="635" t="s">
        <v>6</v>
      </c>
      <c r="C7" s="635" t="s">
        <v>1894</v>
      </c>
      <c r="D7" s="414" t="s">
        <v>1663</v>
      </c>
      <c r="E7" s="635"/>
      <c r="F7" s="635"/>
      <c r="G7" s="635"/>
      <c r="H7" s="635"/>
      <c r="I7" s="635"/>
      <c r="J7" s="635"/>
      <c r="K7" s="635"/>
      <c r="L7" s="635"/>
      <c r="M7" s="634"/>
      <c r="N7" s="634"/>
      <c r="O7" s="634"/>
      <c r="P7" s="634"/>
    </row>
    <row r="8" spans="1:20" s="383" customFormat="1" ht="14.45" customHeight="1" x14ac:dyDescent="0.25">
      <c r="A8"/>
      <c r="B8" s="636" t="s">
        <v>1734</v>
      </c>
      <c r="C8" s="817" t="s">
        <v>1894</v>
      </c>
      <c r="D8" s="414" t="s">
        <v>1663</v>
      </c>
      <c r="Q8" s="818"/>
      <c r="R8" s="818"/>
      <c r="S8" s="818"/>
      <c r="T8" s="818"/>
    </row>
    <row r="9" spans="1:20" s="383" customFormat="1" ht="14.45" customHeight="1" x14ac:dyDescent="0.25">
      <c r="A9"/>
      <c r="B9" s="860" t="s">
        <v>1770</v>
      </c>
      <c r="C9" s="817" t="s">
        <v>1894</v>
      </c>
      <c r="D9" s="414" t="s">
        <v>1663</v>
      </c>
      <c r="Q9" s="818"/>
      <c r="R9" s="818"/>
      <c r="S9" s="818"/>
      <c r="T9" s="818"/>
    </row>
    <row r="10" spans="1:20" x14ac:dyDescent="0.25">
      <c r="B10" s="634"/>
      <c r="C10" s="634"/>
      <c r="D10" s="414"/>
      <c r="E10" s="634"/>
      <c r="F10" s="634"/>
      <c r="G10" s="634"/>
      <c r="H10" s="634"/>
      <c r="I10" s="634"/>
      <c r="J10" s="634"/>
      <c r="K10" s="634"/>
      <c r="L10" s="634"/>
      <c r="M10" s="634"/>
      <c r="N10" s="634"/>
      <c r="O10" s="634"/>
      <c r="P10" s="634"/>
    </row>
    <row r="11" spans="1:20" x14ac:dyDescent="0.25">
      <c r="D11" s="414"/>
    </row>
    <row r="12" spans="1:20" x14ac:dyDescent="0.25">
      <c r="B12" s="643" t="s">
        <v>1665</v>
      </c>
      <c r="C12" s="291"/>
      <c r="D12" s="291"/>
      <c r="E12" s="291"/>
      <c r="F12" s="291"/>
    </row>
    <row r="13" spans="1:20" x14ac:dyDescent="0.25">
      <c r="B13" s="633" t="s">
        <v>8</v>
      </c>
      <c r="C13" s="414" t="s">
        <v>4</v>
      </c>
      <c r="D13" s="414" t="s">
        <v>5</v>
      </c>
      <c r="E13" s="414"/>
      <c r="F13" s="414"/>
      <c r="G13" s="414"/>
      <c r="H13" s="414"/>
      <c r="I13" s="414"/>
      <c r="J13" s="414"/>
      <c r="K13" s="414"/>
      <c r="L13" s="414"/>
    </row>
    <row r="14" spans="1:20" x14ac:dyDescent="0.25">
      <c r="B14" s="635" t="s">
        <v>9</v>
      </c>
      <c r="C14" s="636" t="s">
        <v>4</v>
      </c>
      <c r="D14" s="414" t="s">
        <v>5</v>
      </c>
      <c r="E14" s="636"/>
      <c r="F14" s="636"/>
      <c r="G14" s="636"/>
      <c r="H14" s="636"/>
      <c r="I14" s="636"/>
      <c r="J14" s="636"/>
      <c r="K14" s="636"/>
      <c r="L14" s="636"/>
    </row>
    <row r="15" spans="1:20" x14ac:dyDescent="0.25">
      <c r="B15" s="635" t="s">
        <v>10</v>
      </c>
      <c r="C15" s="636" t="s">
        <v>4</v>
      </c>
      <c r="D15" s="414" t="s">
        <v>5</v>
      </c>
      <c r="E15" s="636"/>
      <c r="F15" s="636"/>
      <c r="G15" s="636"/>
      <c r="H15" s="636"/>
      <c r="I15" s="636"/>
      <c r="J15" s="636"/>
      <c r="K15" s="636"/>
      <c r="L15" s="636"/>
    </row>
    <row r="16" spans="1:20" x14ac:dyDescent="0.25">
      <c r="D16" s="414"/>
    </row>
    <row r="17" spans="2:13" x14ac:dyDescent="0.25">
      <c r="D17" s="414"/>
    </row>
    <row r="18" spans="2:13" x14ac:dyDescent="0.25">
      <c r="B18" s="669" t="s">
        <v>1666</v>
      </c>
      <c r="C18" s="670"/>
      <c r="D18" s="670"/>
      <c r="E18" s="670"/>
      <c r="F18" s="670"/>
    </row>
    <row r="19" spans="2:13" x14ac:dyDescent="0.25">
      <c r="B19" s="633" t="s">
        <v>11</v>
      </c>
      <c r="C19" s="633" t="s">
        <v>7</v>
      </c>
      <c r="D19" s="414" t="s">
        <v>1663</v>
      </c>
      <c r="E19" s="633"/>
      <c r="F19" s="633"/>
      <c r="G19" s="633"/>
      <c r="H19" s="633"/>
      <c r="I19" s="633"/>
      <c r="J19" s="633"/>
      <c r="K19" s="633"/>
      <c r="L19" s="633"/>
      <c r="M19" s="634"/>
    </row>
    <row r="20" spans="2:13" x14ac:dyDescent="0.25">
      <c r="B20" s="635" t="s">
        <v>12</v>
      </c>
      <c r="C20" s="635" t="s">
        <v>7</v>
      </c>
      <c r="D20" s="414" t="s">
        <v>1663</v>
      </c>
      <c r="E20" s="635"/>
      <c r="F20" s="635"/>
      <c r="G20" s="635"/>
      <c r="H20" s="635"/>
      <c r="I20" s="635"/>
      <c r="J20" s="635"/>
      <c r="K20" s="635"/>
      <c r="L20" s="635"/>
      <c r="M20" s="634"/>
    </row>
    <row r="21" spans="2:13" x14ac:dyDescent="0.25">
      <c r="B21" s="635" t="s">
        <v>13</v>
      </c>
      <c r="C21" s="635" t="s">
        <v>4</v>
      </c>
      <c r="D21" s="414" t="s">
        <v>5</v>
      </c>
      <c r="E21" s="635"/>
      <c r="F21" s="635"/>
      <c r="G21" s="635"/>
      <c r="H21" s="635"/>
      <c r="I21" s="635"/>
      <c r="J21" s="635"/>
      <c r="K21" s="635"/>
      <c r="L21" s="635"/>
      <c r="M21" s="634"/>
    </row>
    <row r="22" spans="2:13" x14ac:dyDescent="0.25">
      <c r="B22" s="635"/>
      <c r="C22" s="635"/>
      <c r="D22" s="414"/>
      <c r="E22" s="635"/>
      <c r="F22" s="635"/>
      <c r="G22" s="635"/>
      <c r="H22" s="635"/>
      <c r="I22" s="635"/>
      <c r="J22" s="635"/>
      <c r="K22" s="635"/>
      <c r="L22" s="635"/>
      <c r="M22" s="634"/>
    </row>
    <row r="23" spans="2:13" x14ac:dyDescent="0.25">
      <c r="B23" s="635"/>
      <c r="C23" s="635"/>
      <c r="D23" s="414"/>
      <c r="E23" s="635"/>
      <c r="F23" s="635"/>
      <c r="G23" s="635"/>
      <c r="H23" s="635"/>
      <c r="I23" s="635"/>
      <c r="J23" s="635"/>
      <c r="K23" s="635"/>
      <c r="L23" s="635"/>
      <c r="M23" s="634"/>
    </row>
    <row r="24" spans="2:13" x14ac:dyDescent="0.25">
      <c r="B24" s="644" t="s">
        <v>1667</v>
      </c>
      <c r="C24" s="671"/>
      <c r="D24" s="672"/>
      <c r="E24" s="671"/>
      <c r="F24" s="671"/>
      <c r="G24" s="635"/>
      <c r="H24" s="635"/>
      <c r="I24" s="635"/>
      <c r="J24" s="635"/>
      <c r="K24" s="635"/>
      <c r="L24" s="635"/>
      <c r="M24" s="634"/>
    </row>
    <row r="25" spans="2:13" x14ac:dyDescent="0.25">
      <c r="B25" s="635" t="s">
        <v>14</v>
      </c>
      <c r="C25" s="635" t="s">
        <v>7</v>
      </c>
      <c r="D25" s="414" t="s">
        <v>1663</v>
      </c>
      <c r="E25" s="635"/>
      <c r="F25" s="635"/>
      <c r="G25" s="635"/>
      <c r="H25" s="635"/>
      <c r="I25" s="635"/>
      <c r="J25" s="635"/>
      <c r="K25" s="635"/>
      <c r="L25" s="635"/>
      <c r="M25" s="634"/>
    </row>
    <row r="26" spans="2:13" x14ac:dyDescent="0.25">
      <c r="B26" s="634"/>
      <c r="C26" s="637"/>
      <c r="D26" s="414"/>
      <c r="E26" s="637"/>
      <c r="F26" s="637"/>
      <c r="G26" s="634"/>
      <c r="H26" s="634"/>
      <c r="I26" s="634"/>
      <c r="J26" s="634"/>
      <c r="K26" s="634"/>
      <c r="L26" s="634"/>
      <c r="M26" s="634"/>
    </row>
    <row r="27" spans="2:13" x14ac:dyDescent="0.25">
      <c r="D27" s="414"/>
    </row>
    <row r="28" spans="2:13" x14ac:dyDescent="0.25">
      <c r="B28" s="645" t="s">
        <v>1668</v>
      </c>
      <c r="C28" s="293"/>
      <c r="D28" s="293"/>
      <c r="E28" s="293"/>
      <c r="F28" s="293"/>
    </row>
    <row r="29" spans="2:13" x14ac:dyDescent="0.25">
      <c r="B29" s="633" t="s">
        <v>15</v>
      </c>
      <c r="C29" s="414" t="s">
        <v>7</v>
      </c>
      <c r="D29" s="414" t="s">
        <v>1663</v>
      </c>
      <c r="E29" s="414"/>
      <c r="F29" s="414"/>
      <c r="G29" s="414"/>
      <c r="H29" s="414"/>
      <c r="I29" s="414"/>
      <c r="J29" s="414"/>
      <c r="K29" s="414"/>
      <c r="L29" s="414"/>
    </row>
    <row r="30" spans="2:13" x14ac:dyDescent="0.25">
      <c r="B30" s="635" t="s">
        <v>16</v>
      </c>
      <c r="C30" s="636" t="s">
        <v>7</v>
      </c>
      <c r="D30" s="414" t="s">
        <v>1663</v>
      </c>
      <c r="E30" s="636"/>
      <c r="F30" s="636"/>
      <c r="G30" s="636"/>
      <c r="H30" s="636"/>
      <c r="I30" s="636"/>
      <c r="J30" s="636"/>
      <c r="K30" s="636"/>
      <c r="L30" s="636"/>
    </row>
    <row r="31" spans="2:13" x14ac:dyDescent="0.25">
      <c r="B31" s="635" t="s">
        <v>17</v>
      </c>
      <c r="C31" s="636" t="s">
        <v>7</v>
      </c>
      <c r="D31" s="414" t="s">
        <v>1663</v>
      </c>
      <c r="E31" s="636"/>
      <c r="F31" s="636"/>
      <c r="G31" s="636"/>
      <c r="H31" s="636"/>
      <c r="I31" s="636"/>
      <c r="J31" s="636"/>
      <c r="K31" s="636"/>
      <c r="L31" s="636"/>
    </row>
    <row r="32" spans="2:13" x14ac:dyDescent="0.25">
      <c r="D32" s="414"/>
    </row>
    <row r="33" spans="2:12" x14ac:dyDescent="0.25">
      <c r="D33" s="414"/>
    </row>
    <row r="34" spans="2:12" x14ac:dyDescent="0.25">
      <c r="B34" s="646" t="s">
        <v>1669</v>
      </c>
      <c r="C34" s="294"/>
      <c r="D34" s="294"/>
      <c r="E34" s="294"/>
      <c r="F34" s="294"/>
    </row>
    <row r="35" spans="2:12" x14ac:dyDescent="0.25">
      <c r="B35" s="635" t="s">
        <v>18</v>
      </c>
      <c r="C35" s="636" t="s">
        <v>1894</v>
      </c>
      <c r="D35" s="414" t="s">
        <v>1663</v>
      </c>
      <c r="E35" s="636"/>
      <c r="F35" s="636"/>
      <c r="G35" s="636"/>
      <c r="H35" s="636"/>
      <c r="I35" s="636"/>
      <c r="J35" s="636"/>
      <c r="K35" s="636"/>
      <c r="L35" s="636"/>
    </row>
    <row r="36" spans="2:12" x14ac:dyDescent="0.25">
      <c r="B36" s="635" t="s">
        <v>19</v>
      </c>
      <c r="C36" s="636" t="s">
        <v>7</v>
      </c>
      <c r="D36" s="414" t="s">
        <v>1663</v>
      </c>
      <c r="E36" s="636"/>
      <c r="F36" s="636"/>
      <c r="G36" s="636"/>
      <c r="H36" s="636"/>
      <c r="I36" s="636"/>
      <c r="J36" s="636"/>
      <c r="K36" s="636"/>
      <c r="L36" s="636"/>
    </row>
    <row r="37" spans="2:12" x14ac:dyDescent="0.25">
      <c r="D37" s="414"/>
    </row>
    <row r="38" spans="2:12" x14ac:dyDescent="0.25">
      <c r="D38" s="414"/>
    </row>
    <row r="39" spans="2:12" x14ac:dyDescent="0.25">
      <c r="B39" s="647" t="s">
        <v>1670</v>
      </c>
      <c r="C39" s="290"/>
      <c r="D39" s="290"/>
      <c r="E39" s="290"/>
      <c r="F39" s="290"/>
    </row>
    <row r="40" spans="2:12" x14ac:dyDescent="0.25">
      <c r="B40" s="635" t="s">
        <v>20</v>
      </c>
      <c r="C40" s="633" t="s">
        <v>7</v>
      </c>
      <c r="D40" s="414" t="s">
        <v>1663</v>
      </c>
      <c r="E40" s="636"/>
      <c r="F40" s="636"/>
      <c r="G40" s="636"/>
      <c r="H40" s="636"/>
      <c r="I40" s="636"/>
      <c r="J40" s="636"/>
      <c r="K40" s="636"/>
      <c r="L40" s="636"/>
    </row>
    <row r="41" spans="2:12" x14ac:dyDescent="0.25">
      <c r="B41" s="635" t="s">
        <v>21</v>
      </c>
      <c r="C41" s="633" t="s">
        <v>7</v>
      </c>
      <c r="D41" s="414" t="s">
        <v>1663</v>
      </c>
      <c r="E41" s="636"/>
      <c r="F41" s="636"/>
      <c r="G41" s="636"/>
      <c r="H41" s="636"/>
      <c r="I41" s="636"/>
      <c r="J41" s="636"/>
      <c r="K41" s="636"/>
      <c r="L41" s="636"/>
    </row>
    <row r="42" spans="2:12" x14ac:dyDescent="0.25">
      <c r="B42" s="635" t="s">
        <v>22</v>
      </c>
      <c r="C42" s="633" t="s">
        <v>7</v>
      </c>
      <c r="D42" s="365" t="s">
        <v>1663</v>
      </c>
      <c r="E42" s="636"/>
      <c r="F42" s="636"/>
      <c r="G42" s="636"/>
      <c r="H42" s="636"/>
      <c r="I42" s="636"/>
      <c r="J42" s="636"/>
      <c r="K42" s="636"/>
      <c r="L42" s="636"/>
    </row>
    <row r="43" spans="2:12" x14ac:dyDescent="0.25">
      <c r="B43" s="635" t="s">
        <v>23</v>
      </c>
      <c r="C43" s="633" t="s">
        <v>4</v>
      </c>
      <c r="D43" s="414" t="s">
        <v>5</v>
      </c>
      <c r="E43" s="636"/>
      <c r="F43" s="636"/>
      <c r="G43" s="636"/>
      <c r="H43" s="636"/>
      <c r="I43" s="636"/>
      <c r="J43" s="636"/>
      <c r="K43" s="636"/>
      <c r="L43" s="636"/>
    </row>
    <row r="44" spans="2:12" x14ac:dyDescent="0.25">
      <c r="B44" s="635" t="s">
        <v>24</v>
      </c>
      <c r="C44" s="633" t="s">
        <v>7</v>
      </c>
      <c r="D44" s="414" t="s">
        <v>1663</v>
      </c>
      <c r="E44" s="636"/>
      <c r="F44" s="636"/>
      <c r="G44" s="636"/>
      <c r="H44" s="636"/>
      <c r="I44" s="636"/>
      <c r="J44" s="636"/>
      <c r="K44" s="636"/>
      <c r="L44" s="636"/>
    </row>
    <row r="45" spans="2:12" x14ac:dyDescent="0.25">
      <c r="B45" s="635" t="s">
        <v>25</v>
      </c>
      <c r="C45" s="633" t="s">
        <v>4</v>
      </c>
      <c r="D45" s="414" t="s">
        <v>5</v>
      </c>
      <c r="E45" s="636"/>
      <c r="F45" s="636"/>
      <c r="G45" s="636"/>
      <c r="H45" s="636"/>
      <c r="I45" s="636"/>
      <c r="J45" s="636"/>
      <c r="K45" s="636"/>
      <c r="L45" s="636"/>
    </row>
    <row r="46" spans="2:12" x14ac:dyDescent="0.25">
      <c r="B46" s="635" t="s">
        <v>26</v>
      </c>
      <c r="C46" s="633" t="s">
        <v>4</v>
      </c>
      <c r="D46" s="414" t="s">
        <v>5</v>
      </c>
      <c r="E46" s="636"/>
      <c r="F46" s="636"/>
      <c r="G46" s="636"/>
      <c r="H46" s="636"/>
      <c r="I46" s="636"/>
      <c r="J46" s="636"/>
      <c r="K46" s="636"/>
      <c r="L46" s="636"/>
    </row>
    <row r="47" spans="2:12" x14ac:dyDescent="0.25">
      <c r="B47" s="635" t="s">
        <v>27</v>
      </c>
      <c r="C47" s="633" t="s">
        <v>7</v>
      </c>
      <c r="D47" s="414" t="s">
        <v>1663</v>
      </c>
      <c r="E47" s="636"/>
      <c r="F47" s="636"/>
      <c r="G47" s="636"/>
      <c r="H47" s="636"/>
      <c r="I47" s="636"/>
      <c r="J47" s="636"/>
      <c r="K47" s="636"/>
      <c r="L47" s="636"/>
    </row>
    <row r="48" spans="2:12" x14ac:dyDescent="0.25">
      <c r="B48" s="1384" t="s">
        <v>28</v>
      </c>
      <c r="C48" s="633" t="s">
        <v>7</v>
      </c>
      <c r="D48" s="414" t="s">
        <v>1663</v>
      </c>
      <c r="E48" s="636"/>
      <c r="F48" s="636"/>
      <c r="G48" s="636"/>
      <c r="H48" s="636"/>
      <c r="I48" s="636"/>
      <c r="J48" s="636"/>
      <c r="K48" s="636"/>
      <c r="L48" s="636"/>
    </row>
    <row r="49" spans="2:12" x14ac:dyDescent="0.25">
      <c r="B49" s="635" t="s">
        <v>29</v>
      </c>
      <c r="C49" s="633" t="s">
        <v>4</v>
      </c>
      <c r="D49" s="414" t="s">
        <v>5</v>
      </c>
      <c r="E49" s="636"/>
      <c r="F49" s="636"/>
      <c r="G49" s="636"/>
      <c r="H49" s="636"/>
      <c r="I49" s="636"/>
      <c r="J49" s="636"/>
      <c r="K49" s="636"/>
      <c r="L49" s="636"/>
    </row>
    <row r="50" spans="2:12" x14ac:dyDescent="0.25">
      <c r="B50" s="635" t="s">
        <v>30</v>
      </c>
      <c r="C50" s="633" t="s">
        <v>7</v>
      </c>
      <c r="D50" s="414" t="s">
        <v>1663</v>
      </c>
      <c r="E50" s="636"/>
      <c r="F50" s="636"/>
      <c r="G50" s="636"/>
      <c r="H50" s="636"/>
      <c r="I50" s="636"/>
      <c r="J50" s="636"/>
      <c r="K50" s="636"/>
      <c r="L50" s="636"/>
    </row>
    <row r="51" spans="2:12" x14ac:dyDescent="0.25">
      <c r="B51" s="635" t="s">
        <v>31</v>
      </c>
      <c r="C51" s="633" t="s">
        <v>4</v>
      </c>
      <c r="D51" s="365" t="s">
        <v>5</v>
      </c>
      <c r="E51" s="636"/>
      <c r="F51" s="636"/>
      <c r="G51" s="636"/>
      <c r="H51" s="636"/>
      <c r="I51" s="636"/>
      <c r="J51" s="636"/>
      <c r="K51" s="636"/>
      <c r="L51" s="636"/>
    </row>
    <row r="52" spans="2:12" x14ac:dyDescent="0.25">
      <c r="D52" s="414"/>
    </row>
    <row r="53" spans="2:12" x14ac:dyDescent="0.25">
      <c r="D53" s="414"/>
    </row>
    <row r="54" spans="2:12" x14ac:dyDescent="0.25">
      <c r="B54" s="648" t="s">
        <v>1671</v>
      </c>
      <c r="C54" s="295"/>
      <c r="D54" s="295"/>
      <c r="E54" s="295"/>
      <c r="F54" s="295"/>
    </row>
    <row r="55" spans="2:12" x14ac:dyDescent="0.25">
      <c r="B55" s="635" t="s">
        <v>32</v>
      </c>
      <c r="C55" s="633" t="s">
        <v>7</v>
      </c>
      <c r="D55" s="414" t="s">
        <v>1663</v>
      </c>
      <c r="E55" s="636"/>
      <c r="F55" s="636"/>
      <c r="G55" s="636"/>
      <c r="H55" s="636"/>
      <c r="I55" s="636"/>
      <c r="J55" s="636"/>
      <c r="K55" s="636"/>
      <c r="L55" s="636"/>
    </row>
    <row r="56" spans="2:12" x14ac:dyDescent="0.25">
      <c r="D56" s="414"/>
    </row>
    <row r="57" spans="2:12" x14ac:dyDescent="0.25">
      <c r="D57" s="414"/>
    </row>
    <row r="58" spans="2:12" x14ac:dyDescent="0.25">
      <c r="B58" s="644" t="s">
        <v>1672</v>
      </c>
      <c r="C58" s="292"/>
      <c r="D58" s="292"/>
      <c r="E58" s="292"/>
      <c r="F58" s="292"/>
    </row>
    <row r="59" spans="2:12" x14ac:dyDescent="0.25">
      <c r="B59" s="635" t="s">
        <v>33</v>
      </c>
      <c r="C59" s="633" t="s">
        <v>7</v>
      </c>
      <c r="D59" s="414" t="s">
        <v>1663</v>
      </c>
      <c r="E59" s="636"/>
      <c r="F59" s="636"/>
      <c r="G59" s="636"/>
      <c r="H59" s="636"/>
      <c r="I59" s="636"/>
      <c r="J59" s="636"/>
      <c r="K59" s="636"/>
      <c r="L59" s="636"/>
    </row>
    <row r="60" spans="2:12" x14ac:dyDescent="0.25">
      <c r="B60" s="635" t="s">
        <v>34</v>
      </c>
      <c r="C60" s="633" t="s">
        <v>7</v>
      </c>
      <c r="D60" s="414" t="s">
        <v>1663</v>
      </c>
      <c r="E60" s="636"/>
      <c r="F60" s="636"/>
      <c r="G60" s="636"/>
      <c r="H60" s="636"/>
      <c r="I60" s="636"/>
      <c r="J60" s="636"/>
      <c r="K60" s="636"/>
      <c r="L60" s="636"/>
    </row>
    <row r="61" spans="2:12" x14ac:dyDescent="0.25">
      <c r="D61" s="414"/>
    </row>
    <row r="62" spans="2:12" x14ac:dyDescent="0.25">
      <c r="D62" s="414"/>
    </row>
    <row r="63" spans="2:12" x14ac:dyDescent="0.25">
      <c r="B63" s="649" t="s">
        <v>1673</v>
      </c>
      <c r="C63" s="296"/>
      <c r="D63" s="296"/>
      <c r="E63" s="296"/>
      <c r="F63" s="296"/>
    </row>
    <row r="64" spans="2:12" x14ac:dyDescent="0.25">
      <c r="B64" s="635" t="s">
        <v>35</v>
      </c>
      <c r="C64" s="633" t="s">
        <v>7</v>
      </c>
      <c r="D64" s="414" t="s">
        <v>1663</v>
      </c>
      <c r="E64" s="636"/>
      <c r="F64" s="636"/>
      <c r="G64" s="636"/>
      <c r="H64" s="636"/>
      <c r="I64" s="636"/>
      <c r="J64" s="636"/>
      <c r="K64" s="636"/>
      <c r="L64" s="636"/>
    </row>
    <row r="65" spans="2:12" x14ac:dyDescent="0.25">
      <c r="B65" s="635" t="s">
        <v>36</v>
      </c>
      <c r="C65" s="633" t="s">
        <v>4</v>
      </c>
      <c r="D65" s="414" t="s">
        <v>5</v>
      </c>
      <c r="E65" s="636"/>
      <c r="F65" s="636"/>
      <c r="G65" s="636"/>
      <c r="H65" s="636"/>
      <c r="I65" s="636"/>
      <c r="J65" s="636"/>
      <c r="K65" s="636"/>
      <c r="L65" s="636"/>
    </row>
    <row r="66" spans="2:12" x14ac:dyDescent="0.25">
      <c r="B66" s="635" t="s">
        <v>37</v>
      </c>
      <c r="C66" s="633" t="s">
        <v>7</v>
      </c>
      <c r="D66" s="414" t="s">
        <v>1663</v>
      </c>
      <c r="E66" s="636"/>
      <c r="F66" s="636"/>
      <c r="G66" s="636"/>
      <c r="H66" s="636"/>
      <c r="I66" s="636"/>
      <c r="J66" s="636"/>
      <c r="K66" s="636"/>
      <c r="L66" s="636"/>
    </row>
    <row r="67" spans="2:12" x14ac:dyDescent="0.25">
      <c r="B67" s="635" t="s">
        <v>38</v>
      </c>
      <c r="C67" s="633" t="s">
        <v>7</v>
      </c>
      <c r="D67" s="414" t="s">
        <v>1663</v>
      </c>
      <c r="E67" s="636"/>
      <c r="F67" s="636"/>
      <c r="G67" s="636"/>
      <c r="H67" s="636"/>
      <c r="I67" s="636"/>
      <c r="J67" s="636"/>
      <c r="K67" s="636"/>
      <c r="L67" s="636"/>
    </row>
    <row r="68" spans="2:12" x14ac:dyDescent="0.25">
      <c r="B68" s="635" t="s">
        <v>39</v>
      </c>
      <c r="C68" s="633" t="s">
        <v>1894</v>
      </c>
      <c r="D68" s="414" t="s">
        <v>1663</v>
      </c>
      <c r="E68" s="636"/>
      <c r="F68" s="636"/>
      <c r="G68" s="636"/>
      <c r="H68" s="636"/>
      <c r="I68" s="636"/>
      <c r="J68" s="636"/>
      <c r="K68" s="636"/>
      <c r="L68" s="636"/>
    </row>
    <row r="69" spans="2:12" x14ac:dyDescent="0.25">
      <c r="B69" s="635" t="s">
        <v>40</v>
      </c>
      <c r="C69" s="633" t="s">
        <v>4</v>
      </c>
      <c r="D69" s="414" t="s">
        <v>5</v>
      </c>
      <c r="E69" s="636"/>
      <c r="F69" s="636"/>
      <c r="G69" s="636"/>
      <c r="H69" s="636"/>
      <c r="I69" s="636"/>
      <c r="J69" s="636"/>
      <c r="K69" s="636"/>
      <c r="L69" s="636"/>
    </row>
    <row r="70" spans="2:12" x14ac:dyDescent="0.25">
      <c r="B70" s="635"/>
      <c r="C70" s="635"/>
      <c r="D70" s="414"/>
      <c r="E70" s="635"/>
      <c r="F70" s="635"/>
      <c r="G70" s="635"/>
    </row>
    <row r="71" spans="2:12" x14ac:dyDescent="0.25">
      <c r="D71" s="414"/>
    </row>
    <row r="72" spans="2:12" x14ac:dyDescent="0.25">
      <c r="B72" s="651" t="s">
        <v>1674</v>
      </c>
      <c r="C72" s="297"/>
      <c r="D72" s="297"/>
      <c r="E72" s="297"/>
      <c r="F72" s="297"/>
    </row>
    <row r="73" spans="2:12" x14ac:dyDescent="0.25">
      <c r="B73" s="635" t="s">
        <v>1878</v>
      </c>
      <c r="C73" s="633" t="s">
        <v>7</v>
      </c>
      <c r="D73" s="414" t="s">
        <v>1663</v>
      </c>
      <c r="E73" s="636"/>
      <c r="F73" s="636"/>
      <c r="G73" s="636"/>
    </row>
    <row r="74" spans="2:12" x14ac:dyDescent="0.25">
      <c r="D74" s="414"/>
    </row>
    <row r="75" spans="2:12" x14ac:dyDescent="0.25">
      <c r="D75" s="414"/>
    </row>
    <row r="76" spans="2:12" x14ac:dyDescent="0.25">
      <c r="B76" s="652" t="s">
        <v>1675</v>
      </c>
      <c r="C76" s="298"/>
      <c r="D76" s="298"/>
      <c r="E76" s="298"/>
      <c r="F76" s="298"/>
    </row>
    <row r="77" spans="2:12" x14ac:dyDescent="0.25">
      <c r="B77" s="635" t="s">
        <v>41</v>
      </c>
      <c r="C77" s="633" t="s">
        <v>4</v>
      </c>
      <c r="D77" s="414" t="s">
        <v>5</v>
      </c>
      <c r="E77" s="636"/>
      <c r="F77" s="636"/>
      <c r="G77" s="636"/>
      <c r="H77" s="636"/>
      <c r="I77" s="636"/>
      <c r="J77" s="636"/>
      <c r="K77" s="636"/>
      <c r="L77" s="636"/>
    </row>
    <row r="78" spans="2:12" x14ac:dyDescent="0.25">
      <c r="D78" s="414"/>
    </row>
    <row r="79" spans="2:12" x14ac:dyDescent="0.25">
      <c r="D79" s="414"/>
    </row>
    <row r="80" spans="2:12" x14ac:dyDescent="0.25">
      <c r="B80" s="650" t="s">
        <v>1676</v>
      </c>
      <c r="C80" s="333"/>
      <c r="D80" s="333"/>
      <c r="E80" s="333"/>
      <c r="F80" s="333"/>
    </row>
    <row r="81" spans="2:12" x14ac:dyDescent="0.25">
      <c r="B81" s="636" t="s">
        <v>42</v>
      </c>
      <c r="C81" s="633" t="s">
        <v>4</v>
      </c>
      <c r="D81" s="414" t="s">
        <v>5</v>
      </c>
      <c r="E81" s="636"/>
      <c r="F81" s="636"/>
      <c r="G81" s="636"/>
      <c r="H81" s="636"/>
      <c r="I81" s="636"/>
      <c r="J81" s="636"/>
      <c r="K81" s="636"/>
      <c r="L81" s="636"/>
    </row>
    <row r="82" spans="2:12" x14ac:dyDescent="0.25">
      <c r="B82" s="636" t="s">
        <v>43</v>
      </c>
      <c r="C82" s="633" t="s">
        <v>4</v>
      </c>
      <c r="D82" s="414" t="s">
        <v>5</v>
      </c>
      <c r="E82" s="636"/>
      <c r="F82" s="636"/>
      <c r="G82" s="636"/>
      <c r="H82" s="636"/>
      <c r="I82" s="636"/>
      <c r="J82" s="636"/>
      <c r="K82" s="636"/>
      <c r="L82" s="636"/>
    </row>
    <row r="83" spans="2:12" x14ac:dyDescent="0.25">
      <c r="B83" s="636" t="s">
        <v>44</v>
      </c>
      <c r="C83" s="633" t="s">
        <v>4</v>
      </c>
      <c r="D83" s="414" t="s">
        <v>5</v>
      </c>
      <c r="E83" s="636"/>
      <c r="F83" s="636"/>
      <c r="G83" s="636"/>
      <c r="H83" s="636"/>
      <c r="I83" s="636"/>
      <c r="J83" s="636"/>
      <c r="K83" s="636"/>
      <c r="L83" s="636"/>
    </row>
    <row r="84" spans="2:12" x14ac:dyDescent="0.25">
      <c r="D84" s="414"/>
    </row>
    <row r="85" spans="2:12" x14ac:dyDescent="0.25">
      <c r="D85" s="414"/>
    </row>
    <row r="86" spans="2:12" x14ac:dyDescent="0.25">
      <c r="B86" s="650" t="s">
        <v>1677</v>
      </c>
      <c r="C86" s="333"/>
      <c r="D86" s="333"/>
      <c r="E86" s="333"/>
      <c r="F86" s="333"/>
    </row>
    <row r="87" spans="2:12" x14ac:dyDescent="0.25">
      <c r="B87" s="414" t="s">
        <v>45</v>
      </c>
      <c r="C87" s="633" t="s">
        <v>4</v>
      </c>
      <c r="D87" s="414" t="s">
        <v>5</v>
      </c>
      <c r="E87" s="414"/>
      <c r="F87" s="414"/>
      <c r="G87" s="414"/>
      <c r="H87" s="414"/>
      <c r="I87" s="414"/>
      <c r="J87" s="414"/>
      <c r="K87" s="414"/>
      <c r="L87" s="414"/>
    </row>
    <row r="88" spans="2:12" x14ac:dyDescent="0.25">
      <c r="B88" s="636" t="s">
        <v>46</v>
      </c>
      <c r="C88" s="633" t="s">
        <v>4</v>
      </c>
      <c r="D88" s="414" t="s">
        <v>5</v>
      </c>
      <c r="E88" s="636"/>
      <c r="F88" s="636"/>
      <c r="G88" s="636"/>
      <c r="H88" s="636"/>
      <c r="I88" s="636"/>
      <c r="J88" s="636"/>
      <c r="K88" s="636"/>
      <c r="L88" s="636"/>
    </row>
    <row r="91" spans="2:12" x14ac:dyDescent="0.25">
      <c r="B91" s="678" t="s">
        <v>1678</v>
      </c>
      <c r="C91" s="678"/>
      <c r="D91" s="676"/>
      <c r="E91" s="676"/>
      <c r="F91" s="676"/>
    </row>
    <row r="92" spans="2:12" x14ac:dyDescent="0.25">
      <c r="B92" s="414" t="s">
        <v>47</v>
      </c>
      <c r="C92" s="633" t="s">
        <v>7</v>
      </c>
      <c r="D92" s="414" t="s">
        <v>1663</v>
      </c>
      <c r="E92" s="636"/>
      <c r="F92" s="636"/>
    </row>
    <row r="93" spans="2:12" x14ac:dyDescent="0.25">
      <c r="B93" s="414"/>
      <c r="C93" s="633"/>
      <c r="D93" s="414"/>
      <c r="E93" s="636"/>
      <c r="F93" s="636"/>
    </row>
    <row r="95" spans="2:12" x14ac:dyDescent="0.25">
      <c r="B95" s="685" t="s">
        <v>48</v>
      </c>
      <c r="C95" s="686"/>
      <c r="D95" s="686"/>
      <c r="E95" s="686"/>
      <c r="F95" s="686"/>
    </row>
    <row r="96" spans="2:12" x14ac:dyDescent="0.25">
      <c r="B96" s="683" t="s">
        <v>49</v>
      </c>
      <c r="C96" s="633" t="s">
        <v>7</v>
      </c>
      <c r="D96" s="633" t="s">
        <v>1663</v>
      </c>
    </row>
    <row r="97" spans="2:4" x14ac:dyDescent="0.25">
      <c r="B97" s="683" t="s">
        <v>50</v>
      </c>
      <c r="C97" s="633" t="s">
        <v>7</v>
      </c>
      <c r="D97" s="633" t="s">
        <v>1663</v>
      </c>
    </row>
    <row r="98" spans="2:4" x14ac:dyDescent="0.25">
      <c r="B98" s="683" t="s">
        <v>51</v>
      </c>
      <c r="C98" s="633" t="s">
        <v>7</v>
      </c>
      <c r="D98" s="633" t="s">
        <v>1663</v>
      </c>
    </row>
    <row r="99" spans="2:4" x14ac:dyDescent="0.25">
      <c r="B99" s="683" t="s">
        <v>52</v>
      </c>
      <c r="C99" s="633" t="s">
        <v>7</v>
      </c>
      <c r="D99" s="633" t="s">
        <v>1663</v>
      </c>
    </row>
    <row r="100" spans="2:4" x14ac:dyDescent="0.25">
      <c r="B100" s="683" t="s">
        <v>53</v>
      </c>
      <c r="C100" s="633" t="s">
        <v>7</v>
      </c>
      <c r="D100" s="633" t="s">
        <v>1663</v>
      </c>
    </row>
    <row r="101" spans="2:4" x14ac:dyDescent="0.25">
      <c r="B101" s="683" t="s">
        <v>54</v>
      </c>
      <c r="C101" s="633" t="s">
        <v>7</v>
      </c>
      <c r="D101" s="633" t="s">
        <v>1663</v>
      </c>
    </row>
    <row r="102" spans="2:4" x14ac:dyDescent="0.25">
      <c r="B102" s="683" t="s">
        <v>55</v>
      </c>
      <c r="C102" s="633" t="s">
        <v>7</v>
      </c>
      <c r="D102" s="633" t="s">
        <v>1663</v>
      </c>
    </row>
    <row r="103" spans="2:4" x14ac:dyDescent="0.25">
      <c r="B103" s="1383" t="s">
        <v>56</v>
      </c>
      <c r="C103" s="633" t="s">
        <v>7</v>
      </c>
      <c r="D103" s="633" t="s">
        <v>1663</v>
      </c>
    </row>
    <row r="104" spans="2:4" x14ac:dyDescent="0.25">
      <c r="B104" s="633"/>
      <c r="C104" s="633"/>
      <c r="D104" s="633"/>
    </row>
    <row r="105" spans="2:4" x14ac:dyDescent="0.25">
      <c r="B105" s="633"/>
      <c r="C105" s="633"/>
      <c r="D105" s="633"/>
    </row>
    <row r="106" spans="2:4" x14ac:dyDescent="0.25">
      <c r="B106" s="633"/>
      <c r="C106" s="633"/>
      <c r="D106" s="633"/>
    </row>
    <row r="107" spans="2:4" x14ac:dyDescent="0.25">
      <c r="B107" s="684"/>
      <c r="C107" s="684"/>
      <c r="D107" s="684"/>
    </row>
    <row r="108" spans="2:4" x14ac:dyDescent="0.25">
      <c r="B108" s="684"/>
      <c r="C108" s="633"/>
      <c r="D108" s="633"/>
    </row>
  </sheetData>
  <mergeCells count="1">
    <mergeCell ref="B5:F5"/>
  </mergeCells>
  <hyperlinks>
    <hyperlink ref="B6:L6" location="'EU OV1'!A1" display="Template EU OV1 – Overview of risk weighted exposure amounts" xr:uid="{82C70EE6-8ACF-4A2C-BCC8-249379BA28C5}"/>
    <hyperlink ref="B7:L7" location="'EU KM1'!A1" display="Template EU KM1 - Key metrics template" xr:uid="{BF926238-55D6-4CA6-97F9-22F55036A718}"/>
    <hyperlink ref="B13:L13" location="'Template EU LI1 '!A1" display="Template EU LI1 - Differences between accounting and regulatory scopes of consolidation and mapping of financial statement categories with regulatory risk categories " xr:uid="{A3BAC37E-2522-4730-8F32-F958D53B6875}"/>
    <hyperlink ref="B14:L14" location="'Template EU LI2'!A1" display="Template EU LI2 - Main sources of differences between regulatory exposure amounts and carrying values in financial statements " xr:uid="{7EAC7A35-0FBA-4BEC-915E-96DE5AD7BC4A}"/>
    <hyperlink ref="B15:L15" location="'Template EU PV1'!A1" display="Template EU PV1: Prudent valuation adjustments (PVA)" xr:uid="{A6C9BBF5-1DF1-42C0-8A6B-CA8CF552BAFB}"/>
    <hyperlink ref="B19:L19" location="'Template EU CC1'!A1" display="Template EU CC1 - Composition of regulatory own funds" xr:uid="{E5E2A477-D327-4039-B131-D1BB10A5DD2E}"/>
    <hyperlink ref="B20:L20" location="'Template EU CC2 '!A1" display="Template EU CC2 - reconciliation of regulatory own funds to balance sheet in the audited financial statements" xr:uid="{8606DA44-B81C-44D9-BB5B-BD2D31A93523}"/>
    <hyperlink ref="B21:L21" location="'Table EU CCA  '!A1" display="Template EU CCA: Main features of regulatory own funds instruments and eligible liabilities instruments" xr:uid="{B364BD33-EB9D-468B-B57C-598CFB921F69}"/>
    <hyperlink ref="B29:L29" location="'EU LR1 - LRSum'!A1" display="Template EU LR1 - LRSum: Summary reconciliation of accounting assets and leverage ratio exposures" xr:uid="{50CFD101-E3A6-4DA6-944B-A134E1EFF4F5}"/>
    <hyperlink ref="B30:L30" location="'EU LR2 - LRCom'!A1" display="Template EU LR2 - LRCom: Leverage ratio common disclosure" xr:uid="{61D03853-B25A-4A74-B90C-6EAFE833D633}"/>
    <hyperlink ref="B31:L31" location="'EU LR3 - LRSpl'!A1" display="Template EU LR3 - LRSpl: Split-up of on balance sheet exposures (excluding derivatives, SFTs and exempted exposures)" xr:uid="{9B4BAF21-F1B4-4E52-A0AC-75EC381AC1A7}"/>
    <hyperlink ref="B35:L35" location="'EU LIQ1'!A1" display="Templates EU LIQ1 - Quantitative information of LCR" xr:uid="{7977D226-A6A2-42A1-BCDB-F0142A6D2C68}"/>
    <hyperlink ref="B36:L36" location="'EU LIQ2'!A1" display="Template EU LIQ2: Net Stable Funding Ratio " xr:uid="{58AB367B-2C10-48F2-8D8F-6F3AF3A91477}"/>
    <hyperlink ref="B45:L45" location="'Template EU CQ2'!A1" display="Template EU CQ2: Quality of forbearance" xr:uid="{E755BC49-166D-4051-942A-D26A72ED7F7C}"/>
    <hyperlink ref="B47:L47" location="'Template EU CQ4'!A1" display="Template EU CQ4: Quality of non-performing exposures by geography " xr:uid="{723E7654-8D34-4ECC-833B-36F7AD4B5B70}"/>
    <hyperlink ref="B49:L49" location="'Template EU CQ6'!A1" display="Template EU CQ6: Collateral valuation - loans and advances " xr:uid="{96CEFD0A-0058-46D7-92B9-2CEB899FF131}"/>
    <hyperlink ref="B50:L50" location="'Template EU CQ7'!A1" display="Template EU CQ7: Collateral obtained by taking possession and execution processes " xr:uid="{D12370B1-537C-4CD5-8567-B6FB97F31AF3}"/>
    <hyperlink ref="B51:L51" location="'Template EU CQ8'!A1" display="Template EU CQ8: Collateral obtained by taking possession and execution processes – vintage breakdown" xr:uid="{795CF36D-5E27-4DF9-BB0D-EBA377EB7823}"/>
    <hyperlink ref="B44:L44" location="'Template EU CQ1'!A1" display="Template EU CQ1: Credit quality of forborne exposures" xr:uid="{1E463280-14D4-41D2-B1A1-C6F8DEDE4481}"/>
    <hyperlink ref="B41:L41" location="'Template EU CR1-A'!A1" display="Template EU CR1-A: Maturity of exposures" xr:uid="{A09FDB5C-3813-4C88-9249-86347375EEB0}"/>
    <hyperlink ref="B42:L42" location="'Template EU CR2'!A1" display="Template EU CR2: Changes in the stock of non-performing loans and advances" xr:uid="{2F58C92A-D4CC-4ADE-94C7-4811AD138B25}"/>
    <hyperlink ref="B46:L46" location="'Template EU CQ3'!A1" display="Template EU CQ3: Credit quality of performing and non-performing exposures by past due days" xr:uid="{EB3588F5-909E-422F-AA42-9E3B8EB4948E}"/>
    <hyperlink ref="B43:L43" location="'Template EU CR2a'!A1" display="Template EU CR2a: Changes in the stock of non-performing loans and advances and related net accumulated recoveries" xr:uid="{2E37B879-43D4-4F5E-AE21-58FA42ECA3F6}"/>
    <hyperlink ref="B59:L59" location="'EU CR4'!A1" display="Template EU CR4 – standardised approach – Credit risk exposure and CRM effects" xr:uid="{8FBC502D-BBD7-4B4B-AC6A-F8D12691B667}"/>
    <hyperlink ref="B60:L60" location="'EU CR5'!A1" display="Template EU CR5 – standardised approach" xr:uid="{7776B5B5-5019-4E46-998D-CB6E839D2ADB}"/>
    <hyperlink ref="B64:L64" location="'EU CR6'!A1" display="Template EU CR6 – IRB approach – Credit risk exposures by exposure class and PD range" xr:uid="{F1431A6D-2DC6-4C4E-9CC7-C7A6E57DA931}"/>
    <hyperlink ref="B65:L65" location="'EU CR6-A'!A1" display="Template EU CR6-A – Scope of the use of IRB and SA approaches" xr:uid="{348CFC53-7F1C-49F2-BFED-3A1EDBEB9C26}"/>
    <hyperlink ref="B66:L66" location="'EU CR7'!A1" display="Template EU CR7 – IRB approach – Effect on the RWEAs of credit derivatives used as CRM techniques" xr:uid="{98E9F855-7DA4-411A-8841-1C6BEA44EE97}"/>
    <hyperlink ref="B67:L67" location="'EU CR7-A'!A1" display="Template EU CR7-A – IRB approach – Disclosure of the extent of the use of CRM techniques" xr:uid="{2C3DE1AE-94EB-4AD5-9A5E-BC57A1020424}"/>
    <hyperlink ref="B68:L68" location="'EU CR8'!A1" display="Template EU CR8 –  RWEA flow statements of credit risk exposures under the IRB approach " xr:uid="{C11A8639-5D8B-4A52-8F89-BDB75D8C7945}"/>
    <hyperlink ref="B69:L69" location="'EU CR9'!A1" display="Template CR9 –IRB approach – Back-testing of PD per exposure class (fixed PD scale)" xr:uid="{6B6A8D7A-1782-4502-8CCF-AED30B1521E8}"/>
    <hyperlink ref="B81:L81" location="'REM1'!A1" display="Template EU REM1 - Remuneration awarded for the financial year " xr:uid="{13E6C302-F569-4A6F-A96C-787DB17B77BD}"/>
    <hyperlink ref="B82:L82" location="'REM2'!A1" display="Template EU REM2 - Special payments  to staff whose professional activities have a material impact on institutions’ risk profile (identified staff)" xr:uid="{1529A12D-0268-4020-9EDC-A832C0456893}"/>
    <hyperlink ref="B83:L83" location="'REM5'!A1" display="Template EU REM5 - Information on remuneration of staff whose professional activities have a material impact on institutions’ risk profile (identified staff)" xr:uid="{DFFC0CEF-F79D-4963-A004-C92BEBBF89A6}"/>
    <hyperlink ref="B87:L87" location="'Template EU AE1'!A1" display="Template EU AE1 - Encumbered and unencumbered assets" xr:uid="{3BD8CCB3-3AC2-4721-81C8-B2EAB5243757}"/>
    <hyperlink ref="B88:L88" location="'Template EU AE3'!A1" display="Template EU AE3 - Sources of encumbrance" xr:uid="{68C35844-8E3F-42F6-8BEB-0636867AF7E0}"/>
    <hyperlink ref="D6" location="'EU OV1'!A1" display="Template EU OV1 – Overview of total risk exposure amounts" xr:uid="{DA062720-1248-47E2-AB05-9D958162AD9C}"/>
    <hyperlink ref="D7" location="'EU KM1'!A1" display="Template EU KM1 - Key metrics template" xr:uid="{9AAFCF63-EF7D-499E-98B4-BBFBA61441A4}"/>
    <hyperlink ref="D13" location="'Skema EU LI1 '!A1" display="Template EU LI1 - Differences between the accounting scope and the scope of prudential consolidation and mapping of financial statement categories with regulatory risk categories" xr:uid="{A9F3AFE7-BDD3-46FE-A1AE-8FC15EBA96D1}"/>
    <hyperlink ref="D14" location="'Skema EU LI2'!A1" display="Template EU LI2 - Main sources of differences between regulatory exposure amounts and carrying values in financial statements " xr:uid="{F98D048C-761E-4A71-8886-D3575D97F1A8}"/>
    <hyperlink ref="D15" location="'Skema EU PV1'!A1" display="Template EU PV1 - Prudent valuation adjustments (PVA)" xr:uid="{D94CD887-9FFB-4F33-B538-C535E11E01C5}"/>
    <hyperlink ref="D19" location="'Skema EU CC1'!A1" display="Template EU CC1 - Composition of regulatory own funds" xr:uid="{655F5AD9-26A3-459C-A587-3A175AB391ED}"/>
    <hyperlink ref="D21" location="'Tabel EU CCA  '!A1" display="Template EU CCA: Main features of regulatory own funds instruments and eligible liabilities instruments" xr:uid="{DB905E71-6B33-461B-AA29-EB0908C370C6}"/>
    <hyperlink ref="D29" location="'EU LR1 - LRSum'!A1" display="Template EU LR1 - LRSum: Summary reconciliation of accounting assets and leverage ratio exposures" xr:uid="{8FB0346E-647A-4A22-B953-40754D9D10C7}"/>
    <hyperlink ref="D30" location="'EU LR2 - LRCom'!A1" display="Template EU LR2 - LRCom: Leverage ratio common disclosure" xr:uid="{130857CA-3AE7-40D1-A4A1-2168AB288D64}"/>
    <hyperlink ref="D31" location="'EU LR3 - LRSpl'!A1" display="Template EU LR3 - LRSpl: Split-up of on balance sheet exposures (excluding derivatives, SFTs and exempted exposures)" xr:uid="{36C210D8-042F-41F4-888D-9A9824D6E39A}"/>
    <hyperlink ref="D35" location="'EU LIQ1'!A1" display="Templates EU LIQ1 - Quantitative information of LCR" xr:uid="{F6F0EFA7-E7FB-4833-AB3E-A4A11431227D}"/>
    <hyperlink ref="D36" location="'EU LIQ2'!A1" display="Template EU LIQ2: Net Stable Funding Ratio " xr:uid="{E7FD4174-9079-45F9-99D0-08E8C4BED670}"/>
    <hyperlink ref="D45" location="'Skema EU CQ2'!A1" display="Template EU CQ2: Quality of forbearance" xr:uid="{6A1C5E7E-C470-4116-A13F-45B97902A9C8}"/>
    <hyperlink ref="D47" location="'Skema EU CQ4'!A1" display="Template EU CQ4: Quality of non-performing exposures by geography " xr:uid="{466D4D1B-FDA0-4FA7-8FB8-E2C490FF6B81}"/>
    <hyperlink ref="D49" location="'Skema EU CQ6'!A1" display="Template EU CQ6: Collateral valuation - loans and advances " xr:uid="{0ED8BB2C-8EB7-49DE-8715-8CA7D0646090}"/>
    <hyperlink ref="D50" location="'Skema EU CQ7'!A1" display="Template EU CQ7: Collateral obtained by taking possession and execution processes " xr:uid="{E7C5980E-554A-4A1D-8524-FF3A4D9D6291}"/>
    <hyperlink ref="D51" location="'Skema EU CQ8'!A1" display="Template EU CQ8: Collateral obtained by taking possession and execution processes – vintage breakdown" xr:uid="{41CD4D50-6C8A-4E61-A753-3C52D7429BD0}"/>
    <hyperlink ref="D44" location="'Skema EU CQ1'!A1" display="Template EU CQ1: Credit quality of forborne exposures" xr:uid="{9D9DE84D-8BBE-4E09-BAB4-BFD456AE8674}"/>
    <hyperlink ref="D41" location="'Skema EU CR1-A'!A1" display="Template EU CR1-A: Maturity of exposures" xr:uid="{7DE21968-1089-4331-B509-E05D18356C1F}"/>
    <hyperlink ref="D42" location="'Skema EU CR2'!A1" display="Template EU CR2: Changes in the stock of non-performing loans and advances" xr:uid="{10C8E21C-2B85-4A46-8917-DAED6EB02F04}"/>
    <hyperlink ref="D46" location="'Skema EU CQ3'!A1" display="Template EU CQ3: Credit quality of performing and non-performing exposures by past due days" xr:uid="{EF10E78E-6E3A-49BD-88A3-94653CCBCE64}"/>
    <hyperlink ref="D40" location="'Skema EU CR1'!A1" display="Template EU CR1: Performing and non-performing exposures and related provisions" xr:uid="{1BD7B2DD-C72A-40B0-8643-776541CF2D52}"/>
    <hyperlink ref="D43" location="'Skema EU CR2a'!A1" display="Template EU CR2a: Changes in the stock of non-performing loans and advances and related net accumulated recoveries" xr:uid="{D86FB3C1-20EF-4CE4-A155-3FC1FFC6C1F5}"/>
    <hyperlink ref="D55" location="'EU CR3'!A1" display="Template EU CR3 –  CRM techniques overview:  Disclosure of the use of credit risk mitigation techniques" xr:uid="{9B4D4A87-9787-4271-8EBE-AABA955EA33D}"/>
    <hyperlink ref="D64" location="'EU CR6'!A1" display="Template EU CR6 – IRB approach – Credit risk exposures by exposure class and PD range" xr:uid="{02026D3A-1145-4C42-9132-66C4D71F08F4}"/>
    <hyperlink ref="D65" location="'EU CR6-A'!A1" display="Template EU CR6-A – Scope of the use of IRB and SA approaches" xr:uid="{68F3D203-73D6-47B8-9B89-E16BFB1281CF}"/>
    <hyperlink ref="D66" location="'EU CR7'!A1" display="Template EU CR7 – IRB approach – Effect on the RWEAs of credit derivatives used as CRM techniques" xr:uid="{953150C3-AED1-4623-9F94-3CBAB8C3D74A}"/>
    <hyperlink ref="D67" location="'EU CR7-A'!A1" display="Template EU CR7-A – IRB approach – Disclosure of the extent of the use of CRM techniques" xr:uid="{9628C95D-F5BC-4BC0-B4B8-F84A9D8257CA}"/>
    <hyperlink ref="D68" location="'EU CR8'!A1" display="Template EU CR8 –  RWEA flow statements of credit risk exposures under the IRB approach " xr:uid="{44274969-F573-41B8-A6B9-14FB832668E8}"/>
    <hyperlink ref="D69" location="'EU CR9'!A1" display="Template CR9 –IRB approach – Back-testing of PD per exposure class (fixed PD scale)" xr:uid="{103D390F-EA0A-4C48-A886-1E672050188C}"/>
    <hyperlink ref="D59" location="'EU CR4'!A1" display="Template EU CR4 – standardised approach – Credit risk exposure and CRM effects" xr:uid="{3D9E6BBD-2ECE-4AAC-9C07-AF3E3E6D9212}"/>
    <hyperlink ref="D60" location="'EU CR5'!A1" display="Template EU CR5 – standardised approach" xr:uid="{E42C99F0-597F-42D8-BAE9-D2FB2C0B8B3E}"/>
    <hyperlink ref="D73" location="'EU MR1'!A1" display="Template EU MR1 - Market risk under the standardised approach" xr:uid="{DBD6BF52-9281-4614-A988-A743F227D6E9}"/>
    <hyperlink ref="D77" location="'Skema EU OR1'!A1" display="Template EU OR1 - Operational risk own funds requirements and risk-weighted exposure amounts" xr:uid="{9C7A4A47-6DF9-48E0-BA89-D98078D8C720}"/>
    <hyperlink ref="D81" location="'REM1'!A1" display="Template EU REM1 - Remuneration awarded for the financial year " xr:uid="{1EDFC0DE-D00E-491E-A8A9-4C82AFE83624}"/>
    <hyperlink ref="D82" location="'REM2'!A1" display="Template EU REM2 - Special payments  to staff whose professional activities have a material impact on institutions’ risk profile (identified staff)" xr:uid="{2E520F36-128D-47A0-A5F4-B9E256D86DD7}"/>
    <hyperlink ref="D83" location="'REM5'!A1" display="Template EU REM5 - Information on remuneration of staff whose professional activities have a material impact on institutions’ risk profile (identified staff)" xr:uid="{1927888E-F176-477A-BA98-AFE15C8F36A5}"/>
    <hyperlink ref="D87" location="'Skema EU AE1'!A1" display="Template EU AE1 - Encumbered and unencumbered assets" xr:uid="{B597B85A-8808-439B-A87C-EFBE0A43F861}"/>
    <hyperlink ref="D88" location="'Skema EU AE3'!A1" display="Template EU AE3 - Sources of encumbrance" xr:uid="{D58582F1-4BA2-4B13-BA7A-7D8D39880F4E}"/>
    <hyperlink ref="C40" location="'EU OV1'!A1" display="Template EU OV1 – Overview of risk weighted exposure amounts" xr:uid="{3662D233-3110-46CD-B9A1-3920BF2D2F43}"/>
    <hyperlink ref="C55" location="'EU OV1'!A1" display="Template EU OV1 – Overview of risk weighted exposure amounts" xr:uid="{F239533E-5345-439F-A8F8-10183B91300C}"/>
    <hyperlink ref="C59:C60" location="'EU OV1'!A1" display="Template EU OV1 – Overview of risk weighted exposure amounts" xr:uid="{01E693F6-DBD5-4D75-9512-1BCC43E3CAA4}"/>
    <hyperlink ref="C64:C69" location="'EU OV1'!A1" display="Template EU OV1 – Overview of risk weighted exposure amounts" xr:uid="{44506250-7F99-4981-A19B-4A9BAFB5D2B0}"/>
    <hyperlink ref="C73" location="'EU OV1'!A1" display="Template EU OV1 – Overview of risk weighted exposure amounts" xr:uid="{D2F283EF-1343-44BC-99E2-25C3DF05B9DE}"/>
    <hyperlink ref="C77" location="'EU OV1'!A1" display="Template EU OV1 – Overview of risk weighted exposure amounts" xr:uid="{64F6FB83-A69A-4C00-8A97-3850B92864C8}"/>
    <hyperlink ref="C81:C83" location="'EU OV1'!A1" display="Template EU OV1 – Overview of risk weighted exposure amounts" xr:uid="{7694DEB9-3E4C-4F0C-8167-59296727698A}"/>
    <hyperlink ref="C87:C88" location="'EU OV1'!A1" display="Template EU OV1 – Overview of risk weighted exposure amounts" xr:uid="{C001BC1B-A161-4CF1-82F4-FDD5708B4156}"/>
    <hyperlink ref="C25:D25" location="'Table EU CCA  '!A1" display="Template EU CCA: Main features of regulatory own funds instruments and eligible liabilities instruments" xr:uid="{0C4939BF-B1D6-4E0B-87D4-ADBEE6AE40FA}"/>
    <hyperlink ref="C25" location="'EU CCyB2'!A1" display="Annually" xr:uid="{148B6EEF-1DCC-4F22-A2D2-F1289F40E91D}"/>
    <hyperlink ref="D25" location="'EU CCyB2'!A1" display="31.12.2022" xr:uid="{B41BC481-016B-460A-AB8D-F2AEE0C729E1}"/>
    <hyperlink ref="C92:E92" location="'Template EU AE3'!A1" display="Template EU AE3 - Sources of encumbrance" xr:uid="{BF6B6D5C-304D-4AAC-B035-7408F1DC86DC}"/>
    <hyperlink ref="C92" location="'Skema EU IRRBB1'!A1" display="Annually" xr:uid="{54097AF9-D797-45FE-8FCD-366BF0994F29}"/>
    <hyperlink ref="D92" location="'Skema EU IRRBB1'!A1" display="31.12.2022" xr:uid="{F0BA7D1A-D1FA-4727-AD82-3544D1D6F5F1}"/>
    <hyperlink ref="C8" location="'EU CMS1'!A1" display="Kvartalsvist" xr:uid="{5B9BAD88-EC17-43BA-83D9-F7FF4CBDBDB1}"/>
    <hyperlink ref="C9" location="'EU CMS2'!A1" display="Kvartalsvist" xr:uid="{381D4CA8-B857-4CAC-995A-072475A4055B}"/>
    <hyperlink ref="C48" location="'Template EU CQ7'!A1" display="Template EU CQ7: Collateral obtained by taking possession and execution processes " xr:uid="{AC09EFA4-0BEA-4418-A5F7-665B9669E49C}"/>
    <hyperlink ref="D48" location="'Template EU CQ4'!A1" display="Template EU CQ4: Quality of non-performing exposures by geography " xr:uid="{03CF3303-EFEA-4E6B-92E7-37C60E2B3794}"/>
    <hyperlink ref="B96" location="'Qualitative-Environmental risk'!A1" display="'Qualitative-Environmental risk'!A1" xr:uid="{B3DDFA4C-9C1E-46DD-8020-F53F179C11AF}"/>
    <hyperlink ref="B97" location="'Qualitative-Social risk'!A1" display="'Qualitative-Social risk'!A1" xr:uid="{06743364-2647-42B5-8694-8594F3CEAA09}"/>
    <hyperlink ref="B98" location="'Qualitative-Governance risk'!A1" display="'Qualitative-Governance risk'!A1" xr:uid="{3BF14477-E4D6-4E3A-8278-07D67A9089D1}"/>
    <hyperlink ref="B99" location="'1.CC Transition risk-Banking b.'!A1" display="'1.CC Transition risk-Banking b.'!A1" xr:uid="{3D3EE043-C2AE-4B70-B0D1-E854C6005DF6}"/>
    <hyperlink ref="B100" location="'2.CC Trans-BB.RE collateral'!A1" display="'2.CC Trans-BB.RE collateral'!A1" xr:uid="{E43D1A57-5AA9-4861-AF66-A3F10A5CBBBA}"/>
    <hyperlink ref="B103" location="'5.CC Physical risk'!A1" display="'5.CC Physical risk'!A1" xr:uid="{A1D40EDF-7817-4C40-8CEF-26D1386EEDE5}"/>
    <hyperlink ref="B101" location="'3.CC Trans-BB.alignment metrics'!A1" display="Template 3: Banking book - Climate change transition risk: Alignment metrics" xr:uid="{41CBAE8E-9967-4474-8D12-1F4CA2AFC06C}"/>
    <hyperlink ref="B102" location="'4.CC Transition-toppollutcomp'!A1" display="Template 4: Banking book - Climate change transition risk: Exposures to top 20 carbon-intensive firms" xr:uid="{0706167F-84C8-440E-80C6-9378A339DEAD}"/>
    <hyperlink ref="C96" location="'Template EU AE3'!A1" display="Template EU AE3 - Sources of encumbrance" xr:uid="{7DC88713-F114-4F40-ABEA-258A2E1ED1D0}"/>
    <hyperlink ref="C97" location="'Template EU AE3'!A1" display="Template EU AE3 - Sources of encumbrance" xr:uid="{DA523063-2BC0-4A85-9423-FBD707C5B753}"/>
    <hyperlink ref="C98" location="'Template EU AE3'!A1" display="Template EU AE3 - Sources of encumbrance" xr:uid="{0B05B084-7056-4F8B-824F-00AE7C3E1B17}"/>
    <hyperlink ref="C99" location="'Template EU AE3'!A1" display="Template EU AE3 - Sources of encumbrance" xr:uid="{80422F7B-B58B-410A-B817-550FF28D1115}"/>
    <hyperlink ref="C100" location="'Template EU AE3'!A1" display="Template EU AE3 - Sources of encumbrance" xr:uid="{BDB43160-B7D2-4239-AE91-8CDD4021D938}"/>
    <hyperlink ref="C101" location="'Template EU AE3'!A1" display="Template EU AE3 - Sources of encumbrance" xr:uid="{FEA79E4C-60B0-4252-82F5-8959AE14CB38}"/>
    <hyperlink ref="C102" location="'Template EU AE3'!A1" display="Template EU AE3 - Sources of encumbrance" xr:uid="{B8778575-811B-433D-AC78-6EA83AC7522C}"/>
    <hyperlink ref="C103" location="'Template EU AE3'!A1" display="Template EU AE3 - Sources of encumbrance" xr:uid="{D91892CD-F74F-4237-979D-5395B6AA720A}"/>
    <hyperlink ref="B13" location="'Skema EU LI1 '!A1" display="Template EU LI1 - Differences between accounting and regulatory scopes of consolidation and mapping of financial statement categories with regulatory risk categories " xr:uid="{18FD0837-6083-471F-9B5B-C6EBC11CFBFF}"/>
    <hyperlink ref="B14" location="'Skema EU LI2'!A1" display="Template EU LI2 - Main sources of differences between regulatory exposure amounts and carrying values in financial statements " xr:uid="{26D3EA7F-BB9B-43DC-8CFA-88223D5468C5}"/>
    <hyperlink ref="B15" location="'Skema EU PV1'!A1" display="Template EU PV1: Prudent valuation adjustments (PVA)" xr:uid="{2CD670A0-BA23-44F9-A405-A647F2C3F6B8}"/>
    <hyperlink ref="B6" location="'EU OV1'!A1" display="Template EU OV1 – Overview of risk weighted exposure amounts" xr:uid="{E1AE1B27-42B6-4F94-BEEA-F6EC31C05259}"/>
    <hyperlink ref="B7" location="'EU KM1'!A1" display="Template EU KM1 - Key metrics template" xr:uid="{C32E42B0-59A5-48EE-B0DA-199FA40658D9}"/>
    <hyperlink ref="B8" location="'EU CMS1'!A1" display="Skema EU CMS1 — Sammenligning af størrelsen af modelberegnede og standardiserede risikovægtede eksponeringer efter risikoniveau" xr:uid="{4BAAB3B1-2E88-4838-B08C-001FF6BB5921}"/>
    <hyperlink ref="B9" location="'EU CMS2'!A1" display="Skema EU CMS2 — Sammenligning af størrelsen af modelberegnede og standardiserede risikovægtede eksponeringer for kreditrisiko efter aktivklasseniveau" xr:uid="{01F7A6F3-2D14-4D15-9057-3A80F5EAD0C2}"/>
    <hyperlink ref="B19" location="'Skema EU CC1'!A1" display="Template EU CC1 - Composition of regulatory own funds" xr:uid="{CFCA9F39-BE32-4711-B90A-CC327C1F53B6}"/>
    <hyperlink ref="B20" location="'Skema EU CC2 '!A1" display="Template EU CC2 - reconciliation of regulatory own funds to balance sheet in the audited financial statements" xr:uid="{FFED1A9A-B0D2-4906-A2E5-4B040109184C}"/>
    <hyperlink ref="B21" location="'Tabel EU CCA  '!A1" display="Template EU CCA: Main features of regulatory own funds instruments and eligible liabilities instruments" xr:uid="{1D09A142-3B5D-461F-9428-772F0B8D2DA5}"/>
    <hyperlink ref="B25" location="'EU CCyB2'!A1" display="Template EU CCyB2 - Amount of institution specific countercyclical capital buffer" xr:uid="{94B1F0B3-FBDD-49D2-A316-A402F3ED0B85}"/>
    <hyperlink ref="B29" location="'EU LR1 - LRSum'!A1" display="Template EU LR1 - LRSum: Summary reconciliation of accounting assets and leverage ratio exposures" xr:uid="{B9D07DCC-F095-42F4-8B62-1AB6AC85EA41}"/>
    <hyperlink ref="B30" location="'EU LR2 - LRCom'!A1" display="Template EU LR2 - LRCom: Leverage ratio common disclosure" xr:uid="{71A5F0A8-5D05-4026-8F2D-36D5EFE88FA2}"/>
    <hyperlink ref="B31" location="'EU LR3 - LRSpl'!A1" display="Template EU LR3 - LRSpl: Split-up of on balance sheet exposures (excluding derivatives, SFTs and exempted exposures)" xr:uid="{D14C1B55-89D5-4E4D-A00E-80AB478820FE}"/>
    <hyperlink ref="B35" location="'EU LIQ1'!A1" display="Templates EU LIQ1 - Quantitative information of LCR" xr:uid="{89F26ECC-5DA6-45C3-A540-B325252F4777}"/>
    <hyperlink ref="B36" location="'EU LIQ2'!A1" display="Template EU LIQ2: Net Stable Funding Ratio " xr:uid="{C65552F6-BDA1-4BCD-BB2C-FB9EA42FE43E}"/>
    <hyperlink ref="B45" location="'Skema EU CQ2'!A1" display="Template EU CQ2: Quality of forbearance" xr:uid="{EF95C254-CDC3-4D42-B56A-BE7422FBE52F}"/>
    <hyperlink ref="B47" location="'Skema EU CQ4'!A1" display="Template EU CQ4: Quality of non-performing exposures by geography " xr:uid="{9DDED0CA-CBA0-4EAE-B75D-3EBF4C422A70}"/>
    <hyperlink ref="B49" location="'Skema EU CQ6'!A1" display="Template EU CQ6: Collateral valuation - loans and advances " xr:uid="{28081BC1-6AE1-4646-9255-613DE87D54C0}"/>
    <hyperlink ref="B50" location="'Skema EU CQ7'!A1" display="Template EU CQ7: Collateral obtained by taking possession and execution processes " xr:uid="{1F40B44E-2168-4CBD-B194-2A41A8E5BC98}"/>
    <hyperlink ref="B51" location="'Skema EU CQ8'!A1" display="Template EU CQ8: Collateral obtained by taking possession and execution processes – vintage breakdown" xr:uid="{72A2D6F0-C3CB-4B0E-BC89-2A19E94033EC}"/>
    <hyperlink ref="B44" location="'Skema EU CQ1'!A1" display="Template EU CQ1: Credit quality of forborne exposures" xr:uid="{7A0E0B77-FD82-4DE3-AFC7-D83087D36DCA}"/>
    <hyperlink ref="B41" location="'Skema EU CR1-A'!A1" display="Template EU CR1-A: Maturity of exposures" xr:uid="{365C06BF-96E8-4CD0-A22E-59267EFF35A7}"/>
    <hyperlink ref="B42" location="'Skema EU CR2'!A1" display="Template EU CR2: Changes in the stock of non-performing loans and advances" xr:uid="{4CB8ED56-C4C8-4AEB-AAE7-5824997D9B0E}"/>
    <hyperlink ref="B46" location="'Template EU CQ3'!A1" display="Template EU CQ3: Credit quality of performing and non-performing exposures by past due days" xr:uid="{A1DD3499-9737-4860-AC16-19D2B2F6F12C}"/>
    <hyperlink ref="B43" location="'Skema EU CR2a'!A1" display="Template EU CR2a: Changes in the stock of non-performing loans and advances and related net accumulated recoveries" xr:uid="{3419C587-508E-400B-B29D-5CD8392ED695}"/>
    <hyperlink ref="B40" location="'Skema EU CR1'!A1" display="Template EU CR1: Performing and non-performing exposures and related provisions" xr:uid="{08DB5F14-EFEA-4ADB-9601-852A644A377D}"/>
    <hyperlink ref="B48" location="'Skema EU CQ5'!A1" display="Template EU CQ5: Credit quality of loans and advances by industry" xr:uid="{6FA0037A-B1D4-4F4F-A506-07C30A6E4CB1}"/>
    <hyperlink ref="B55" location="'EU CR3'!A1" display="Template EU CR3 –  CRM techniques overview:  Disclosure of the use of credit risk mitigation techniques" xr:uid="{F4291116-2EC2-4DF3-87E2-2D85BD9736AA}"/>
    <hyperlink ref="B59" location="'EU CR4'!A1" display="Template EU CR4 – standardised approach – Credit risk exposure and CRM effects" xr:uid="{BD92B021-8240-470C-BB22-C9499CE6DF9A}"/>
    <hyperlink ref="B60" location="'EU CR5'!A1" display="Template EU CR5 – standardised approach" xr:uid="{FBDB4958-5FE7-4308-8A0F-53634CADBFD8}"/>
    <hyperlink ref="B64" location="'EU CR6'!A1" display="Template EU CR6 – IRB approach – Credit risk exposures by exposure class and PD range" xr:uid="{EA5CD1FC-0CFE-4A8E-84C2-3DCD107E2EE1}"/>
    <hyperlink ref="B65" location="'EU CR6-A'!A1" display="Template EU CR6-A – Scope of the use of IRB and SA approaches" xr:uid="{5E6F64D9-2B5A-4A1F-BA7B-79B62717CEC1}"/>
    <hyperlink ref="B66" location="'EU CR7'!A1" display="Template EU CR7 – IRB approach – Effect on the RWEAs of credit derivatives used as CRM techniques" xr:uid="{13624B14-DDCB-4080-B0C1-187E85B4357C}"/>
    <hyperlink ref="B67" location="'EU CR7-A'!A1" display="Template EU CR7-A – IRB approach – Disclosure of the extent of the use of CRM techniques" xr:uid="{49BCE7C4-E66E-400F-B7BB-06965B6DB04A}"/>
    <hyperlink ref="B68" location="'EU CR8'!A1" display="Template EU CR8 –  RWEA flow statements of credit risk exposures under the IRB approach " xr:uid="{A47E98AE-F6F7-49D8-B421-62105B9BB77A}"/>
    <hyperlink ref="B69" location="'EU CR9'!A1" display="Template CR9 –IRB approach – Back-testing of PD per exposure class (fixed PD scale)" xr:uid="{732E41FA-5209-45E9-B5DB-F61C26FA109B}"/>
    <hyperlink ref="B73" location="'EU MR3'!A1" display="Template EU MR3 - Market risk under the simplified standardised approach (SSA)" xr:uid="{5F168BF1-70EF-4213-92CF-6EF50DA563E0}"/>
    <hyperlink ref="B77" location="'Skema EU OR1'!A1" display="Template EU OR1 - Operational risk own funds requirements and risk-weighted exposure amounts" xr:uid="{044DF06B-3F2D-4719-97DA-4C1E14FD477C}"/>
    <hyperlink ref="B81" location="'REM1'!A1" display="Template EU REM1 - Remuneration awarded for the financial year " xr:uid="{D9B65A6C-872A-42CB-90AA-D5CBF19873F9}"/>
    <hyperlink ref="B82" location="'REM2'!A1" display="Template EU REM2 - Special payments  to staff whose professional activities have a material impact on institutions’ risk profile (identified staff)" xr:uid="{0484B949-69D5-4068-992B-99D8EA103B46}"/>
    <hyperlink ref="B83" location="'REM5'!A1" display="Template EU REM5 - Information on remuneration of staff whose professional activities have a material impact on institutions’ risk profile (identified staff)" xr:uid="{B6ECF1D2-B981-40F0-BBE1-E33762784575}"/>
    <hyperlink ref="B87" location="'Skema EU AE1'!A1" display="Template EU AE1 - Encumbered and unencumbered assets" xr:uid="{698300FF-8BE4-4EF9-AA44-C4F17F9E5D98}"/>
    <hyperlink ref="B88" location="'Skema EU AE3'!A1" display="Template EU AE3 - Sources of encumbrance" xr:uid="{A0E698A9-3F2E-4BDE-8353-3D98A534E569}"/>
    <hyperlink ref="B92" location="'Skema EU IRRBB1'!A1" display="Template EU IRRBB1 - Interest rate risks of non-trading book activities" xr:uid="{B7FA102E-7E51-4F48-AF00-B10A98C5A0C3}"/>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E1C6-FD18-4FE7-A844-12CCA56DFBCD}">
  <sheetPr codeName="Ark9">
    <tabColor theme="4" tint="0.39997558519241921"/>
  </sheetPr>
  <dimension ref="A2:D11"/>
  <sheetViews>
    <sheetView showGridLines="0" zoomScaleNormal="100" workbookViewId="0">
      <selection activeCell="B2" sqref="B2:C2"/>
    </sheetView>
  </sheetViews>
  <sheetFormatPr defaultColWidth="11.42578125" defaultRowHeight="15" x14ac:dyDescent="0.25"/>
  <cols>
    <col min="1" max="1" width="6.140625" customWidth="1"/>
    <col min="2" max="2" width="14.85546875" customWidth="1"/>
    <col min="3" max="3" width="13.140625" customWidth="1"/>
    <col min="4" max="4" width="95.85546875" customWidth="1"/>
  </cols>
  <sheetData>
    <row r="2" spans="1:4" x14ac:dyDescent="0.25">
      <c r="B2" s="3" t="s">
        <v>267</v>
      </c>
      <c r="C2" s="3" t="s">
        <v>268</v>
      </c>
    </row>
    <row r="3" spans="1:4" ht="18.75" x14ac:dyDescent="0.25">
      <c r="A3" s="3"/>
      <c r="B3" s="300" t="s">
        <v>280</v>
      </c>
      <c r="C3" s="304"/>
      <c r="D3" s="300"/>
    </row>
    <row r="4" spans="1:4" x14ac:dyDescent="0.25">
      <c r="B4" t="s">
        <v>270</v>
      </c>
    </row>
    <row r="7" spans="1:4" x14ac:dyDescent="0.25">
      <c r="B7" s="17" t="s">
        <v>271</v>
      </c>
      <c r="C7" s="17" t="s">
        <v>272</v>
      </c>
      <c r="D7" s="26" t="s">
        <v>273</v>
      </c>
    </row>
    <row r="8" spans="1:4" ht="30" x14ac:dyDescent="0.25">
      <c r="B8" s="17" t="s">
        <v>281</v>
      </c>
      <c r="C8" s="17" t="s">
        <v>275</v>
      </c>
      <c r="D8" s="26" t="s">
        <v>282</v>
      </c>
    </row>
    <row r="9" spans="1:4" ht="30" x14ac:dyDescent="0.25">
      <c r="B9" s="17" t="s">
        <v>283</v>
      </c>
      <c r="C9" s="17" t="s">
        <v>278</v>
      </c>
      <c r="D9" s="26" t="s">
        <v>284</v>
      </c>
    </row>
    <row r="10" spans="1:4" ht="30" x14ac:dyDescent="0.25">
      <c r="B10" s="17" t="s">
        <v>285</v>
      </c>
      <c r="C10" s="17" t="s">
        <v>286</v>
      </c>
      <c r="D10" s="26" t="s">
        <v>287</v>
      </c>
    </row>
    <row r="11" spans="1:4" s="14" customFormat="1" ht="30" x14ac:dyDescent="0.25">
      <c r="B11" s="5" t="s">
        <v>283</v>
      </c>
      <c r="C11" s="5" t="s">
        <v>288</v>
      </c>
      <c r="D11" s="6" t="s">
        <v>289</v>
      </c>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86C4-464F-4966-B8EF-F1BD87A01B58}">
  <sheetPr codeName="Ark10">
    <tabColor theme="4" tint="0.39997558519241921"/>
    <pageSetUpPr fitToPage="1"/>
  </sheetPr>
  <dimension ref="A1:N19"/>
  <sheetViews>
    <sheetView showGridLines="0" zoomScaleNormal="100" workbookViewId="0"/>
  </sheetViews>
  <sheetFormatPr defaultColWidth="11.42578125" defaultRowHeight="15" x14ac:dyDescent="0.25"/>
  <cols>
    <col min="1" max="1" width="9.140625" style="383" customWidth="1"/>
    <col min="2" max="2" width="5" style="383" customWidth="1"/>
    <col min="3" max="3" width="37.85546875" style="383" customWidth="1"/>
    <col min="4" max="4" width="7.28515625" style="383" customWidth="1"/>
    <col min="5" max="5" width="8.7109375" style="383" customWidth="1"/>
    <col min="6" max="6" width="9.7109375" style="383" customWidth="1"/>
    <col min="7" max="7" width="6.42578125" style="383" customWidth="1"/>
    <col min="8" max="8" width="12.7109375" style="383" customWidth="1"/>
    <col min="9" max="9" width="12.28515625" style="383" customWidth="1"/>
    <col min="10" max="10" width="13.140625" style="383" customWidth="1"/>
    <col min="11" max="11" width="21.42578125" style="383" customWidth="1"/>
    <col min="12" max="12" width="21" style="383" customWidth="1"/>
    <col min="13" max="13" width="19.5703125" style="383" customWidth="1"/>
    <col min="14" max="16384" width="11.42578125" style="383"/>
  </cols>
  <sheetData>
    <row r="1" spans="1:14" x14ac:dyDescent="0.25">
      <c r="A1" s="9"/>
      <c r="B1" s="3" t="s">
        <v>115</v>
      </c>
      <c r="C1" s="3"/>
      <c r="D1" s="3" t="s">
        <v>5</v>
      </c>
    </row>
    <row r="2" spans="1:14" ht="18.75" x14ac:dyDescent="0.3">
      <c r="B2" s="558" t="s">
        <v>290</v>
      </c>
      <c r="C2" s="370"/>
      <c r="D2" s="370"/>
      <c r="E2" s="370"/>
      <c r="F2" s="370"/>
      <c r="G2" s="370"/>
      <c r="H2" s="370"/>
      <c r="I2" s="370"/>
      <c r="J2" s="370"/>
      <c r="K2" s="370"/>
      <c r="L2" s="370"/>
      <c r="M2" s="370"/>
    </row>
    <row r="3" spans="1:14" x14ac:dyDescent="0.25">
      <c r="B3" s="22" t="s">
        <v>291</v>
      </c>
      <c r="D3"/>
      <c r="E3"/>
      <c r="F3"/>
      <c r="G3"/>
      <c r="H3"/>
      <c r="I3"/>
      <c r="J3"/>
      <c r="K3"/>
      <c r="L3"/>
      <c r="M3"/>
    </row>
    <row r="4" spans="1:14" x14ac:dyDescent="0.25">
      <c r="B4" s="46"/>
      <c r="C4"/>
      <c r="D4"/>
      <c r="E4"/>
      <c r="F4"/>
      <c r="G4"/>
      <c r="H4"/>
      <c r="I4"/>
      <c r="J4"/>
      <c r="K4"/>
      <c r="L4"/>
      <c r="M4"/>
    </row>
    <row r="5" spans="1:14" x14ac:dyDescent="0.25">
      <c r="B5" s="227"/>
      <c r="C5" s="594"/>
      <c r="D5" s="17" t="s">
        <v>119</v>
      </c>
      <c r="E5" s="17" t="s">
        <v>120</v>
      </c>
      <c r="F5" s="17" t="s">
        <v>121</v>
      </c>
      <c r="G5" s="17" t="s">
        <v>209</v>
      </c>
      <c r="H5" s="17" t="s">
        <v>210</v>
      </c>
      <c r="I5" s="559" t="s">
        <v>292</v>
      </c>
      <c r="J5" s="559" t="s">
        <v>293</v>
      </c>
      <c r="K5" s="17" t="s">
        <v>211</v>
      </c>
      <c r="L5" s="17" t="s">
        <v>212</v>
      </c>
      <c r="M5" s="17" t="s">
        <v>294</v>
      </c>
      <c r="N5" s="9"/>
    </row>
    <row r="6" spans="1:14" ht="54.75" customHeight="1" x14ac:dyDescent="0.25">
      <c r="B6" s="227"/>
      <c r="C6" s="594"/>
      <c r="D6" s="1030" t="s">
        <v>295</v>
      </c>
      <c r="E6" s="1031"/>
      <c r="F6" s="1031"/>
      <c r="G6" s="1031"/>
      <c r="H6" s="1032"/>
      <c r="I6" s="1033" t="s">
        <v>296</v>
      </c>
      <c r="J6" s="1034"/>
      <c r="K6" s="1035" t="s">
        <v>297</v>
      </c>
      <c r="L6" s="596"/>
      <c r="M6" s="597"/>
      <c r="N6" s="9"/>
    </row>
    <row r="7" spans="1:14" ht="45" x14ac:dyDescent="0.25">
      <c r="B7" s="227"/>
      <c r="C7" s="560" t="s">
        <v>298</v>
      </c>
      <c r="D7" s="17" t="s">
        <v>299</v>
      </c>
      <c r="E7" s="17" t="s">
        <v>300</v>
      </c>
      <c r="F7" s="17" t="s">
        <v>301</v>
      </c>
      <c r="G7" s="17" t="s">
        <v>302</v>
      </c>
      <c r="H7" s="17" t="s">
        <v>303</v>
      </c>
      <c r="I7" s="559" t="s">
        <v>304</v>
      </c>
      <c r="J7" s="559" t="s">
        <v>305</v>
      </c>
      <c r="K7" s="1036"/>
      <c r="L7" s="559" t="s">
        <v>306</v>
      </c>
      <c r="M7" s="559" t="s">
        <v>307</v>
      </c>
      <c r="N7" s="9"/>
    </row>
    <row r="8" spans="1:14" x14ac:dyDescent="0.25">
      <c r="B8" s="17">
        <v>1</v>
      </c>
      <c r="C8" s="560" t="s">
        <v>308</v>
      </c>
      <c r="D8" s="17"/>
      <c r="E8" s="17"/>
      <c r="F8" s="17"/>
      <c r="G8" s="17"/>
      <c r="H8" s="17"/>
      <c r="I8" s="561"/>
      <c r="J8" s="561"/>
      <c r="K8" s="132"/>
      <c r="L8" s="17"/>
      <c r="M8" s="17"/>
      <c r="N8" s="9"/>
    </row>
    <row r="9" spans="1:14" x14ac:dyDescent="0.25">
      <c r="B9" s="563">
        <v>2</v>
      </c>
      <c r="C9" s="562" t="s">
        <v>135</v>
      </c>
      <c r="D9" s="563"/>
      <c r="E9" s="563"/>
      <c r="F9" s="563"/>
      <c r="G9" s="563"/>
      <c r="H9" s="563"/>
      <c r="I9" s="564"/>
      <c r="J9" s="564"/>
      <c r="K9" s="565"/>
      <c r="L9" s="563"/>
      <c r="M9" s="563"/>
      <c r="N9" s="9"/>
    </row>
    <row r="10" spans="1:14" x14ac:dyDescent="0.25">
      <c r="B10" s="17">
        <v>3</v>
      </c>
      <c r="C10" s="129" t="s">
        <v>309</v>
      </c>
      <c r="D10" s="566"/>
      <c r="E10" s="566"/>
      <c r="F10" s="566"/>
      <c r="G10" s="566"/>
      <c r="H10" s="566"/>
      <c r="I10" s="567"/>
      <c r="J10" s="567"/>
      <c r="K10" s="566"/>
      <c r="L10" s="566"/>
      <c r="M10" s="566"/>
      <c r="N10" s="9"/>
    </row>
    <row r="11" spans="1:14" x14ac:dyDescent="0.25">
      <c r="B11" s="17">
        <v>4</v>
      </c>
      <c r="C11" s="129" t="s">
        <v>310</v>
      </c>
      <c r="D11" s="566"/>
      <c r="E11" s="566"/>
      <c r="F11" s="566"/>
      <c r="G11" s="566"/>
      <c r="H11" s="566"/>
      <c r="I11" s="567"/>
      <c r="J11" s="567"/>
      <c r="K11" s="566"/>
      <c r="L11" s="566"/>
      <c r="M11" s="566"/>
      <c r="N11" s="9"/>
    </row>
    <row r="12" spans="1:14" x14ac:dyDescent="0.25">
      <c r="B12" s="17">
        <v>5</v>
      </c>
      <c r="C12" s="129" t="s">
        <v>311</v>
      </c>
      <c r="D12" s="566"/>
      <c r="E12" s="566"/>
      <c r="F12" s="566"/>
      <c r="G12" s="566"/>
      <c r="H12" s="566"/>
      <c r="I12" s="567"/>
      <c r="J12" s="567"/>
      <c r="K12" s="566"/>
      <c r="L12" s="566"/>
      <c r="M12" s="566"/>
      <c r="N12" s="9"/>
    </row>
    <row r="13" spans="1:14" x14ac:dyDescent="0.25">
      <c r="B13" s="17">
        <v>6</v>
      </c>
      <c r="C13" s="129" t="s">
        <v>312</v>
      </c>
      <c r="D13" s="566"/>
      <c r="E13" s="566"/>
      <c r="F13" s="566"/>
      <c r="G13" s="566"/>
      <c r="H13" s="566"/>
      <c r="I13" s="567"/>
      <c r="J13" s="567"/>
      <c r="K13" s="566"/>
      <c r="L13" s="566"/>
      <c r="M13" s="566"/>
      <c r="N13" s="9"/>
    </row>
    <row r="14" spans="1:14" x14ac:dyDescent="0.25">
      <c r="B14" s="17">
        <v>7</v>
      </c>
      <c r="C14" s="129" t="s">
        <v>313</v>
      </c>
      <c r="D14" s="566"/>
      <c r="E14" s="566"/>
      <c r="F14" s="566"/>
      <c r="G14" s="566"/>
      <c r="H14" s="566"/>
      <c r="I14" s="567"/>
      <c r="J14" s="567"/>
      <c r="K14" s="566"/>
      <c r="L14" s="566"/>
      <c r="M14" s="566"/>
      <c r="N14" s="9"/>
    </row>
    <row r="15" spans="1:14" x14ac:dyDescent="0.25">
      <c r="B15" s="568">
        <v>8</v>
      </c>
      <c r="C15" s="562" t="s">
        <v>135</v>
      </c>
      <c r="D15" s="568"/>
      <c r="E15" s="568"/>
      <c r="F15" s="568"/>
      <c r="G15" s="568"/>
      <c r="H15" s="568"/>
      <c r="I15" s="568"/>
      <c r="J15" s="568"/>
      <c r="K15" s="569"/>
      <c r="L15" s="568"/>
      <c r="M15" s="568"/>
      <c r="N15" s="9"/>
    </row>
    <row r="16" spans="1:14" x14ac:dyDescent="0.25">
      <c r="B16" s="568">
        <v>9</v>
      </c>
      <c r="C16" s="562" t="s">
        <v>135</v>
      </c>
      <c r="D16" s="568"/>
      <c r="E16" s="568"/>
      <c r="F16" s="568"/>
      <c r="G16" s="568"/>
      <c r="H16" s="568"/>
      <c r="I16" s="568"/>
      <c r="J16" s="568"/>
      <c r="K16" s="569"/>
      <c r="L16" s="568"/>
      <c r="M16" s="568"/>
      <c r="N16" s="9"/>
    </row>
    <row r="17" spans="2:14" x14ac:dyDescent="0.25">
      <c r="B17" s="17">
        <v>10</v>
      </c>
      <c r="C17" s="129" t="s">
        <v>314</v>
      </c>
      <c r="D17" s="566"/>
      <c r="E17" s="566"/>
      <c r="F17" s="566"/>
      <c r="G17" s="566"/>
      <c r="H17" s="566"/>
      <c r="I17" s="567"/>
      <c r="J17" s="567"/>
      <c r="K17" s="566"/>
      <c r="L17" s="566"/>
      <c r="M17" s="566"/>
      <c r="N17" s="9"/>
    </row>
    <row r="18" spans="2:14" x14ac:dyDescent="0.25">
      <c r="B18" s="568">
        <v>11</v>
      </c>
      <c r="C18" s="562" t="s">
        <v>135</v>
      </c>
      <c r="D18" s="568"/>
      <c r="E18" s="568"/>
      <c r="F18" s="568"/>
      <c r="G18" s="568"/>
      <c r="H18" s="568"/>
      <c r="I18" s="568"/>
      <c r="J18" s="568"/>
      <c r="K18" s="569"/>
      <c r="L18" s="568"/>
      <c r="M18" s="568"/>
      <c r="N18" s="9"/>
    </row>
    <row r="19" spans="2:14" ht="30" x14ac:dyDescent="0.25">
      <c r="B19" s="17">
        <v>12</v>
      </c>
      <c r="C19" s="570" t="s">
        <v>315</v>
      </c>
      <c r="D19" s="571"/>
      <c r="E19" s="571"/>
      <c r="F19" s="571"/>
      <c r="G19" s="571"/>
      <c r="H19" s="571"/>
      <c r="I19" s="571"/>
      <c r="J19" s="571"/>
      <c r="K19" s="653">
        <v>23</v>
      </c>
      <c r="L19" s="572"/>
      <c r="M19" s="572"/>
      <c r="N19" s="9"/>
    </row>
  </sheetData>
  <mergeCells count="3">
    <mergeCell ref="D6:H6"/>
    <mergeCell ref="I6:J6"/>
    <mergeCell ref="K6:K7"/>
  </mergeCells>
  <pageMargins left="0.70866141732283472" right="0.70866141732283472" top="0.74803149606299213" bottom="0.74803149606299213" header="0.31496062992125984" footer="0.31496062992125984"/>
  <pageSetup paperSize="9" scale="84" orientation="landscape" r:id="rId1"/>
  <headerFooter>
    <oddHeader>&amp;CDA
Bilag 5</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D374-C822-40D1-984C-AE7003826B88}">
  <sheetPr codeName="Ark11">
    <tabColor theme="4" tint="-0.249977111117893"/>
  </sheetPr>
  <dimension ref="A1:I132"/>
  <sheetViews>
    <sheetView showGridLines="0" zoomScaleNormal="100" zoomScalePageLayoutView="130" workbookViewId="0"/>
  </sheetViews>
  <sheetFormatPr defaultColWidth="9" defaultRowHeight="15" x14ac:dyDescent="0.25"/>
  <cols>
    <col min="1" max="1" width="9.140625" style="383" customWidth="1"/>
    <col min="2" max="2" width="10.85546875" style="383" customWidth="1"/>
    <col min="3" max="3" width="61.7109375" style="383" customWidth="1"/>
    <col min="4" max="4" width="20.42578125" style="383" customWidth="1"/>
    <col min="5" max="5" width="57" style="383" customWidth="1"/>
    <col min="6" max="16384" width="9" style="383"/>
  </cols>
  <sheetData>
    <row r="1" spans="1:9" x14ac:dyDescent="0.25">
      <c r="A1" s="9"/>
      <c r="B1" s="3" t="s">
        <v>115</v>
      </c>
      <c r="C1" s="3" t="s">
        <v>1663</v>
      </c>
    </row>
    <row r="2" spans="1:9" ht="18.75" x14ac:dyDescent="0.3">
      <c r="B2" s="555" t="s">
        <v>11</v>
      </c>
      <c r="C2" s="410"/>
      <c r="D2" s="410"/>
      <c r="E2" s="410"/>
    </row>
    <row r="3" spans="1:9" ht="18.75" x14ac:dyDescent="0.3">
      <c r="B3" s="25"/>
    </row>
    <row r="4" spans="1:9" ht="18.75" x14ac:dyDescent="0.3">
      <c r="B4" s="25"/>
    </row>
    <row r="5" spans="1:9" x14ac:dyDescent="0.25">
      <c r="B5"/>
      <c r="C5"/>
      <c r="D5" s="626" t="s">
        <v>316</v>
      </c>
      <c r="E5" s="626" t="s">
        <v>317</v>
      </c>
    </row>
    <row r="6" spans="1:9" ht="30" x14ac:dyDescent="0.25">
      <c r="B6"/>
      <c r="C6"/>
      <c r="D6" s="626" t="s">
        <v>318</v>
      </c>
      <c r="E6" s="626" t="s">
        <v>319</v>
      </c>
    </row>
    <row r="7" spans="1:9" ht="15" customHeight="1" x14ac:dyDescent="0.25">
      <c r="B7" s="1040" t="s">
        <v>320</v>
      </c>
      <c r="C7" s="1041"/>
      <c r="D7" s="1041"/>
      <c r="E7" s="1042"/>
    </row>
    <row r="8" spans="1:9" x14ac:dyDescent="0.25">
      <c r="B8" s="861">
        <v>1</v>
      </c>
      <c r="C8" s="862" t="s">
        <v>321</v>
      </c>
      <c r="D8" s="873">
        <v>569.964023</v>
      </c>
      <c r="E8" s="864"/>
    </row>
    <row r="9" spans="1:9" x14ac:dyDescent="0.25">
      <c r="B9" s="861"/>
      <c r="C9" s="862" t="s">
        <v>322</v>
      </c>
      <c r="D9" s="873"/>
      <c r="E9" s="865"/>
    </row>
    <row r="10" spans="1:9" x14ac:dyDescent="0.25">
      <c r="B10" s="861"/>
      <c r="C10" s="862" t="s">
        <v>323</v>
      </c>
      <c r="D10" s="873"/>
      <c r="E10" s="865"/>
    </row>
    <row r="11" spans="1:9" x14ac:dyDescent="0.25">
      <c r="B11" s="861"/>
      <c r="C11" s="862" t="s">
        <v>324</v>
      </c>
      <c r="D11" s="873"/>
      <c r="E11" s="865"/>
    </row>
    <row r="12" spans="1:9" x14ac:dyDescent="0.25">
      <c r="B12" s="861">
        <v>2</v>
      </c>
      <c r="C12" s="862" t="s">
        <v>325</v>
      </c>
      <c r="D12" s="873">
        <v>13844.64637244</v>
      </c>
      <c r="E12" s="865"/>
    </row>
    <row r="13" spans="1:9" x14ac:dyDescent="0.25">
      <c r="B13" s="861">
        <v>3</v>
      </c>
      <c r="C13" s="862" t="s">
        <v>326</v>
      </c>
      <c r="D13" s="873">
        <v>2503.0457996499999</v>
      </c>
      <c r="E13" s="865"/>
      <c r="I13" s="126"/>
    </row>
    <row r="14" spans="1:9" x14ac:dyDescent="0.25">
      <c r="B14" s="861" t="s">
        <v>327</v>
      </c>
      <c r="C14" s="862" t="s">
        <v>328</v>
      </c>
      <c r="D14" s="873"/>
      <c r="E14" s="865"/>
    </row>
    <row r="15" spans="1:9" ht="24" x14ac:dyDescent="0.25">
      <c r="B15" s="861">
        <v>4</v>
      </c>
      <c r="C15" s="862" t="s">
        <v>329</v>
      </c>
      <c r="D15" s="873"/>
      <c r="E15" s="865"/>
    </row>
    <row r="16" spans="1:9" x14ac:dyDescent="0.25">
      <c r="B16" s="861">
        <v>5</v>
      </c>
      <c r="C16" s="862" t="s">
        <v>330</v>
      </c>
      <c r="D16" s="873"/>
      <c r="E16" s="865"/>
    </row>
    <row r="17" spans="2:5" ht="24" x14ac:dyDescent="0.25">
      <c r="B17" s="861" t="s">
        <v>331</v>
      </c>
      <c r="C17" s="862" t="s">
        <v>332</v>
      </c>
      <c r="D17" s="873"/>
      <c r="E17" s="865"/>
    </row>
    <row r="18" spans="2:5" x14ac:dyDescent="0.25">
      <c r="B18" s="866">
        <v>6</v>
      </c>
      <c r="C18" s="867" t="s">
        <v>333</v>
      </c>
      <c r="D18" s="874">
        <v>16917.65619509</v>
      </c>
      <c r="E18" s="869"/>
    </row>
    <row r="19" spans="2:5" x14ac:dyDescent="0.25">
      <c r="B19" s="1037" t="s">
        <v>334</v>
      </c>
      <c r="C19" s="1038"/>
      <c r="D19" s="1038"/>
      <c r="E19" s="1039"/>
    </row>
    <row r="20" spans="2:5" x14ac:dyDescent="0.25">
      <c r="B20" s="861">
        <v>7</v>
      </c>
      <c r="C20" s="870" t="s">
        <v>335</v>
      </c>
      <c r="D20" s="875">
        <v>-311.94013661999998</v>
      </c>
      <c r="E20" s="865"/>
    </row>
    <row r="21" spans="2:5" x14ac:dyDescent="0.25">
      <c r="B21" s="861">
        <v>8</v>
      </c>
      <c r="C21" s="870" t="s">
        <v>336</v>
      </c>
      <c r="D21" s="875"/>
      <c r="E21" s="864"/>
    </row>
    <row r="22" spans="2:5" x14ac:dyDescent="0.25">
      <c r="B22" s="861">
        <v>9</v>
      </c>
      <c r="C22" s="870" t="s">
        <v>135</v>
      </c>
      <c r="D22" s="875"/>
      <c r="E22" s="865"/>
    </row>
    <row r="23" spans="2:5" ht="36" x14ac:dyDescent="0.25">
      <c r="B23" s="861">
        <v>10</v>
      </c>
      <c r="C23" s="870" t="s">
        <v>337</v>
      </c>
      <c r="D23" s="875"/>
      <c r="E23" s="865"/>
    </row>
    <row r="24" spans="2:5" ht="24" x14ac:dyDescent="0.25">
      <c r="B24" s="861">
        <v>11</v>
      </c>
      <c r="C24" s="870" t="s">
        <v>338</v>
      </c>
      <c r="D24" s="875"/>
      <c r="E24" s="865"/>
    </row>
    <row r="25" spans="2:5" x14ac:dyDescent="0.25">
      <c r="B25" s="861">
        <v>12</v>
      </c>
      <c r="C25" s="870" t="s">
        <v>339</v>
      </c>
      <c r="D25" s="875">
        <v>-143.115261</v>
      </c>
      <c r="E25" s="865"/>
    </row>
    <row r="26" spans="2:5" ht="24" x14ac:dyDescent="0.25">
      <c r="B26" s="861">
        <v>13</v>
      </c>
      <c r="C26" s="870" t="s">
        <v>340</v>
      </c>
      <c r="D26" s="875"/>
      <c r="E26" s="865"/>
    </row>
    <row r="27" spans="2:5" ht="24" x14ac:dyDescent="0.25">
      <c r="B27" s="861">
        <v>14</v>
      </c>
      <c r="C27" s="870" t="s">
        <v>341</v>
      </c>
      <c r="D27" s="875"/>
      <c r="E27" s="865"/>
    </row>
    <row r="28" spans="2:5" x14ac:dyDescent="0.25">
      <c r="B28" s="861">
        <v>15</v>
      </c>
      <c r="C28" s="870" t="s">
        <v>342</v>
      </c>
      <c r="D28" s="875"/>
      <c r="E28" s="865"/>
    </row>
    <row r="29" spans="2:5" ht="24" x14ac:dyDescent="0.25">
      <c r="B29" s="861">
        <v>16</v>
      </c>
      <c r="C29" s="870" t="s">
        <v>343</v>
      </c>
      <c r="D29" s="875">
        <v>-46.122083000000003</v>
      </c>
      <c r="E29" s="865"/>
    </row>
    <row r="30" spans="2:5" ht="48" x14ac:dyDescent="0.25">
      <c r="B30" s="861">
        <v>17</v>
      </c>
      <c r="C30" s="870" t="s">
        <v>344</v>
      </c>
      <c r="D30" s="875"/>
      <c r="E30" s="865"/>
    </row>
    <row r="31" spans="2:5" ht="48" x14ac:dyDescent="0.25">
      <c r="B31" s="861">
        <v>18</v>
      </c>
      <c r="C31" s="870" t="s">
        <v>345</v>
      </c>
      <c r="D31" s="875"/>
      <c r="E31" s="865"/>
    </row>
    <row r="32" spans="2:5" ht="48" x14ac:dyDescent="0.25">
      <c r="B32" s="861">
        <v>19</v>
      </c>
      <c r="C32" s="870" t="s">
        <v>346</v>
      </c>
      <c r="D32" s="875"/>
      <c r="E32" s="865"/>
    </row>
    <row r="33" spans="2:6" x14ac:dyDescent="0.25">
      <c r="B33" s="861">
        <v>20</v>
      </c>
      <c r="C33" s="870" t="s">
        <v>135</v>
      </c>
      <c r="D33" s="875"/>
      <c r="E33" s="865"/>
    </row>
    <row r="34" spans="2:6" ht="24" x14ac:dyDescent="0.25">
      <c r="B34" s="861" t="s">
        <v>347</v>
      </c>
      <c r="C34" s="870" t="s">
        <v>348</v>
      </c>
      <c r="D34" s="875"/>
      <c r="E34" s="865"/>
    </row>
    <row r="35" spans="2:6" ht="24" x14ac:dyDescent="0.25">
      <c r="B35" s="861" t="s">
        <v>349</v>
      </c>
      <c r="C35" s="870" t="s">
        <v>350</v>
      </c>
      <c r="D35" s="875"/>
      <c r="E35" s="865"/>
    </row>
    <row r="36" spans="2:6" x14ac:dyDescent="0.25">
      <c r="B36" s="861" t="s">
        <v>351</v>
      </c>
      <c r="C36" s="865" t="s">
        <v>352</v>
      </c>
      <c r="D36" s="875"/>
      <c r="E36" s="865"/>
    </row>
    <row r="37" spans="2:6" x14ac:dyDescent="0.25">
      <c r="B37" s="861" t="s">
        <v>353</v>
      </c>
      <c r="C37" s="870" t="s">
        <v>354</v>
      </c>
      <c r="D37" s="875"/>
      <c r="E37" s="865"/>
    </row>
    <row r="38" spans="2:6" ht="36" x14ac:dyDescent="0.25">
      <c r="B38" s="861">
        <v>21</v>
      </c>
      <c r="C38" s="870" t="s">
        <v>1771</v>
      </c>
      <c r="D38" s="875"/>
      <c r="E38" s="865"/>
    </row>
    <row r="39" spans="2:6" x14ac:dyDescent="0.25">
      <c r="B39" s="861">
        <v>22</v>
      </c>
      <c r="C39" s="870" t="s">
        <v>355</v>
      </c>
      <c r="D39" s="875"/>
      <c r="E39" s="865"/>
    </row>
    <row r="40" spans="2:6" ht="36" x14ac:dyDescent="0.25">
      <c r="B40" s="861">
        <v>23</v>
      </c>
      <c r="C40" s="870" t="s">
        <v>356</v>
      </c>
      <c r="D40" s="875"/>
      <c r="E40" s="865"/>
    </row>
    <row r="41" spans="2:6" x14ac:dyDescent="0.25">
      <c r="B41" s="861">
        <v>24</v>
      </c>
      <c r="C41" s="870" t="s">
        <v>135</v>
      </c>
      <c r="D41" s="875"/>
      <c r="E41" s="865"/>
    </row>
    <row r="42" spans="2:6" x14ac:dyDescent="0.25">
      <c r="B42" s="861">
        <v>25</v>
      </c>
      <c r="C42" s="870" t="s">
        <v>357</v>
      </c>
      <c r="D42" s="875"/>
      <c r="E42" s="865"/>
    </row>
    <row r="43" spans="2:6" x14ac:dyDescent="0.25">
      <c r="B43" s="861" t="s">
        <v>358</v>
      </c>
      <c r="C43" s="870" t="s">
        <v>359</v>
      </c>
      <c r="D43" s="875"/>
      <c r="E43" s="865"/>
    </row>
    <row r="44" spans="2:6" ht="48" x14ac:dyDescent="0.25">
      <c r="B44" s="861" t="s">
        <v>360</v>
      </c>
      <c r="C44" s="870" t="s">
        <v>361</v>
      </c>
      <c r="D44" s="875"/>
      <c r="E44" s="865"/>
    </row>
    <row r="45" spans="2:6" x14ac:dyDescent="0.25">
      <c r="B45" s="861">
        <v>26</v>
      </c>
      <c r="C45" s="870" t="s">
        <v>135</v>
      </c>
      <c r="D45" s="875"/>
      <c r="E45" s="865"/>
    </row>
    <row r="46" spans="2:6" ht="24" x14ac:dyDescent="0.25">
      <c r="B46" s="861">
        <v>27</v>
      </c>
      <c r="C46" s="870" t="s">
        <v>1772</v>
      </c>
      <c r="D46" s="875"/>
      <c r="E46" s="865"/>
      <c r="F46" s="44"/>
    </row>
    <row r="47" spans="2:6" x14ac:dyDescent="0.25">
      <c r="B47" s="861" t="s">
        <v>362</v>
      </c>
      <c r="C47" s="870" t="s">
        <v>363</v>
      </c>
      <c r="D47" s="875">
        <v>-30.384</v>
      </c>
      <c r="E47" s="865"/>
      <c r="F47" s="44"/>
    </row>
    <row r="48" spans="2:6" x14ac:dyDescent="0.25">
      <c r="B48" s="861">
        <v>28</v>
      </c>
      <c r="C48" s="871" t="s">
        <v>364</v>
      </c>
      <c r="D48" s="875">
        <v>-531.56148062</v>
      </c>
      <c r="E48" s="865"/>
    </row>
    <row r="49" spans="2:5" x14ac:dyDescent="0.25">
      <c r="B49" s="861">
        <v>29</v>
      </c>
      <c r="C49" s="871" t="s">
        <v>365</v>
      </c>
      <c r="D49" s="876">
        <v>16386.09471447</v>
      </c>
      <c r="E49" s="865"/>
    </row>
    <row r="50" spans="2:5" x14ac:dyDescent="0.25">
      <c r="B50" s="1037" t="s">
        <v>366</v>
      </c>
      <c r="C50" s="1038"/>
      <c r="D50" s="1038"/>
      <c r="E50" s="1039"/>
    </row>
    <row r="51" spans="2:5" x14ac:dyDescent="0.25">
      <c r="B51" s="861">
        <v>30</v>
      </c>
      <c r="C51" s="870" t="s">
        <v>367</v>
      </c>
      <c r="D51" s="863"/>
      <c r="E51" s="865"/>
    </row>
    <row r="52" spans="2:5" x14ac:dyDescent="0.25">
      <c r="B52" s="861">
        <v>31</v>
      </c>
      <c r="C52" s="870" t="s">
        <v>368</v>
      </c>
      <c r="D52" s="863"/>
      <c r="E52" s="865"/>
    </row>
    <row r="53" spans="2:5" x14ac:dyDescent="0.25">
      <c r="B53" s="861">
        <v>32</v>
      </c>
      <c r="C53" s="870" t="s">
        <v>369</v>
      </c>
      <c r="D53" s="863"/>
      <c r="E53" s="865"/>
    </row>
    <row r="54" spans="2:5" ht="24" x14ac:dyDescent="0.25">
      <c r="B54" s="861">
        <v>33</v>
      </c>
      <c r="C54" s="870" t="s">
        <v>370</v>
      </c>
      <c r="D54" s="863"/>
      <c r="E54" s="865"/>
    </row>
    <row r="55" spans="2:5" s="14" customFormat="1" ht="24" x14ac:dyDescent="0.25">
      <c r="B55" s="861" t="s">
        <v>371</v>
      </c>
      <c r="C55" s="870" t="s">
        <v>372</v>
      </c>
      <c r="D55" s="863"/>
      <c r="E55" s="865"/>
    </row>
    <row r="56" spans="2:5" s="14" customFormat="1" ht="24" x14ac:dyDescent="0.25">
      <c r="B56" s="861" t="s">
        <v>373</v>
      </c>
      <c r="C56" s="870" t="s">
        <v>374</v>
      </c>
      <c r="D56" s="863"/>
      <c r="E56" s="865"/>
    </row>
    <row r="57" spans="2:5" ht="36" x14ac:dyDescent="0.25">
      <c r="B57" s="861">
        <v>34</v>
      </c>
      <c r="C57" s="870" t="s">
        <v>375</v>
      </c>
      <c r="D57" s="863"/>
      <c r="E57" s="865"/>
    </row>
    <row r="58" spans="2:5" x14ac:dyDescent="0.25">
      <c r="B58" s="861">
        <v>35</v>
      </c>
      <c r="C58" s="870" t="s">
        <v>376</v>
      </c>
      <c r="D58" s="863"/>
      <c r="E58" s="865"/>
    </row>
    <row r="59" spans="2:5" x14ac:dyDescent="0.25">
      <c r="B59" s="866">
        <v>36</v>
      </c>
      <c r="C59" s="871" t="s">
        <v>377</v>
      </c>
      <c r="D59" s="868"/>
      <c r="E59" s="865"/>
    </row>
    <row r="60" spans="2:5" x14ac:dyDescent="0.25">
      <c r="B60" s="1037" t="s">
        <v>378</v>
      </c>
      <c r="C60" s="1038"/>
      <c r="D60" s="1038"/>
      <c r="E60" s="1039"/>
    </row>
    <row r="61" spans="2:5" ht="24" x14ac:dyDescent="0.25">
      <c r="B61" s="861">
        <v>37</v>
      </c>
      <c r="C61" s="870" t="s">
        <v>379</v>
      </c>
      <c r="D61" s="863"/>
      <c r="E61" s="865"/>
    </row>
    <row r="62" spans="2:5" ht="48" x14ac:dyDescent="0.25">
      <c r="B62" s="861">
        <v>38</v>
      </c>
      <c r="C62" s="870" t="s">
        <v>380</v>
      </c>
      <c r="D62" s="863"/>
      <c r="E62" s="865"/>
    </row>
    <row r="63" spans="2:5" ht="48" x14ac:dyDescent="0.25">
      <c r="B63" s="861">
        <v>39</v>
      </c>
      <c r="C63" s="870" t="s">
        <v>381</v>
      </c>
      <c r="D63" s="863"/>
      <c r="E63" s="865"/>
    </row>
    <row r="64" spans="2:5" ht="48" x14ac:dyDescent="0.25">
      <c r="B64" s="861">
        <v>40</v>
      </c>
      <c r="C64" s="870" t="s">
        <v>382</v>
      </c>
      <c r="D64" s="863"/>
      <c r="E64" s="865"/>
    </row>
    <row r="65" spans="1:5" x14ac:dyDescent="0.25">
      <c r="B65" s="861">
        <v>41</v>
      </c>
      <c r="C65" s="870" t="s">
        <v>135</v>
      </c>
      <c r="D65" s="863"/>
      <c r="E65" s="865"/>
    </row>
    <row r="66" spans="1:5" ht="24" x14ac:dyDescent="0.25">
      <c r="B66" s="861">
        <v>42</v>
      </c>
      <c r="C66" s="870" t="s">
        <v>1773</v>
      </c>
      <c r="D66" s="863"/>
      <c r="E66" s="865"/>
    </row>
    <row r="67" spans="1:5" x14ac:dyDescent="0.25">
      <c r="B67" s="861" t="s">
        <v>383</v>
      </c>
      <c r="C67" s="870" t="s">
        <v>384</v>
      </c>
      <c r="D67" s="863"/>
      <c r="E67" s="865"/>
    </row>
    <row r="68" spans="1:5" x14ac:dyDescent="0.25">
      <c r="B68" s="866">
        <v>43</v>
      </c>
      <c r="C68" s="871" t="s">
        <v>385</v>
      </c>
      <c r="D68" s="868"/>
      <c r="E68" s="865"/>
    </row>
    <row r="69" spans="1:5" x14ac:dyDescent="0.25">
      <c r="B69" s="866">
        <v>44</v>
      </c>
      <c r="C69" s="871" t="s">
        <v>386</v>
      </c>
      <c r="D69" s="868"/>
      <c r="E69" s="865"/>
    </row>
    <row r="70" spans="1:5" x14ac:dyDescent="0.25">
      <c r="B70" s="866">
        <v>45</v>
      </c>
      <c r="C70" s="871" t="s">
        <v>387</v>
      </c>
      <c r="D70" s="877">
        <v>16386.09471447</v>
      </c>
      <c r="E70" s="865"/>
    </row>
    <row r="71" spans="1:5" x14ac:dyDescent="0.25">
      <c r="B71" s="1037" t="s">
        <v>388</v>
      </c>
      <c r="C71" s="1038"/>
      <c r="D71" s="1038"/>
      <c r="E71" s="1039"/>
    </row>
    <row r="72" spans="1:5" x14ac:dyDescent="0.25">
      <c r="B72" s="861">
        <v>46</v>
      </c>
      <c r="C72" s="870" t="s">
        <v>367</v>
      </c>
      <c r="D72" s="878">
        <v>1714.68949333</v>
      </c>
      <c r="E72" s="865"/>
    </row>
    <row r="73" spans="1:5" ht="36" x14ac:dyDescent="0.25">
      <c r="B73" s="861">
        <v>47</v>
      </c>
      <c r="C73" s="870" t="s">
        <v>389</v>
      </c>
      <c r="D73" s="878"/>
      <c r="E73" s="865"/>
    </row>
    <row r="74" spans="1:5" s="14" customFormat="1" ht="24" x14ac:dyDescent="0.25">
      <c r="A74" s="3"/>
      <c r="B74" s="861" t="s">
        <v>390</v>
      </c>
      <c r="C74" s="870" t="s">
        <v>391</v>
      </c>
      <c r="D74" s="878"/>
      <c r="E74" s="865"/>
    </row>
    <row r="75" spans="1:5" s="14" customFormat="1" ht="24" x14ac:dyDescent="0.25">
      <c r="A75" s="3"/>
      <c r="B75" s="861" t="s">
        <v>392</v>
      </c>
      <c r="C75" s="870" t="s">
        <v>393</v>
      </c>
      <c r="D75" s="878"/>
      <c r="E75" s="865"/>
    </row>
    <row r="76" spans="1:5" ht="36" x14ac:dyDescent="0.25">
      <c r="B76" s="861">
        <v>48</v>
      </c>
      <c r="C76" s="870" t="s">
        <v>394</v>
      </c>
      <c r="D76" s="878"/>
      <c r="E76" s="865"/>
    </row>
    <row r="77" spans="1:5" x14ac:dyDescent="0.25">
      <c r="B77" s="861">
        <v>49</v>
      </c>
      <c r="C77" s="870" t="s">
        <v>395</v>
      </c>
      <c r="D77" s="878"/>
      <c r="E77" s="865"/>
    </row>
    <row r="78" spans="1:5" x14ac:dyDescent="0.25">
      <c r="B78" s="861">
        <v>50</v>
      </c>
      <c r="C78" s="870" t="s">
        <v>396</v>
      </c>
      <c r="D78" s="878"/>
      <c r="E78" s="865"/>
    </row>
    <row r="79" spans="1:5" x14ac:dyDescent="0.25">
      <c r="B79" s="866">
        <v>51</v>
      </c>
      <c r="C79" s="871" t="s">
        <v>397</v>
      </c>
      <c r="D79" s="877">
        <v>1714.68949333</v>
      </c>
      <c r="E79" s="869"/>
    </row>
    <row r="80" spans="1:5" x14ac:dyDescent="0.25">
      <c r="B80" s="1037" t="s">
        <v>398</v>
      </c>
      <c r="C80" s="1038"/>
      <c r="D80" s="1038"/>
      <c r="E80" s="1039"/>
    </row>
    <row r="81" spans="2:5" ht="24" x14ac:dyDescent="0.25">
      <c r="B81" s="861">
        <v>52</v>
      </c>
      <c r="C81" s="870" t="s">
        <v>399</v>
      </c>
      <c r="D81" s="863"/>
      <c r="E81" s="865"/>
    </row>
    <row r="82" spans="2:5" ht="48" x14ac:dyDescent="0.25">
      <c r="B82" s="861">
        <v>53</v>
      </c>
      <c r="C82" s="870" t="s">
        <v>400</v>
      </c>
      <c r="D82" s="863"/>
      <c r="E82" s="865"/>
    </row>
    <row r="83" spans="2:5" ht="48" x14ac:dyDescent="0.25">
      <c r="B83" s="861">
        <v>54</v>
      </c>
      <c r="C83" s="870" t="s">
        <v>401</v>
      </c>
      <c r="D83" s="863"/>
      <c r="E83" s="865"/>
    </row>
    <row r="84" spans="2:5" x14ac:dyDescent="0.25">
      <c r="B84" s="861" t="s">
        <v>402</v>
      </c>
      <c r="C84" s="870" t="s">
        <v>135</v>
      </c>
      <c r="D84" s="863"/>
      <c r="E84" s="865"/>
    </row>
    <row r="85" spans="2:5" ht="48" x14ac:dyDescent="0.25">
      <c r="B85" s="861">
        <v>55</v>
      </c>
      <c r="C85" s="870" t="s">
        <v>403</v>
      </c>
      <c r="D85" s="863"/>
      <c r="E85" s="865"/>
    </row>
    <row r="86" spans="2:5" x14ac:dyDescent="0.25">
      <c r="B86" s="861">
        <v>56</v>
      </c>
      <c r="C86" s="870" t="s">
        <v>135</v>
      </c>
      <c r="D86" s="863"/>
      <c r="E86" s="865"/>
    </row>
    <row r="87" spans="2:5" ht="24" x14ac:dyDescent="0.25">
      <c r="B87" s="861" t="s">
        <v>1774</v>
      </c>
      <c r="C87" s="865" t="s">
        <v>404</v>
      </c>
      <c r="D87" s="868"/>
      <c r="E87" s="865"/>
    </row>
    <row r="88" spans="2:5" x14ac:dyDescent="0.25">
      <c r="B88" s="861" t="s">
        <v>405</v>
      </c>
      <c r="C88" s="865" t="s">
        <v>406</v>
      </c>
      <c r="D88" s="868"/>
      <c r="E88" s="865"/>
    </row>
    <row r="89" spans="2:5" x14ac:dyDescent="0.25">
      <c r="B89" s="866">
        <v>57</v>
      </c>
      <c r="C89" s="869" t="s">
        <v>407</v>
      </c>
      <c r="D89" s="868"/>
      <c r="E89" s="865"/>
    </row>
    <row r="90" spans="2:5" x14ac:dyDescent="0.25">
      <c r="B90" s="866">
        <v>58</v>
      </c>
      <c r="C90" s="869" t="s">
        <v>408</v>
      </c>
      <c r="D90" s="877">
        <v>1714.68949333</v>
      </c>
      <c r="E90" s="865"/>
    </row>
    <row r="91" spans="2:5" x14ac:dyDescent="0.25">
      <c r="B91" s="866">
        <v>59</v>
      </c>
      <c r="C91" s="869" t="s">
        <v>409</v>
      </c>
      <c r="D91" s="877">
        <v>18100.784207799999</v>
      </c>
      <c r="E91" s="865"/>
    </row>
    <row r="92" spans="2:5" x14ac:dyDescent="0.25">
      <c r="B92" s="866">
        <v>60</v>
      </c>
      <c r="C92" s="869" t="s">
        <v>410</v>
      </c>
      <c r="D92" s="877">
        <v>78324.664909119994</v>
      </c>
      <c r="E92" s="869"/>
    </row>
    <row r="93" spans="2:5" x14ac:dyDescent="0.25">
      <c r="B93" s="1037" t="s">
        <v>411</v>
      </c>
      <c r="C93" s="1038"/>
      <c r="D93" s="1038"/>
      <c r="E93" s="1039"/>
    </row>
    <row r="94" spans="2:5" x14ac:dyDescent="0.25">
      <c r="B94" s="861">
        <v>61</v>
      </c>
      <c r="C94" s="870" t="s">
        <v>412</v>
      </c>
      <c r="D94" s="879">
        <v>0.2092</v>
      </c>
      <c r="E94" s="865"/>
    </row>
    <row r="95" spans="2:5" x14ac:dyDescent="0.25">
      <c r="B95" s="861">
        <v>62</v>
      </c>
      <c r="C95" s="870" t="s">
        <v>413</v>
      </c>
      <c r="D95" s="879">
        <v>0.2092</v>
      </c>
      <c r="E95" s="865"/>
    </row>
    <row r="96" spans="2:5" x14ac:dyDescent="0.25">
      <c r="B96" s="861">
        <v>63</v>
      </c>
      <c r="C96" s="870" t="s">
        <v>414</v>
      </c>
      <c r="D96" s="879">
        <v>0.2311</v>
      </c>
      <c r="E96" s="865"/>
    </row>
    <row r="97" spans="2:9" ht="14.85" customHeight="1" x14ac:dyDescent="0.25">
      <c r="B97" s="861">
        <v>64</v>
      </c>
      <c r="C97" s="870" t="s">
        <v>415</v>
      </c>
      <c r="D97" s="880">
        <v>0.12909999999999999</v>
      </c>
      <c r="E97" s="865"/>
    </row>
    <row r="98" spans="2:9" ht="17.850000000000001" customHeight="1" x14ac:dyDescent="0.25">
      <c r="B98" s="861">
        <v>65</v>
      </c>
      <c r="C98" s="865" t="s">
        <v>416</v>
      </c>
      <c r="D98" s="880">
        <v>2.5000000000000001E-2</v>
      </c>
      <c r="E98" s="865"/>
    </row>
    <row r="99" spans="2:9" x14ac:dyDescent="0.25">
      <c r="B99" s="861">
        <v>66</v>
      </c>
      <c r="C99" s="865" t="s">
        <v>417</v>
      </c>
      <c r="D99" s="880">
        <v>2.5000000000000001E-2</v>
      </c>
      <c r="E99" s="865"/>
    </row>
    <row r="100" spans="2:9" x14ac:dyDescent="0.25">
      <c r="B100" s="861">
        <v>67</v>
      </c>
      <c r="C100" s="865" t="s">
        <v>418</v>
      </c>
      <c r="D100" s="880">
        <v>1.0161999999999999E-2</v>
      </c>
      <c r="E100" s="865"/>
      <c r="I100" s="409"/>
    </row>
    <row r="101" spans="2:9" ht="24" x14ac:dyDescent="0.25">
      <c r="B101" s="861" t="s">
        <v>419</v>
      </c>
      <c r="C101" s="870" t="s">
        <v>420</v>
      </c>
      <c r="D101" s="880"/>
      <c r="E101" s="865"/>
    </row>
    <row r="102" spans="2:9" ht="24" x14ac:dyDescent="0.25">
      <c r="B102" s="861" t="s">
        <v>421</v>
      </c>
      <c r="C102" s="870" t="s">
        <v>422</v>
      </c>
      <c r="D102" s="880">
        <v>1.5633999999999999E-2</v>
      </c>
      <c r="E102" s="865"/>
    </row>
    <row r="103" spans="2:9" ht="24" x14ac:dyDescent="0.25">
      <c r="B103" s="861">
        <v>68</v>
      </c>
      <c r="C103" s="871" t="s">
        <v>423</v>
      </c>
      <c r="D103" s="880">
        <v>0.20921000000000001</v>
      </c>
      <c r="E103" s="865"/>
    </row>
    <row r="104" spans="2:9" x14ac:dyDescent="0.25">
      <c r="B104" s="1037" t="s">
        <v>424</v>
      </c>
      <c r="C104" s="1038"/>
      <c r="D104" s="1038"/>
      <c r="E104" s="1039"/>
    </row>
    <row r="105" spans="2:9" x14ac:dyDescent="0.25">
      <c r="B105" s="861">
        <v>69</v>
      </c>
      <c r="C105" s="872" t="s">
        <v>425</v>
      </c>
      <c r="D105" s="863"/>
      <c r="E105" s="865"/>
    </row>
    <row r="106" spans="2:9" x14ac:dyDescent="0.25">
      <c r="B106" s="861">
        <v>70</v>
      </c>
      <c r="C106" s="872" t="s">
        <v>425</v>
      </c>
      <c r="D106" s="863"/>
      <c r="E106" s="865"/>
    </row>
    <row r="107" spans="2:9" x14ac:dyDescent="0.25">
      <c r="B107" s="861">
        <v>71</v>
      </c>
      <c r="C107" s="872" t="s">
        <v>425</v>
      </c>
      <c r="D107" s="863"/>
      <c r="E107" s="865"/>
    </row>
    <row r="108" spans="2:9" x14ac:dyDescent="0.25">
      <c r="B108" s="1037" t="s">
        <v>426</v>
      </c>
      <c r="C108" s="1038"/>
      <c r="D108" s="1038"/>
      <c r="E108" s="1039"/>
    </row>
    <row r="109" spans="2:9" ht="60.75" customHeight="1" x14ac:dyDescent="0.25">
      <c r="B109" s="1046">
        <v>72</v>
      </c>
      <c r="C109" s="1049" t="s">
        <v>1775</v>
      </c>
      <c r="D109" s="1046"/>
      <c r="E109" s="1052"/>
    </row>
    <row r="110" spans="2:9" x14ac:dyDescent="0.25">
      <c r="B110" s="1047"/>
      <c r="C110" s="1050"/>
      <c r="D110" s="1047"/>
      <c r="E110" s="1053"/>
    </row>
    <row r="111" spans="2:9" ht="0.95" customHeight="1" x14ac:dyDescent="0.25">
      <c r="B111" s="1048"/>
      <c r="C111" s="1051"/>
      <c r="D111" s="1048"/>
      <c r="E111" s="1054"/>
    </row>
    <row r="112" spans="2:9" ht="48" x14ac:dyDescent="0.25">
      <c r="B112" s="861">
        <v>73</v>
      </c>
      <c r="C112" s="870" t="s">
        <v>427</v>
      </c>
      <c r="D112" s="863"/>
      <c r="E112" s="865"/>
    </row>
    <row r="113" spans="2:5" x14ac:dyDescent="0.25">
      <c r="B113" s="861">
        <v>74</v>
      </c>
      <c r="C113" s="870" t="s">
        <v>135</v>
      </c>
      <c r="D113" s="863"/>
      <c r="E113" s="865"/>
    </row>
    <row r="114" spans="2:5" ht="29.1" customHeight="1" x14ac:dyDescent="0.25">
      <c r="B114" s="861">
        <v>75</v>
      </c>
      <c r="C114" s="870" t="s">
        <v>1776</v>
      </c>
      <c r="D114" s="863"/>
      <c r="E114" s="865"/>
    </row>
    <row r="115" spans="2:5" x14ac:dyDescent="0.25">
      <c r="B115" s="1037" t="s">
        <v>428</v>
      </c>
      <c r="C115" s="1038"/>
      <c r="D115" s="1038"/>
      <c r="E115" s="1039"/>
    </row>
    <row r="116" spans="2:5" ht="24" x14ac:dyDescent="0.25">
      <c r="B116" s="861">
        <v>76</v>
      </c>
      <c r="C116" s="870" t="s">
        <v>429</v>
      </c>
      <c r="D116" s="863"/>
      <c r="E116" s="865"/>
    </row>
    <row r="117" spans="2:5" ht="24" x14ac:dyDescent="0.25">
      <c r="B117" s="861">
        <v>77</v>
      </c>
      <c r="C117" s="870" t="s">
        <v>430</v>
      </c>
      <c r="D117" s="863"/>
      <c r="E117" s="865"/>
    </row>
    <row r="118" spans="2:5" ht="24" x14ac:dyDescent="0.25">
      <c r="B118" s="861">
        <v>78</v>
      </c>
      <c r="C118" s="870" t="s">
        <v>431</v>
      </c>
      <c r="D118" s="863"/>
      <c r="E118" s="865"/>
    </row>
    <row r="119" spans="2:5" ht="24" x14ac:dyDescent="0.25">
      <c r="B119" s="861">
        <v>79</v>
      </c>
      <c r="C119" s="870" t="s">
        <v>432</v>
      </c>
      <c r="D119" s="863"/>
      <c r="E119" s="865"/>
    </row>
    <row r="120" spans="2:5" x14ac:dyDescent="0.25">
      <c r="B120" s="1043" t="s">
        <v>1777</v>
      </c>
      <c r="C120" s="1044"/>
      <c r="D120" s="1044"/>
      <c r="E120" s="1045"/>
    </row>
    <row r="121" spans="2:5" x14ac:dyDescent="0.25">
      <c r="B121" s="861">
        <v>80</v>
      </c>
      <c r="C121" s="870" t="s">
        <v>1778</v>
      </c>
      <c r="D121" s="870"/>
      <c r="E121" s="865"/>
    </row>
    <row r="122" spans="2:5" ht="24" x14ac:dyDescent="0.25">
      <c r="B122" s="861">
        <v>81</v>
      </c>
      <c r="C122" s="870" t="s">
        <v>1779</v>
      </c>
      <c r="D122" s="870"/>
      <c r="E122" s="865"/>
    </row>
    <row r="123" spans="2:5" x14ac:dyDescent="0.25">
      <c r="B123" s="861">
        <v>82</v>
      </c>
      <c r="C123" s="870" t="s">
        <v>1780</v>
      </c>
      <c r="D123" s="862"/>
      <c r="E123" s="865"/>
    </row>
    <row r="124" spans="2:5" ht="24" x14ac:dyDescent="0.25">
      <c r="B124" s="861">
        <v>83</v>
      </c>
      <c r="C124" s="870" t="s">
        <v>1781</v>
      </c>
      <c r="D124" s="862"/>
      <c r="E124" s="865"/>
    </row>
    <row r="125" spans="2:5" x14ac:dyDescent="0.25">
      <c r="B125" s="861">
        <v>84</v>
      </c>
      <c r="C125" s="870" t="s">
        <v>1782</v>
      </c>
      <c r="D125" s="862"/>
      <c r="E125" s="865"/>
    </row>
    <row r="126" spans="2:5" ht="24" x14ac:dyDescent="0.25">
      <c r="B126" s="861">
        <v>85</v>
      </c>
      <c r="C126" s="870" t="s">
        <v>1783</v>
      </c>
      <c r="D126" s="862"/>
      <c r="E126" s="865"/>
    </row>
    <row r="127" spans="2:5" x14ac:dyDescent="0.25">
      <c r="B127" s="45"/>
    </row>
    <row r="128" spans="2:5" x14ac:dyDescent="0.25">
      <c r="B128" s="45"/>
    </row>
    <row r="129" spans="2:2" x14ac:dyDescent="0.25">
      <c r="B129" s="46"/>
    </row>
    <row r="130" spans="2:2" x14ac:dyDescent="0.25">
      <c r="B130" s="46"/>
    </row>
    <row r="131" spans="2:2" x14ac:dyDescent="0.25">
      <c r="B131" s="46"/>
    </row>
    <row r="132" spans="2:2" x14ac:dyDescent="0.25">
      <c r="B132" s="46"/>
    </row>
  </sheetData>
  <mergeCells count="15">
    <mergeCell ref="B115:E115"/>
    <mergeCell ref="B120:E120"/>
    <mergeCell ref="B93:E93"/>
    <mergeCell ref="B104:E104"/>
    <mergeCell ref="B108:E108"/>
    <mergeCell ref="B109:B111"/>
    <mergeCell ref="C109:C111"/>
    <mergeCell ref="D109:D111"/>
    <mergeCell ref="E109:E111"/>
    <mergeCell ref="B80:E80"/>
    <mergeCell ref="B7:E7"/>
    <mergeCell ref="B19:E19"/>
    <mergeCell ref="B50:E50"/>
    <mergeCell ref="B60:E60"/>
    <mergeCell ref="B71:E71"/>
  </mergeCells>
  <pageMargins left="0.23622047244094491" right="0.23622047244094491" top="0.74803149606299213" bottom="0.74803149606299213" header="0.31496062992125984" footer="0.31496062992125984"/>
  <pageSetup paperSize="9" scale="75" orientation="landscape" r:id="rId1"/>
  <headerFooter>
    <oddHeader>&amp;CDA
Bilag VII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8AFE-D89D-4F19-A74A-F38671BD48C8}">
  <sheetPr codeName="Ark12">
    <tabColor theme="4" tint="-0.249977111117893"/>
    <pageSetUpPr fitToPage="1"/>
  </sheetPr>
  <dimension ref="A1:T39"/>
  <sheetViews>
    <sheetView showGridLines="0" zoomScaleNormal="100" zoomScalePageLayoutView="90" workbookViewId="0"/>
  </sheetViews>
  <sheetFormatPr defaultColWidth="9" defaultRowHeight="15" x14ac:dyDescent="0.25"/>
  <cols>
    <col min="1" max="1" width="9.140625" style="383" customWidth="1"/>
    <col min="2" max="2" width="10.42578125" style="383" customWidth="1"/>
    <col min="3" max="3" width="53" style="383" customWidth="1"/>
    <col min="4" max="4" width="39.85546875" style="383" customWidth="1"/>
    <col min="5" max="5" width="37.140625" style="383" customWidth="1"/>
    <col min="6" max="6" width="20.42578125" style="383" customWidth="1"/>
    <col min="7" max="16384" width="9" style="383"/>
  </cols>
  <sheetData>
    <row r="1" spans="1:20" x14ac:dyDescent="0.25">
      <c r="A1" s="9"/>
      <c r="B1" s="3" t="s">
        <v>115</v>
      </c>
      <c r="C1" s="3" t="s">
        <v>1663</v>
      </c>
    </row>
    <row r="2" spans="1:20" ht="18.75" x14ac:dyDescent="0.25">
      <c r="B2" s="554" t="s">
        <v>12</v>
      </c>
      <c r="C2" s="410"/>
      <c r="D2" s="410"/>
      <c r="E2" s="410"/>
      <c r="F2" s="410"/>
    </row>
    <row r="3" spans="1:20" ht="15" customHeight="1" x14ac:dyDescent="0.25">
      <c r="B3" s="1055" t="s">
        <v>433</v>
      </c>
      <c r="C3" s="1055"/>
      <c r="D3" s="1055"/>
      <c r="E3" s="1055"/>
      <c r="F3" s="1055"/>
      <c r="G3" s="368"/>
      <c r="H3" s="368"/>
      <c r="I3" s="368"/>
      <c r="J3" s="368"/>
      <c r="K3" s="368"/>
      <c r="L3" s="368"/>
      <c r="M3" s="368"/>
      <c r="N3" s="368"/>
      <c r="O3" s="368"/>
      <c r="P3" s="368"/>
      <c r="Q3" s="368"/>
      <c r="R3" s="368"/>
      <c r="S3" s="368"/>
      <c r="T3" s="368"/>
    </row>
    <row r="4" spans="1:20" x14ac:dyDescent="0.25">
      <c r="B4" s="1055"/>
      <c r="C4" s="1055"/>
      <c r="D4" s="1055"/>
      <c r="E4" s="1055"/>
      <c r="F4" s="1055"/>
      <c r="G4" s="368"/>
      <c r="H4" s="368"/>
      <c r="I4" s="368"/>
      <c r="J4" s="368"/>
      <c r="K4" s="368"/>
      <c r="L4" s="368"/>
      <c r="M4" s="368"/>
      <c r="N4" s="368"/>
      <c r="O4" s="368"/>
      <c r="P4" s="368"/>
      <c r="Q4" s="368"/>
      <c r="R4" s="368"/>
      <c r="S4" s="368"/>
      <c r="T4" s="368"/>
    </row>
    <row r="5" spans="1:20" x14ac:dyDescent="0.25">
      <c r="B5" s="1055"/>
      <c r="C5" s="1055"/>
      <c r="D5" s="1055"/>
      <c r="E5" s="1055"/>
      <c r="F5" s="1055"/>
      <c r="G5" s="368"/>
      <c r="H5" s="368"/>
      <c r="I5" s="368"/>
      <c r="J5" s="368"/>
      <c r="K5" s="368"/>
      <c r="L5" s="368"/>
      <c r="M5" s="368"/>
      <c r="N5" s="368"/>
      <c r="O5" s="368"/>
      <c r="P5" s="368"/>
      <c r="Q5" s="368"/>
      <c r="R5" s="368"/>
      <c r="S5" s="368"/>
      <c r="T5" s="368"/>
    </row>
    <row r="6" spans="1:20" x14ac:dyDescent="0.25">
      <c r="B6"/>
      <c r="C6"/>
      <c r="D6" s="601" t="s">
        <v>119</v>
      </c>
      <c r="E6" s="601" t="s">
        <v>120</v>
      </c>
      <c r="F6" s="601" t="s">
        <v>121</v>
      </c>
    </row>
    <row r="7" spans="1:20" ht="30" x14ac:dyDescent="0.25">
      <c r="B7"/>
      <c r="C7" s="47"/>
      <c r="D7" s="48" t="s">
        <v>434</v>
      </c>
      <c r="E7" s="48" t="s">
        <v>435</v>
      </c>
      <c r="F7" s="48" t="s">
        <v>436</v>
      </c>
    </row>
    <row r="8" spans="1:20" x14ac:dyDescent="0.25">
      <c r="B8"/>
      <c r="C8" s="47"/>
      <c r="D8" s="48" t="s">
        <v>437</v>
      </c>
      <c r="E8" s="48" t="s">
        <v>437</v>
      </c>
      <c r="F8" s="48"/>
    </row>
    <row r="9" spans="1:20" ht="30" customHeight="1" x14ac:dyDescent="0.25">
      <c r="B9" s="1056" t="s">
        <v>438</v>
      </c>
      <c r="C9" s="1057"/>
      <c r="D9" s="1057"/>
      <c r="E9" s="1057"/>
      <c r="F9" s="1058"/>
    </row>
    <row r="10" spans="1:20" x14ac:dyDescent="0.25">
      <c r="B10" s="443"/>
      <c r="C10" s="600" t="s">
        <v>223</v>
      </c>
      <c r="D10" s="363">
        <v>3061</v>
      </c>
      <c r="E10" s="363">
        <v>3061</v>
      </c>
      <c r="F10" s="601"/>
    </row>
    <row r="11" spans="1:20" x14ac:dyDescent="0.25">
      <c r="B11" s="443"/>
      <c r="C11" s="600" t="s">
        <v>224</v>
      </c>
      <c r="D11" s="363">
        <v>171.13308095999994</v>
      </c>
      <c r="E11" s="363">
        <v>171.13308095999994</v>
      </c>
      <c r="F11" s="601"/>
    </row>
    <row r="12" spans="1:20" x14ac:dyDescent="0.25">
      <c r="B12" s="443"/>
      <c r="C12" s="600" t="s">
        <v>225</v>
      </c>
      <c r="D12" s="363">
        <v>200365.61911577001</v>
      </c>
      <c r="E12" s="363">
        <v>200365.61911577001</v>
      </c>
      <c r="F12" s="601"/>
    </row>
    <row r="13" spans="1:20" x14ac:dyDescent="0.25">
      <c r="B13" s="443"/>
      <c r="C13" s="600" t="s">
        <v>226</v>
      </c>
      <c r="D13" s="363">
        <v>3.3709878099999999</v>
      </c>
      <c r="E13" s="363">
        <v>3.3709878099999999</v>
      </c>
      <c r="F13" s="601"/>
    </row>
    <row r="14" spans="1:20" x14ac:dyDescent="0.25">
      <c r="B14" s="443"/>
      <c r="C14" s="600" t="s">
        <v>227</v>
      </c>
      <c r="D14" s="363">
        <v>8897.6316973000066</v>
      </c>
      <c r="E14" s="363">
        <v>8897.6316973000066</v>
      </c>
      <c r="F14" s="601"/>
    </row>
    <row r="15" spans="1:20" x14ac:dyDescent="0.25">
      <c r="B15" s="443"/>
      <c r="C15" s="600" t="s">
        <v>228</v>
      </c>
      <c r="D15" s="363">
        <v>49.705650549999994</v>
      </c>
      <c r="E15" s="363">
        <v>49.705650549999994</v>
      </c>
      <c r="F15" s="601"/>
    </row>
    <row r="16" spans="1:20" x14ac:dyDescent="0.25">
      <c r="B16" s="443"/>
      <c r="C16" s="600" t="s">
        <v>229</v>
      </c>
      <c r="D16" s="363">
        <v>149.24999997</v>
      </c>
      <c r="E16" s="363">
        <v>149.24999997</v>
      </c>
      <c r="F16" s="601"/>
    </row>
    <row r="17" spans="2:6" ht="15.75" x14ac:dyDescent="0.3">
      <c r="B17" s="443"/>
      <c r="C17" s="642" t="s">
        <v>230</v>
      </c>
      <c r="D17" s="363">
        <v>8.7821443100000032</v>
      </c>
      <c r="E17" s="363">
        <v>8.7821443100000032</v>
      </c>
      <c r="F17" s="601"/>
    </row>
    <row r="18" spans="2:6" x14ac:dyDescent="0.25">
      <c r="B18" s="443"/>
      <c r="C18" s="600" t="s">
        <v>231</v>
      </c>
      <c r="D18" s="363">
        <v>2.8203889999999999E-2</v>
      </c>
      <c r="E18" s="363">
        <v>2.8203889999999999E-2</v>
      </c>
      <c r="F18" s="601"/>
    </row>
    <row r="19" spans="2:6" x14ac:dyDescent="0.25">
      <c r="B19" s="443"/>
      <c r="C19" s="600" t="s">
        <v>232</v>
      </c>
      <c r="D19" s="363">
        <v>0</v>
      </c>
      <c r="E19" s="363">
        <v>0</v>
      </c>
      <c r="F19" s="601"/>
    </row>
    <row r="20" spans="2:6" x14ac:dyDescent="0.25">
      <c r="B20" s="443"/>
      <c r="C20" s="600" t="s">
        <v>233</v>
      </c>
      <c r="D20" s="600">
        <v>0</v>
      </c>
      <c r="E20" s="363">
        <v>0</v>
      </c>
      <c r="F20" s="601"/>
    </row>
    <row r="21" spans="2:6" x14ac:dyDescent="0.25">
      <c r="B21" s="443"/>
      <c r="C21" s="600" t="s">
        <v>234</v>
      </c>
      <c r="D21" s="363">
        <v>281.11618797999995</v>
      </c>
      <c r="E21" s="363">
        <v>281.11618797999995</v>
      </c>
      <c r="F21" s="601"/>
    </row>
    <row r="22" spans="2:6" x14ac:dyDescent="0.25">
      <c r="B22" s="443"/>
      <c r="C22" s="556" t="s">
        <v>235</v>
      </c>
      <c r="D22" s="363">
        <v>31.392949460000001</v>
      </c>
      <c r="E22" s="363">
        <v>31.392949460000001</v>
      </c>
      <c r="F22" s="601"/>
    </row>
    <row r="23" spans="2:6" x14ac:dyDescent="0.25">
      <c r="B23" s="443"/>
      <c r="C23" s="49" t="s">
        <v>439</v>
      </c>
      <c r="D23" s="364">
        <v>213019.03001799996</v>
      </c>
      <c r="E23" s="364">
        <v>213019.03001799996</v>
      </c>
      <c r="F23" s="601"/>
    </row>
    <row r="24" spans="2:6" x14ac:dyDescent="0.25">
      <c r="B24" s="1056" t="s">
        <v>440</v>
      </c>
      <c r="C24" s="1057"/>
      <c r="D24" s="1057"/>
      <c r="E24" s="1057"/>
      <c r="F24" s="1058"/>
    </row>
    <row r="25" spans="2:6" x14ac:dyDescent="0.25">
      <c r="B25" s="443"/>
      <c r="C25" s="556" t="s">
        <v>238</v>
      </c>
      <c r="D25" s="363">
        <v>186677.27920955999</v>
      </c>
      <c r="E25" s="363">
        <v>186677.27920955999</v>
      </c>
      <c r="F25" s="601"/>
    </row>
    <row r="26" spans="2:6" x14ac:dyDescent="0.25">
      <c r="B26" s="443"/>
      <c r="C26" s="556" t="s">
        <v>239</v>
      </c>
      <c r="D26" s="363">
        <v>4997.81787755</v>
      </c>
      <c r="E26" s="363">
        <v>4997.81787755</v>
      </c>
      <c r="F26" s="601"/>
    </row>
    <row r="27" spans="2:6" x14ac:dyDescent="0.25">
      <c r="B27" s="443"/>
      <c r="C27" s="443" t="s">
        <v>240</v>
      </c>
      <c r="D27" s="363">
        <v>71.213145990000001</v>
      </c>
      <c r="E27" s="363">
        <v>71.213145990000001</v>
      </c>
      <c r="F27" s="443"/>
    </row>
    <row r="28" spans="2:6" ht="30" customHeight="1" x14ac:dyDescent="0.25">
      <c r="B28" s="443"/>
      <c r="C28" s="556" t="s">
        <v>241</v>
      </c>
      <c r="D28" s="363">
        <v>2072.1589106500001</v>
      </c>
      <c r="E28" s="363">
        <v>2072.1589106500001</v>
      </c>
      <c r="F28" s="601"/>
    </row>
    <row r="29" spans="2:6" x14ac:dyDescent="0.25">
      <c r="B29" s="443"/>
      <c r="C29" s="556" t="s">
        <v>242</v>
      </c>
      <c r="D29" s="363">
        <v>1.1262081000000002</v>
      </c>
      <c r="E29" s="363">
        <v>1.1262081000000002</v>
      </c>
      <c r="F29" s="601"/>
    </row>
    <row r="30" spans="2:6" x14ac:dyDescent="0.25">
      <c r="B30" s="443"/>
      <c r="C30" s="556" t="s">
        <v>243</v>
      </c>
      <c r="D30" s="363">
        <v>41.967246927888723</v>
      </c>
      <c r="E30" s="363">
        <v>41.967246927888723</v>
      </c>
      <c r="F30" s="601"/>
    </row>
    <row r="31" spans="2:6" x14ac:dyDescent="0.25">
      <c r="B31" s="443"/>
      <c r="C31" s="556" t="s">
        <v>244</v>
      </c>
      <c r="D31" s="363">
        <v>1714.68949333</v>
      </c>
      <c r="E31" s="363">
        <v>1714.68949333</v>
      </c>
      <c r="F31" s="601"/>
    </row>
    <row r="32" spans="2:6" x14ac:dyDescent="0.25">
      <c r="B32" s="443"/>
      <c r="C32" s="600" t="s">
        <v>245</v>
      </c>
      <c r="D32" s="363">
        <v>569.964023</v>
      </c>
      <c r="E32" s="363">
        <v>569.964023</v>
      </c>
      <c r="F32" s="601"/>
    </row>
    <row r="33" spans="2:6" x14ac:dyDescent="0.25">
      <c r="B33" s="443"/>
      <c r="C33" s="556" t="s">
        <v>246</v>
      </c>
      <c r="D33" s="363">
        <v>86.216878819999991</v>
      </c>
      <c r="E33" s="363">
        <v>86.216878819999991</v>
      </c>
      <c r="F33" s="601"/>
    </row>
    <row r="34" spans="2:6" x14ac:dyDescent="0.25">
      <c r="B34" s="443"/>
      <c r="C34" s="556" t="s">
        <v>247</v>
      </c>
      <c r="D34" s="363">
        <v>2416.8289206499999</v>
      </c>
      <c r="E34" s="363">
        <v>2416.8289206499999</v>
      </c>
      <c r="F34" s="601"/>
    </row>
    <row r="35" spans="2:6" x14ac:dyDescent="0.25">
      <c r="B35" s="443"/>
      <c r="C35" s="556" t="s">
        <v>248</v>
      </c>
      <c r="D35" s="363">
        <v>14369.768103440001</v>
      </c>
      <c r="E35" s="363">
        <v>14369.768103440001</v>
      </c>
      <c r="F35" s="601"/>
    </row>
    <row r="36" spans="2:6" x14ac:dyDescent="0.25">
      <c r="B36" s="443"/>
      <c r="C36" s="49" t="s">
        <v>441</v>
      </c>
      <c r="D36" s="364">
        <v>213019.03001801792</v>
      </c>
      <c r="E36" s="364">
        <v>213019.03001801792</v>
      </c>
      <c r="F36" s="601"/>
    </row>
    <row r="37" spans="2:6" ht="15" customHeight="1" x14ac:dyDescent="0.25">
      <c r="B37" s="629" t="s">
        <v>442</v>
      </c>
      <c r="C37" s="50"/>
      <c r="D37" s="51"/>
      <c r="E37" s="51"/>
      <c r="F37" s="52"/>
    </row>
    <row r="38" spans="2:6" x14ac:dyDescent="0.25">
      <c r="B38" s="443"/>
      <c r="C38" s="600" t="s">
        <v>443</v>
      </c>
      <c r="D38" s="600">
        <v>570</v>
      </c>
      <c r="E38" s="600">
        <v>570</v>
      </c>
      <c r="F38" s="601"/>
    </row>
    <row r="39" spans="2:6" x14ac:dyDescent="0.25">
      <c r="B39" s="443"/>
      <c r="C39" s="49" t="s">
        <v>444</v>
      </c>
      <c r="D39" s="49">
        <v>570</v>
      </c>
      <c r="E39" s="49">
        <v>570</v>
      </c>
      <c r="F39" s="601"/>
    </row>
  </sheetData>
  <mergeCells count="3">
    <mergeCell ref="B3:F5"/>
    <mergeCell ref="B9:F9"/>
    <mergeCell ref="B24:F24"/>
  </mergeCells>
  <pageMargins left="0.7" right="0.7" top="0.75" bottom="0.75" header="0.3" footer="0.3"/>
  <pageSetup paperSize="9" scale="60" orientation="landscape" r:id="rId1"/>
  <headerFooter>
    <oddHeader>&amp;CDA
Bilag VII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B6EF-92BD-4185-93BA-7E8D33EC499D}">
  <sheetPr codeName="Ark13">
    <tabColor theme="4" tint="-0.249977111117893"/>
    <pageSetUpPr fitToPage="1"/>
  </sheetPr>
  <dimension ref="A1:F58"/>
  <sheetViews>
    <sheetView showGridLines="0" zoomScaleNormal="100" workbookViewId="0"/>
  </sheetViews>
  <sheetFormatPr defaultColWidth="9" defaultRowHeight="15" x14ac:dyDescent="0.25"/>
  <cols>
    <col min="1" max="1" width="9.140625" style="383" customWidth="1"/>
    <col min="2" max="2" width="11.5703125" style="383" customWidth="1"/>
    <col min="3" max="3" width="117.42578125" style="383" customWidth="1"/>
    <col min="4" max="4" width="43.85546875" style="383" customWidth="1"/>
    <col min="5" max="6" width="43.7109375" style="383" customWidth="1"/>
    <col min="7" max="16384" width="9" style="383"/>
  </cols>
  <sheetData>
    <row r="1" spans="1:6" x14ac:dyDescent="0.25">
      <c r="A1" s="9"/>
      <c r="B1" s="3" t="s">
        <v>115</v>
      </c>
      <c r="C1" s="3" t="s">
        <v>5</v>
      </c>
      <c r="F1"/>
    </row>
    <row r="2" spans="1:6" ht="18.75" x14ac:dyDescent="0.25">
      <c r="B2" s="553" t="s">
        <v>13</v>
      </c>
      <c r="C2" s="410"/>
      <c r="D2" s="410"/>
      <c r="E2" s="410"/>
      <c r="F2" s="808"/>
    </row>
    <row r="3" spans="1:6" x14ac:dyDescent="0.25">
      <c r="F3"/>
    </row>
    <row r="4" spans="1:6" x14ac:dyDescent="0.25">
      <c r="B4"/>
      <c r="C4"/>
      <c r="D4" s="53" t="s">
        <v>119</v>
      </c>
      <c r="E4" s="53" t="s">
        <v>119</v>
      </c>
      <c r="F4" s="53" t="s">
        <v>119</v>
      </c>
    </row>
    <row r="5" spans="1:6" ht="27" customHeight="1" x14ac:dyDescent="0.25">
      <c r="B5"/>
      <c r="C5" s="54"/>
      <c r="D5" s="5" t="s">
        <v>445</v>
      </c>
      <c r="E5" s="5" t="s">
        <v>445</v>
      </c>
      <c r="F5" s="5" t="s">
        <v>445</v>
      </c>
    </row>
    <row r="6" spans="1:6" x14ac:dyDescent="0.25">
      <c r="B6" s="601">
        <v>1</v>
      </c>
      <c r="C6" s="599" t="s">
        <v>446</v>
      </c>
      <c r="D6" s="599" t="s">
        <v>447</v>
      </c>
      <c r="E6" s="599" t="s">
        <v>447</v>
      </c>
      <c r="F6" s="599" t="s">
        <v>447</v>
      </c>
    </row>
    <row r="7" spans="1:6" x14ac:dyDescent="0.25">
      <c r="B7" s="601">
        <v>2</v>
      </c>
      <c r="C7" s="599" t="s">
        <v>448</v>
      </c>
      <c r="D7" s="599" t="s">
        <v>449</v>
      </c>
      <c r="E7" s="599" t="s">
        <v>450</v>
      </c>
      <c r="F7" s="599" t="s">
        <v>451</v>
      </c>
    </row>
    <row r="8" spans="1:6" x14ac:dyDescent="0.25">
      <c r="B8" s="601" t="s">
        <v>452</v>
      </c>
      <c r="C8" s="599" t="s">
        <v>453</v>
      </c>
      <c r="D8" s="599" t="s">
        <v>454</v>
      </c>
      <c r="E8" s="599" t="s">
        <v>454</v>
      </c>
      <c r="F8" s="599" t="s">
        <v>454</v>
      </c>
    </row>
    <row r="9" spans="1:6" x14ac:dyDescent="0.25">
      <c r="B9" s="601">
        <v>3</v>
      </c>
      <c r="C9" s="599" t="s">
        <v>455</v>
      </c>
      <c r="D9" s="599" t="s">
        <v>456</v>
      </c>
      <c r="E9" s="599" t="s">
        <v>456</v>
      </c>
      <c r="F9" s="599" t="s">
        <v>456</v>
      </c>
    </row>
    <row r="10" spans="1:6" x14ac:dyDescent="0.25">
      <c r="B10" s="601" t="s">
        <v>457</v>
      </c>
      <c r="C10" s="599" t="s">
        <v>458</v>
      </c>
      <c r="D10" s="599"/>
      <c r="E10" s="599"/>
      <c r="F10" s="599"/>
    </row>
    <row r="11" spans="1:6" x14ac:dyDescent="0.25">
      <c r="B11" s="601"/>
      <c r="C11" s="55" t="s">
        <v>459</v>
      </c>
      <c r="D11" s="599"/>
      <c r="E11" s="599"/>
      <c r="F11" s="599"/>
    </row>
    <row r="12" spans="1:6" x14ac:dyDescent="0.25">
      <c r="B12" s="601">
        <v>4</v>
      </c>
      <c r="C12" s="599" t="s">
        <v>460</v>
      </c>
      <c r="D12" s="599" t="s">
        <v>461</v>
      </c>
      <c r="E12" s="599" t="s">
        <v>461</v>
      </c>
      <c r="F12" s="599" t="s">
        <v>461</v>
      </c>
    </row>
    <row r="13" spans="1:6" x14ac:dyDescent="0.25">
      <c r="B13" s="601">
        <v>5</v>
      </c>
      <c r="C13" s="599" t="s">
        <v>462</v>
      </c>
      <c r="D13" s="599" t="s">
        <v>461</v>
      </c>
      <c r="E13" s="599" t="s">
        <v>461</v>
      </c>
      <c r="F13" s="599" t="s">
        <v>461</v>
      </c>
    </row>
    <row r="14" spans="1:6" x14ac:dyDescent="0.25">
      <c r="B14" s="601">
        <v>6</v>
      </c>
      <c r="C14" s="599" t="s">
        <v>463</v>
      </c>
      <c r="D14" s="599" t="s">
        <v>135</v>
      </c>
      <c r="E14" s="599" t="s">
        <v>135</v>
      </c>
      <c r="F14" s="599" t="s">
        <v>135</v>
      </c>
    </row>
    <row r="15" spans="1:6" x14ac:dyDescent="0.25">
      <c r="B15" s="601">
        <v>7</v>
      </c>
      <c r="C15" s="599" t="s">
        <v>464</v>
      </c>
      <c r="D15" s="599" t="s">
        <v>461</v>
      </c>
      <c r="E15" s="599" t="s">
        <v>461</v>
      </c>
      <c r="F15" s="599" t="s">
        <v>461</v>
      </c>
    </row>
    <row r="16" spans="1:6" x14ac:dyDescent="0.25">
      <c r="B16" s="601">
        <v>8</v>
      </c>
      <c r="C16" s="599" t="s">
        <v>465</v>
      </c>
      <c r="D16" s="599" t="s">
        <v>466</v>
      </c>
      <c r="E16" s="599" t="s">
        <v>467</v>
      </c>
      <c r="F16" s="599" t="s">
        <v>468</v>
      </c>
    </row>
    <row r="17" spans="2:6" x14ac:dyDescent="0.25">
      <c r="B17" s="601">
        <v>9</v>
      </c>
      <c r="C17" s="599" t="s">
        <v>469</v>
      </c>
      <c r="D17" s="599" t="s">
        <v>470</v>
      </c>
      <c r="E17" s="599" t="s">
        <v>471</v>
      </c>
      <c r="F17" s="599" t="s">
        <v>472</v>
      </c>
    </row>
    <row r="18" spans="2:6" x14ac:dyDescent="0.25">
      <c r="B18" s="601" t="s">
        <v>473</v>
      </c>
      <c r="C18" s="599" t="s">
        <v>474</v>
      </c>
      <c r="D18" s="599">
        <v>100</v>
      </c>
      <c r="E18" s="599">
        <v>100</v>
      </c>
      <c r="F18" s="599">
        <v>100</v>
      </c>
    </row>
    <row r="19" spans="2:6" x14ac:dyDescent="0.25">
      <c r="B19" s="601" t="s">
        <v>475</v>
      </c>
      <c r="C19" s="599" t="s">
        <v>476</v>
      </c>
      <c r="D19" s="599">
        <v>100</v>
      </c>
      <c r="E19" s="599">
        <v>100</v>
      </c>
      <c r="F19" s="599">
        <v>100</v>
      </c>
    </row>
    <row r="20" spans="2:6" x14ac:dyDescent="0.25">
      <c r="B20" s="601">
        <v>10</v>
      </c>
      <c r="C20" s="599" t="s">
        <v>477</v>
      </c>
      <c r="D20" s="599" t="s">
        <v>478</v>
      </c>
      <c r="E20" s="599" t="s">
        <v>478</v>
      </c>
      <c r="F20" s="599" t="s">
        <v>478</v>
      </c>
    </row>
    <row r="21" spans="2:6" x14ac:dyDescent="0.25">
      <c r="B21" s="601">
        <v>11</v>
      </c>
      <c r="C21" s="599" t="s">
        <v>479</v>
      </c>
      <c r="D21" s="599" t="s">
        <v>480</v>
      </c>
      <c r="E21" s="599" t="s">
        <v>480</v>
      </c>
      <c r="F21" s="599" t="s">
        <v>481</v>
      </c>
    </row>
    <row r="22" spans="2:6" x14ac:dyDescent="0.25">
      <c r="B22" s="601">
        <v>12</v>
      </c>
      <c r="C22" s="599" t="s">
        <v>482</v>
      </c>
      <c r="D22" s="599" t="s">
        <v>483</v>
      </c>
      <c r="E22" s="599" t="s">
        <v>483</v>
      </c>
      <c r="F22" s="599" t="s">
        <v>483</v>
      </c>
    </row>
    <row r="23" spans="2:6" x14ac:dyDescent="0.25">
      <c r="B23" s="601">
        <v>13</v>
      </c>
      <c r="C23" s="599" t="s">
        <v>484</v>
      </c>
      <c r="D23" s="599" t="s">
        <v>485</v>
      </c>
      <c r="E23" s="599" t="s">
        <v>485</v>
      </c>
      <c r="F23" s="599" t="s">
        <v>486</v>
      </c>
    </row>
    <row r="24" spans="2:6" x14ac:dyDescent="0.25">
      <c r="B24" s="601">
        <v>14</v>
      </c>
      <c r="C24" s="599" t="s">
        <v>487</v>
      </c>
      <c r="D24" s="599" t="s">
        <v>488</v>
      </c>
      <c r="E24" s="599" t="s">
        <v>488</v>
      </c>
      <c r="F24" s="599" t="s">
        <v>488</v>
      </c>
    </row>
    <row r="25" spans="2:6" ht="15" customHeight="1" x14ac:dyDescent="0.25">
      <c r="B25" s="1021">
        <v>15</v>
      </c>
      <c r="C25" s="1062" t="s">
        <v>489</v>
      </c>
      <c r="D25" s="1063" t="s">
        <v>490</v>
      </c>
      <c r="E25" s="1059" t="s">
        <v>490</v>
      </c>
      <c r="F25" s="1059" t="s">
        <v>491</v>
      </c>
    </row>
    <row r="26" spans="2:6" x14ac:dyDescent="0.25">
      <c r="B26" s="1021"/>
      <c r="C26" s="1062"/>
      <c r="D26" s="1064"/>
      <c r="E26" s="1060"/>
      <c r="F26" s="1060"/>
    </row>
    <row r="27" spans="2:6" x14ac:dyDescent="0.25">
      <c r="B27" s="601">
        <v>16</v>
      </c>
      <c r="C27" s="599" t="s">
        <v>492</v>
      </c>
      <c r="D27" s="599" t="s">
        <v>493</v>
      </c>
      <c r="E27" s="599" t="s">
        <v>493</v>
      </c>
      <c r="F27" s="599" t="s">
        <v>493</v>
      </c>
    </row>
    <row r="28" spans="2:6" x14ac:dyDescent="0.25">
      <c r="B28" s="56"/>
      <c r="C28" s="55" t="s">
        <v>494</v>
      </c>
      <c r="D28" s="57"/>
      <c r="E28" s="57"/>
      <c r="F28" s="57"/>
    </row>
    <row r="29" spans="2:6" x14ac:dyDescent="0.25">
      <c r="B29" s="1021">
        <v>17</v>
      </c>
      <c r="C29" s="1062" t="s">
        <v>495</v>
      </c>
      <c r="D29" s="805" t="s">
        <v>496</v>
      </c>
      <c r="E29" s="805" t="s">
        <v>496</v>
      </c>
      <c r="F29" s="805" t="s">
        <v>496</v>
      </c>
    </row>
    <row r="30" spans="2:6" x14ac:dyDescent="0.25">
      <c r="B30" s="1021"/>
      <c r="C30" s="1062"/>
      <c r="D30" s="806"/>
      <c r="E30" s="806"/>
      <c r="F30" s="806"/>
    </row>
    <row r="31" spans="2:6" x14ac:dyDescent="0.25">
      <c r="B31" s="601">
        <v>18</v>
      </c>
      <c r="C31" s="599" t="s">
        <v>497</v>
      </c>
      <c r="D31" s="599" t="s">
        <v>498</v>
      </c>
      <c r="E31" s="599" t="s">
        <v>499</v>
      </c>
      <c r="F31" s="599" t="s">
        <v>500</v>
      </c>
    </row>
    <row r="32" spans="2:6" x14ac:dyDescent="0.25">
      <c r="B32" s="601">
        <v>19</v>
      </c>
      <c r="C32" s="599" t="s">
        <v>501</v>
      </c>
      <c r="D32" s="599" t="s">
        <v>502</v>
      </c>
      <c r="E32" s="599" t="s">
        <v>502</v>
      </c>
      <c r="F32" s="599" t="s">
        <v>502</v>
      </c>
    </row>
    <row r="33" spans="2:6" x14ac:dyDescent="0.25">
      <c r="B33" s="601" t="s">
        <v>347</v>
      </c>
      <c r="C33" s="599" t="s">
        <v>503</v>
      </c>
      <c r="D33" s="599" t="s">
        <v>504</v>
      </c>
      <c r="E33" s="599" t="s">
        <v>504</v>
      </c>
      <c r="F33" s="599" t="s">
        <v>504</v>
      </c>
    </row>
    <row r="34" spans="2:6" x14ac:dyDescent="0.25">
      <c r="B34" s="601" t="s">
        <v>349</v>
      </c>
      <c r="C34" s="599" t="s">
        <v>505</v>
      </c>
      <c r="D34" s="599" t="s">
        <v>504</v>
      </c>
      <c r="E34" s="599" t="s">
        <v>504</v>
      </c>
      <c r="F34" s="599" t="s">
        <v>504</v>
      </c>
    </row>
    <row r="35" spans="2:6" x14ac:dyDescent="0.25">
      <c r="B35" s="601">
        <v>21</v>
      </c>
      <c r="C35" s="599" t="s">
        <v>506</v>
      </c>
      <c r="D35" s="599" t="s">
        <v>502</v>
      </c>
      <c r="E35" s="599" t="s">
        <v>502</v>
      </c>
      <c r="F35" s="599" t="s">
        <v>502</v>
      </c>
    </row>
    <row r="36" spans="2:6" x14ac:dyDescent="0.25">
      <c r="B36" s="601">
        <v>22</v>
      </c>
      <c r="C36" s="599" t="s">
        <v>507</v>
      </c>
      <c r="D36" s="599" t="s">
        <v>508</v>
      </c>
      <c r="E36" s="599" t="s">
        <v>508</v>
      </c>
      <c r="F36" s="599" t="s">
        <v>508</v>
      </c>
    </row>
    <row r="37" spans="2:6" x14ac:dyDescent="0.25">
      <c r="B37" s="601">
        <v>23</v>
      </c>
      <c r="C37" s="599" t="s">
        <v>509</v>
      </c>
      <c r="D37" s="599" t="s">
        <v>510</v>
      </c>
      <c r="E37" s="599" t="s">
        <v>510</v>
      </c>
      <c r="F37" s="599" t="s">
        <v>510</v>
      </c>
    </row>
    <row r="38" spans="2:6" x14ac:dyDescent="0.25">
      <c r="B38" s="601">
        <v>24</v>
      </c>
      <c r="C38" s="599" t="s">
        <v>511</v>
      </c>
      <c r="D38" s="599" t="s">
        <v>135</v>
      </c>
      <c r="E38" s="599" t="s">
        <v>135</v>
      </c>
      <c r="F38" s="599" t="s">
        <v>135</v>
      </c>
    </row>
    <row r="39" spans="2:6" x14ac:dyDescent="0.25">
      <c r="B39" s="601">
        <v>25</v>
      </c>
      <c r="C39" s="599" t="s">
        <v>512</v>
      </c>
      <c r="D39" s="599" t="s">
        <v>135</v>
      </c>
      <c r="E39" s="599" t="s">
        <v>135</v>
      </c>
      <c r="F39" s="599" t="s">
        <v>135</v>
      </c>
    </row>
    <row r="40" spans="2:6" x14ac:dyDescent="0.25">
      <c r="B40" s="601">
        <v>26</v>
      </c>
      <c r="C40" s="599" t="s">
        <v>513</v>
      </c>
      <c r="D40" s="599" t="s">
        <v>135</v>
      </c>
      <c r="E40" s="599" t="s">
        <v>135</v>
      </c>
      <c r="F40" s="599" t="s">
        <v>135</v>
      </c>
    </row>
    <row r="41" spans="2:6" x14ac:dyDescent="0.25">
      <c r="B41" s="601">
        <v>27</v>
      </c>
      <c r="C41" s="599" t="s">
        <v>514</v>
      </c>
      <c r="D41" s="599" t="s">
        <v>135</v>
      </c>
      <c r="E41" s="599" t="s">
        <v>135</v>
      </c>
      <c r="F41" s="599" t="s">
        <v>135</v>
      </c>
    </row>
    <row r="42" spans="2:6" x14ac:dyDescent="0.25">
      <c r="B42" s="601">
        <v>28</v>
      </c>
      <c r="C42" s="599" t="s">
        <v>515</v>
      </c>
      <c r="D42" s="599" t="s">
        <v>135</v>
      </c>
      <c r="E42" s="599" t="s">
        <v>135</v>
      </c>
      <c r="F42" s="599" t="s">
        <v>135</v>
      </c>
    </row>
    <row r="43" spans="2:6" x14ac:dyDescent="0.25">
      <c r="B43" s="601">
        <v>29</v>
      </c>
      <c r="C43" s="599" t="s">
        <v>516</v>
      </c>
      <c r="D43" s="599" t="s">
        <v>135</v>
      </c>
      <c r="E43" s="599" t="s">
        <v>135</v>
      </c>
      <c r="F43" s="599" t="s">
        <v>135</v>
      </c>
    </row>
    <row r="44" spans="2:6" x14ac:dyDescent="0.25">
      <c r="B44" s="601">
        <v>30</v>
      </c>
      <c r="C44" s="599" t="s">
        <v>517</v>
      </c>
      <c r="D44" s="599" t="s">
        <v>502</v>
      </c>
      <c r="E44" s="599" t="s">
        <v>502</v>
      </c>
      <c r="F44" s="599" t="s">
        <v>502</v>
      </c>
    </row>
    <row r="45" spans="2:6" x14ac:dyDescent="0.25">
      <c r="B45" s="601">
        <v>31</v>
      </c>
      <c r="C45" s="599" t="s">
        <v>518</v>
      </c>
      <c r="D45" s="599" t="s">
        <v>135</v>
      </c>
      <c r="E45" s="599" t="s">
        <v>135</v>
      </c>
      <c r="F45" s="599" t="s">
        <v>135</v>
      </c>
    </row>
    <row r="46" spans="2:6" x14ac:dyDescent="0.25">
      <c r="B46" s="601">
        <v>32</v>
      </c>
      <c r="C46" s="599" t="s">
        <v>519</v>
      </c>
      <c r="D46" s="599" t="s">
        <v>135</v>
      </c>
      <c r="E46" s="599" t="s">
        <v>135</v>
      </c>
      <c r="F46" s="599" t="s">
        <v>135</v>
      </c>
    </row>
    <row r="47" spans="2:6" x14ac:dyDescent="0.25">
      <c r="B47" s="601">
        <v>33</v>
      </c>
      <c r="C47" s="599" t="s">
        <v>520</v>
      </c>
      <c r="D47" s="599" t="s">
        <v>135</v>
      </c>
      <c r="E47" s="599" t="s">
        <v>135</v>
      </c>
      <c r="F47" s="599" t="s">
        <v>135</v>
      </c>
    </row>
    <row r="48" spans="2:6" x14ac:dyDescent="0.25">
      <c r="B48" s="601">
        <v>34</v>
      </c>
      <c r="C48" s="599" t="s">
        <v>521</v>
      </c>
      <c r="D48" s="599" t="s">
        <v>135</v>
      </c>
      <c r="E48" s="599" t="s">
        <v>135</v>
      </c>
      <c r="F48" s="599" t="s">
        <v>135</v>
      </c>
    </row>
    <row r="49" spans="2:6" x14ac:dyDescent="0.25">
      <c r="B49" s="5" t="s">
        <v>522</v>
      </c>
      <c r="C49" s="58" t="s">
        <v>523</v>
      </c>
      <c r="D49" s="599"/>
      <c r="E49" s="599"/>
      <c r="F49" s="599"/>
    </row>
    <row r="50" spans="2:6" x14ac:dyDescent="0.25">
      <c r="B50" s="5" t="s">
        <v>524</v>
      </c>
      <c r="C50" s="58" t="s">
        <v>525</v>
      </c>
      <c r="D50" s="599" t="s">
        <v>461</v>
      </c>
      <c r="E50" s="599" t="s">
        <v>461</v>
      </c>
      <c r="F50" s="599" t="s">
        <v>461</v>
      </c>
    </row>
    <row r="51" spans="2:6" x14ac:dyDescent="0.25">
      <c r="B51" s="601">
        <v>35</v>
      </c>
      <c r="C51" s="599" t="s">
        <v>526</v>
      </c>
      <c r="D51" s="600" t="s">
        <v>527</v>
      </c>
      <c r="E51" s="600" t="s">
        <v>527</v>
      </c>
      <c r="F51" s="600" t="s">
        <v>527</v>
      </c>
    </row>
    <row r="52" spans="2:6" x14ac:dyDescent="0.25">
      <c r="B52" s="601">
        <v>36</v>
      </c>
      <c r="C52" s="599" t="s">
        <v>528</v>
      </c>
      <c r="D52" s="599" t="s">
        <v>502</v>
      </c>
      <c r="E52" s="599" t="s">
        <v>502</v>
      </c>
      <c r="F52" s="599" t="s">
        <v>502</v>
      </c>
    </row>
    <row r="53" spans="2:6" x14ac:dyDescent="0.25">
      <c r="B53" s="601">
        <v>37</v>
      </c>
      <c r="C53" s="599" t="s">
        <v>529</v>
      </c>
      <c r="D53" s="599" t="s">
        <v>135</v>
      </c>
      <c r="E53" s="599" t="s">
        <v>135</v>
      </c>
      <c r="F53" s="599" t="s">
        <v>135</v>
      </c>
    </row>
    <row r="54" spans="2:6" x14ac:dyDescent="0.25">
      <c r="B54" s="5" t="s">
        <v>530</v>
      </c>
      <c r="C54" s="58" t="s">
        <v>531</v>
      </c>
      <c r="D54" s="599"/>
      <c r="E54" s="599"/>
      <c r="F54" s="599"/>
    </row>
    <row r="55" spans="2:6" ht="15" customHeight="1" x14ac:dyDescent="0.25">
      <c r="B55" s="1061" t="s">
        <v>532</v>
      </c>
      <c r="C55" s="1061"/>
      <c r="D55" s="1061"/>
      <c r="E55"/>
      <c r="F55"/>
    </row>
    <row r="56" spans="2:6" x14ac:dyDescent="0.25">
      <c r="B56" s="1061"/>
      <c r="C56" s="1061"/>
      <c r="D56" s="1061"/>
      <c r="E56"/>
      <c r="F56"/>
    </row>
    <row r="57" spans="2:6" x14ac:dyDescent="0.25">
      <c r="B57" s="45"/>
      <c r="F57"/>
    </row>
    <row r="58" spans="2:6" x14ac:dyDescent="0.25">
      <c r="B58" s="45"/>
      <c r="F58"/>
    </row>
  </sheetData>
  <mergeCells count="8">
    <mergeCell ref="E25:E26"/>
    <mergeCell ref="F25:F26"/>
    <mergeCell ref="B55:D56"/>
    <mergeCell ref="B25:B26"/>
    <mergeCell ref="C25:C26"/>
    <mergeCell ref="B29:B30"/>
    <mergeCell ref="C29:C30"/>
    <mergeCell ref="D25:D26"/>
  </mergeCells>
  <pageMargins left="0.7" right="0.7" top="0.75" bottom="0.75" header="0.3" footer="0.3"/>
  <pageSetup paperSize="9" scale="57" orientation="landscape" r:id="rId1"/>
  <headerFooter>
    <oddHeader>&amp;CDA
Bilag VII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4090-167A-4725-9964-6AC16EF5DC29}">
  <sheetPr codeName="Ark14">
    <tabColor theme="4" tint="-0.499984740745262"/>
  </sheetPr>
  <dimension ref="B1:D8"/>
  <sheetViews>
    <sheetView showGridLines="0" zoomScaleNormal="80" zoomScalePageLayoutView="80" workbookViewId="0"/>
  </sheetViews>
  <sheetFormatPr defaultColWidth="9.140625" defaultRowHeight="15" x14ac:dyDescent="0.25"/>
  <cols>
    <col min="2" max="2" width="10.85546875" customWidth="1"/>
    <col min="3" max="3" width="56.7109375" customWidth="1"/>
    <col min="4" max="4" width="30.42578125"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x14ac:dyDescent="0.25">
      <c r="B1" s="3" t="s">
        <v>115</v>
      </c>
      <c r="C1" s="3" t="s">
        <v>1663</v>
      </c>
    </row>
    <row r="2" spans="2:4" ht="18.75" x14ac:dyDescent="0.3">
      <c r="B2" s="589" t="s">
        <v>14</v>
      </c>
      <c r="C2" s="673"/>
      <c r="D2" s="673"/>
    </row>
    <row r="5" spans="2:4" x14ac:dyDescent="0.25">
      <c r="D5" s="593" t="s">
        <v>119</v>
      </c>
    </row>
    <row r="6" spans="2:4" x14ac:dyDescent="0.25">
      <c r="B6" s="674">
        <v>1</v>
      </c>
      <c r="C6" s="675" t="s">
        <v>156</v>
      </c>
      <c r="D6" s="359">
        <v>78324.664909119994</v>
      </c>
    </row>
    <row r="7" spans="2:4" x14ac:dyDescent="0.25">
      <c r="B7" s="674">
        <v>2</v>
      </c>
      <c r="C7" s="675" t="s">
        <v>533</v>
      </c>
      <c r="D7" s="677">
        <v>2.5000000000000001E-2</v>
      </c>
    </row>
    <row r="8" spans="2:4" ht="30" x14ac:dyDescent="0.25">
      <c r="B8" s="674">
        <v>3</v>
      </c>
      <c r="C8" s="675" t="s">
        <v>534</v>
      </c>
      <c r="D8" s="359">
        <f>+D6*D7</f>
        <v>1958.116622728</v>
      </c>
    </row>
  </sheetData>
  <conditionalFormatting sqref="D6:D8">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&amp;CDA
Bilag IX</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BF23-0E6F-4DF2-951E-63D9135D540C}">
  <sheetPr codeName="Ark15">
    <tabColor theme="5" tint="0.79998168889431442"/>
    <pageSetUpPr fitToPage="1"/>
  </sheetPr>
  <dimension ref="A1:F21"/>
  <sheetViews>
    <sheetView showGridLines="0" zoomScaleNormal="100" workbookViewId="0"/>
  </sheetViews>
  <sheetFormatPr defaultColWidth="9.140625" defaultRowHeight="15" x14ac:dyDescent="0.25"/>
  <cols>
    <col min="1" max="1" width="9.140625" style="383"/>
    <col min="2" max="2" width="10.5703125" style="383" customWidth="1"/>
    <col min="3" max="3" width="72.7109375" style="383" customWidth="1"/>
    <col min="4" max="4" width="17.85546875" style="383" customWidth="1"/>
    <col min="5" max="16384" width="9.140625" style="383"/>
  </cols>
  <sheetData>
    <row r="1" spans="1:6" x14ac:dyDescent="0.25">
      <c r="A1" s="9"/>
      <c r="B1" s="3" t="s">
        <v>115</v>
      </c>
      <c r="C1" s="3" t="s">
        <v>1663</v>
      </c>
    </row>
    <row r="2" spans="1:6" ht="18.75" customHeight="1" x14ac:dyDescent="0.3">
      <c r="B2" s="305" t="s">
        <v>15</v>
      </c>
      <c r="C2" s="306"/>
      <c r="D2" s="306"/>
      <c r="E2" s="407"/>
      <c r="F2" s="407"/>
    </row>
    <row r="3" spans="1:6" ht="15" customHeight="1" x14ac:dyDescent="0.25">
      <c r="B3" s="60"/>
      <c r="C3" s="60"/>
      <c r="D3" s="60"/>
    </row>
    <row r="5" spans="1:6" x14ac:dyDescent="0.25">
      <c r="B5" s="11"/>
      <c r="C5" s="11"/>
      <c r="D5" s="61" t="s">
        <v>119</v>
      </c>
    </row>
    <row r="6" spans="1:6" ht="30" x14ac:dyDescent="0.25">
      <c r="B6" s="11"/>
      <c r="C6" s="11"/>
      <c r="D6" s="132" t="s">
        <v>535</v>
      </c>
    </row>
    <row r="7" spans="1:6" x14ac:dyDescent="0.25">
      <c r="B7" s="62">
        <v>1</v>
      </c>
      <c r="C7" s="600" t="s">
        <v>536</v>
      </c>
      <c r="D7" s="881">
        <v>213019.03002000001</v>
      </c>
      <c r="E7" s="64"/>
      <c r="F7" s="14"/>
    </row>
    <row r="8" spans="1:6" ht="30" x14ac:dyDescent="0.25">
      <c r="B8" s="601">
        <v>2</v>
      </c>
      <c r="C8" s="600" t="s">
        <v>537</v>
      </c>
      <c r="D8" s="881"/>
      <c r="E8" s="64"/>
      <c r="F8" s="14"/>
    </row>
    <row r="9" spans="1:6" ht="30" x14ac:dyDescent="0.25">
      <c r="B9" s="601">
        <v>3</v>
      </c>
      <c r="C9" s="600" t="s">
        <v>538</v>
      </c>
      <c r="D9" s="882"/>
    </row>
    <row r="10" spans="1:6" ht="30" x14ac:dyDescent="0.25">
      <c r="B10" s="601">
        <v>4</v>
      </c>
      <c r="C10" s="26" t="s">
        <v>539</v>
      </c>
      <c r="D10" s="882"/>
    </row>
    <row r="11" spans="1:6" ht="46.5" customHeight="1" x14ac:dyDescent="0.25">
      <c r="B11" s="601">
        <v>5</v>
      </c>
      <c r="C11" s="6" t="s">
        <v>540</v>
      </c>
      <c r="D11" s="882"/>
    </row>
    <row r="12" spans="1:6" ht="30" x14ac:dyDescent="0.25">
      <c r="B12" s="601">
        <v>6</v>
      </c>
      <c r="C12" s="600" t="s">
        <v>541</v>
      </c>
      <c r="D12" s="883"/>
    </row>
    <row r="13" spans="1:6" x14ac:dyDescent="0.25">
      <c r="B13" s="601">
        <v>7</v>
      </c>
      <c r="C13" s="600" t="s">
        <v>542</v>
      </c>
      <c r="D13" s="884"/>
    </row>
    <row r="14" spans="1:6" x14ac:dyDescent="0.25">
      <c r="B14" s="601">
        <v>8</v>
      </c>
      <c r="C14" s="600" t="s">
        <v>543</v>
      </c>
      <c r="D14" s="882"/>
    </row>
    <row r="15" spans="1:6" x14ac:dyDescent="0.25">
      <c r="B15" s="601">
        <v>9</v>
      </c>
      <c r="C15" s="600" t="s">
        <v>544</v>
      </c>
      <c r="D15" s="882"/>
    </row>
    <row r="16" spans="1:6" ht="30" x14ac:dyDescent="0.25">
      <c r="B16" s="601">
        <v>10</v>
      </c>
      <c r="C16" s="600" t="s">
        <v>545</v>
      </c>
      <c r="D16" s="882">
        <v>5746.3663011999997</v>
      </c>
    </row>
    <row r="17" spans="2:4" ht="30" x14ac:dyDescent="0.25">
      <c r="B17" s="601">
        <v>11</v>
      </c>
      <c r="C17" s="6" t="s">
        <v>546</v>
      </c>
      <c r="D17" s="442">
        <v>-198.451402</v>
      </c>
    </row>
    <row r="18" spans="2:4" ht="30" x14ac:dyDescent="0.25">
      <c r="B18" s="601" t="s">
        <v>547</v>
      </c>
      <c r="C18" s="6" t="s">
        <v>1784</v>
      </c>
      <c r="D18" s="885"/>
    </row>
    <row r="19" spans="2:4" ht="30" x14ac:dyDescent="0.25">
      <c r="B19" s="601" t="s">
        <v>548</v>
      </c>
      <c r="C19" s="6" t="s">
        <v>549</v>
      </c>
      <c r="D19" s="885"/>
    </row>
    <row r="20" spans="2:4" x14ac:dyDescent="0.25">
      <c r="B20" s="601">
        <v>12</v>
      </c>
      <c r="C20" s="600" t="s">
        <v>550</v>
      </c>
      <c r="D20" s="882"/>
    </row>
    <row r="21" spans="2:4" x14ac:dyDescent="0.25">
      <c r="B21" s="601">
        <v>13</v>
      </c>
      <c r="C21" s="49" t="s">
        <v>551</v>
      </c>
      <c r="D21" s="885">
        <f>+SUM(D7:D20)</f>
        <v>218566.9449192</v>
      </c>
    </row>
  </sheetData>
  <pageMargins left="0.70866141732283472" right="0.70866141732283472" top="0.74803149606299213" bottom="0.74803149606299213" header="0.31496062992125984" footer="0.31496062992125984"/>
  <pageSetup paperSize="9" orientation="landscape" r:id="rId1"/>
  <headerFooter>
    <oddHeader>&amp;CDA
Bilag XI</oddHeader>
    <oddFooter>&amp;C1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C336-B1F7-4077-8337-2EA264A034BE}">
  <sheetPr codeName="Ark16">
    <tabColor theme="5" tint="0.79998168889431442"/>
    <pageSetUpPr fitToPage="1"/>
  </sheetPr>
  <dimension ref="A1:M76"/>
  <sheetViews>
    <sheetView showGridLines="0" zoomScaleNormal="100" workbookViewId="0"/>
  </sheetViews>
  <sheetFormatPr defaultColWidth="9.140625" defaultRowHeight="43.5" customHeight="1" x14ac:dyDescent="0.25"/>
  <cols>
    <col min="1" max="1" width="9.140625" style="383"/>
    <col min="2" max="2" width="9.5703125" style="408" customWidth="1"/>
    <col min="3" max="3" width="71.85546875" style="383" customWidth="1"/>
    <col min="4" max="5" width="18.7109375" style="383" customWidth="1"/>
    <col min="6" max="16384" width="9.140625" style="383"/>
  </cols>
  <sheetData>
    <row r="1" spans="1:5" ht="15" x14ac:dyDescent="0.25">
      <c r="A1" s="9"/>
      <c r="B1" s="3" t="s">
        <v>115</v>
      </c>
      <c r="C1" s="3" t="s">
        <v>1663</v>
      </c>
    </row>
    <row r="2" spans="1:5" ht="18.75" x14ac:dyDescent="0.3">
      <c r="A2" s="66"/>
      <c r="B2" s="305" t="s">
        <v>16</v>
      </c>
      <c r="C2" s="407"/>
      <c r="D2" s="407"/>
      <c r="E2" s="407"/>
    </row>
    <row r="4" spans="1:5" customFormat="1" ht="43.5" customHeight="1" x14ac:dyDescent="0.25">
      <c r="B4" s="886"/>
      <c r="C4" s="222"/>
      <c r="D4" s="1068" t="s">
        <v>552</v>
      </c>
      <c r="E4" s="1069"/>
    </row>
    <row r="5" spans="1:5" customFormat="1" ht="43.5" customHeight="1" x14ac:dyDescent="0.25">
      <c r="B5" s="1070"/>
      <c r="C5" s="1071"/>
      <c r="D5" s="53" t="s">
        <v>119</v>
      </c>
      <c r="E5" s="53" t="s">
        <v>120</v>
      </c>
    </row>
    <row r="6" spans="1:5" customFormat="1" ht="43.5" customHeight="1" x14ac:dyDescent="0.25">
      <c r="B6" s="1072"/>
      <c r="C6" s="1073"/>
      <c r="D6" s="53" t="s">
        <v>1698</v>
      </c>
      <c r="E6" s="53" t="s">
        <v>1699</v>
      </c>
    </row>
    <row r="7" spans="1:5" customFormat="1" ht="15" x14ac:dyDescent="0.25">
      <c r="B7" s="1065" t="s">
        <v>553</v>
      </c>
      <c r="C7" s="1066"/>
      <c r="D7" s="1066"/>
      <c r="E7" s="1067"/>
    </row>
    <row r="8" spans="1:5" customFormat="1" ht="15" x14ac:dyDescent="0.25">
      <c r="B8" s="53">
        <v>1</v>
      </c>
      <c r="C8" s="6" t="s">
        <v>554</v>
      </c>
      <c r="D8" s="340">
        <v>213019.03002000001</v>
      </c>
      <c r="E8" s="340">
        <v>209881.74077397</v>
      </c>
    </row>
    <row r="9" spans="1:5" customFormat="1" ht="30" x14ac:dyDescent="0.25">
      <c r="B9" s="35">
        <v>2</v>
      </c>
      <c r="C9" s="6" t="s">
        <v>555</v>
      </c>
      <c r="D9" s="340"/>
      <c r="E9" s="340"/>
    </row>
    <row r="10" spans="1:5" customFormat="1" ht="30" x14ac:dyDescent="0.25">
      <c r="B10" s="35">
        <v>3</v>
      </c>
      <c r="C10" s="6" t="s">
        <v>556</v>
      </c>
      <c r="D10" s="340"/>
      <c r="E10" s="340"/>
    </row>
    <row r="11" spans="1:5" customFormat="1" ht="30" x14ac:dyDescent="0.25">
      <c r="B11" s="35">
        <v>4</v>
      </c>
      <c r="C11" s="6" t="s">
        <v>557</v>
      </c>
      <c r="D11" s="340"/>
      <c r="E11" s="340"/>
    </row>
    <row r="12" spans="1:5" customFormat="1" ht="15" x14ac:dyDescent="0.25">
      <c r="B12" s="35">
        <v>5</v>
      </c>
      <c r="C12" s="67" t="s">
        <v>558</v>
      </c>
      <c r="D12" s="340"/>
      <c r="E12" s="340"/>
    </row>
    <row r="13" spans="1:5" customFormat="1" ht="15" x14ac:dyDescent="0.25">
      <c r="B13" s="53">
        <v>6</v>
      </c>
      <c r="C13" s="6" t="s">
        <v>559</v>
      </c>
      <c r="D13" s="340">
        <v>-198.451402</v>
      </c>
      <c r="E13" s="340">
        <v>-198.93119200000001</v>
      </c>
    </row>
    <row r="14" spans="1:5" customFormat="1" ht="15" x14ac:dyDescent="0.25">
      <c r="B14" s="68">
        <v>7</v>
      </c>
      <c r="C14" s="69" t="s">
        <v>560</v>
      </c>
      <c r="D14" s="890">
        <v>212820.578618</v>
      </c>
      <c r="E14" s="890">
        <v>209682.80958197001</v>
      </c>
    </row>
    <row r="15" spans="1:5" customFormat="1" ht="15" x14ac:dyDescent="0.25">
      <c r="B15" s="1065" t="s">
        <v>561</v>
      </c>
      <c r="C15" s="1066"/>
      <c r="D15" s="1066"/>
      <c r="E15" s="1067"/>
    </row>
    <row r="16" spans="1:5" customFormat="1" ht="30" x14ac:dyDescent="0.25">
      <c r="B16" s="5">
        <v>8</v>
      </c>
      <c r="C16" s="887" t="s">
        <v>562</v>
      </c>
      <c r="D16" s="65"/>
      <c r="E16" s="63"/>
    </row>
    <row r="17" spans="2:5" customFormat="1" ht="30" x14ac:dyDescent="0.25">
      <c r="B17" s="5" t="s">
        <v>563</v>
      </c>
      <c r="C17" s="70" t="s">
        <v>564</v>
      </c>
      <c r="D17" s="63"/>
      <c r="E17" s="63"/>
    </row>
    <row r="18" spans="2:5" customFormat="1" ht="30" x14ac:dyDescent="0.25">
      <c r="B18" s="5">
        <v>9</v>
      </c>
      <c r="C18" s="6" t="s">
        <v>565</v>
      </c>
      <c r="D18" s="63"/>
      <c r="E18" s="63"/>
    </row>
    <row r="19" spans="2:5" customFormat="1" ht="30" x14ac:dyDescent="0.25">
      <c r="B19" s="5" t="s">
        <v>473</v>
      </c>
      <c r="C19" s="71" t="s">
        <v>566</v>
      </c>
      <c r="D19" s="63"/>
      <c r="E19" s="63"/>
    </row>
    <row r="20" spans="2:5" customFormat="1" ht="15" x14ac:dyDescent="0.25">
      <c r="B20" s="5" t="s">
        <v>475</v>
      </c>
      <c r="C20" s="71" t="s">
        <v>567</v>
      </c>
      <c r="D20" s="63"/>
      <c r="E20" s="63"/>
    </row>
    <row r="21" spans="2:5" customFormat="1" ht="15" x14ac:dyDescent="0.25">
      <c r="B21" s="35">
        <v>10</v>
      </c>
      <c r="C21" s="7" t="s">
        <v>568</v>
      </c>
      <c r="D21" s="65"/>
      <c r="E21" s="63"/>
    </row>
    <row r="22" spans="2:5" customFormat="1" ht="30" x14ac:dyDescent="0.25">
      <c r="B22" s="35" t="s">
        <v>569</v>
      </c>
      <c r="C22" s="7" t="s">
        <v>570</v>
      </c>
      <c r="D22" s="65"/>
      <c r="E22" s="63"/>
    </row>
    <row r="23" spans="2:5" customFormat="1" ht="30" x14ac:dyDescent="0.25">
      <c r="B23" s="35" t="s">
        <v>571</v>
      </c>
      <c r="C23" s="7" t="s">
        <v>1785</v>
      </c>
      <c r="D23" s="65"/>
      <c r="E23" s="63"/>
    </row>
    <row r="24" spans="2:5" customFormat="1" ht="15" x14ac:dyDescent="0.25">
      <c r="B24" s="5">
        <v>11</v>
      </c>
      <c r="C24" s="6" t="s">
        <v>572</v>
      </c>
      <c r="D24" s="63"/>
      <c r="E24" s="63"/>
    </row>
    <row r="25" spans="2:5" customFormat="1" ht="30" x14ac:dyDescent="0.25">
      <c r="B25" s="5">
        <v>12</v>
      </c>
      <c r="C25" s="6" t="s">
        <v>573</v>
      </c>
      <c r="D25" s="63"/>
      <c r="E25" s="63"/>
    </row>
    <row r="26" spans="2:5" customFormat="1" ht="15" x14ac:dyDescent="0.25">
      <c r="B26" s="77">
        <v>13</v>
      </c>
      <c r="C26" s="888" t="s">
        <v>574</v>
      </c>
      <c r="D26" s="69"/>
      <c r="E26" s="69"/>
    </row>
    <row r="27" spans="2:5" customFormat="1" ht="15" x14ac:dyDescent="0.25">
      <c r="B27" s="1065" t="s">
        <v>575</v>
      </c>
      <c r="C27" s="1066"/>
      <c r="D27" s="1066"/>
      <c r="E27" s="1067"/>
    </row>
    <row r="28" spans="2:5" customFormat="1" ht="30" x14ac:dyDescent="0.25">
      <c r="B28" s="53">
        <v>14</v>
      </c>
      <c r="C28" s="6" t="s">
        <v>576</v>
      </c>
      <c r="D28" s="65"/>
      <c r="E28" s="63"/>
    </row>
    <row r="29" spans="2:5" customFormat="1" ht="15" x14ac:dyDescent="0.25">
      <c r="B29" s="53">
        <v>15</v>
      </c>
      <c r="C29" s="6" t="s">
        <v>577</v>
      </c>
      <c r="D29" s="72"/>
      <c r="E29" s="63"/>
    </row>
    <row r="30" spans="2:5" customFormat="1" ht="15" x14ac:dyDescent="0.25">
      <c r="B30" s="53">
        <v>16</v>
      </c>
      <c r="C30" s="6" t="s">
        <v>578</v>
      </c>
      <c r="D30" s="63"/>
      <c r="E30" s="63"/>
    </row>
    <row r="31" spans="2:5" customFormat="1" ht="30" x14ac:dyDescent="0.25">
      <c r="B31" s="5" t="s">
        <v>579</v>
      </c>
      <c r="C31" s="6" t="s">
        <v>580</v>
      </c>
      <c r="D31" s="63"/>
      <c r="E31" s="63"/>
    </row>
    <row r="32" spans="2:5" customFormat="1" ht="15" x14ac:dyDescent="0.25">
      <c r="B32" s="5">
        <v>17</v>
      </c>
      <c r="C32" s="6" t="s">
        <v>581</v>
      </c>
      <c r="D32" s="63"/>
      <c r="E32" s="63"/>
    </row>
    <row r="33" spans="2:5" customFormat="1" ht="15" x14ac:dyDescent="0.25">
      <c r="B33" s="5" t="s">
        <v>582</v>
      </c>
      <c r="C33" s="6" t="s">
        <v>583</v>
      </c>
      <c r="D33" s="63"/>
      <c r="E33" s="63"/>
    </row>
    <row r="34" spans="2:5" customFormat="1" ht="15" x14ac:dyDescent="0.25">
      <c r="B34" s="77">
        <v>18</v>
      </c>
      <c r="C34" s="888" t="s">
        <v>584</v>
      </c>
      <c r="D34" s="69"/>
      <c r="E34" s="69"/>
    </row>
    <row r="35" spans="2:5" customFormat="1" ht="15" x14ac:dyDescent="0.25">
      <c r="B35" s="1065" t="s">
        <v>585</v>
      </c>
      <c r="C35" s="1066"/>
      <c r="D35" s="1066"/>
      <c r="E35" s="1067"/>
    </row>
    <row r="36" spans="2:5" customFormat="1" ht="15" x14ac:dyDescent="0.25">
      <c r="B36" s="53">
        <v>19</v>
      </c>
      <c r="C36" s="6" t="s">
        <v>586</v>
      </c>
      <c r="D36" s="65"/>
      <c r="E36" s="63"/>
    </row>
    <row r="37" spans="2:5" customFormat="1" ht="15" x14ac:dyDescent="0.25">
      <c r="B37" s="53">
        <v>20</v>
      </c>
      <c r="C37" s="6" t="s">
        <v>587</v>
      </c>
      <c r="D37" s="891">
        <f>+'[1]EU LR1 - LRSum'!D16</f>
        <v>5746.3663011999997</v>
      </c>
      <c r="E37" s="340">
        <v>5676.5161556000003</v>
      </c>
    </row>
    <row r="38" spans="2:5" customFormat="1" ht="30" x14ac:dyDescent="0.25">
      <c r="B38" s="53">
        <v>21</v>
      </c>
      <c r="C38" s="6" t="s">
        <v>1786</v>
      </c>
      <c r="D38" s="63"/>
      <c r="E38" s="63"/>
    </row>
    <row r="39" spans="2:5" customFormat="1" ht="15" x14ac:dyDescent="0.25">
      <c r="B39" s="77">
        <v>22</v>
      </c>
      <c r="C39" s="888" t="s">
        <v>588</v>
      </c>
      <c r="D39" s="890">
        <f>+D37</f>
        <v>5746.3663011999997</v>
      </c>
      <c r="E39" s="890">
        <v>5676.5161556000003</v>
      </c>
    </row>
    <row r="40" spans="2:5" customFormat="1" ht="15" x14ac:dyDescent="0.25">
      <c r="B40" s="1074" t="s">
        <v>589</v>
      </c>
      <c r="C40" s="1075"/>
      <c r="D40" s="1075"/>
      <c r="E40" s="1076"/>
    </row>
    <row r="41" spans="2:5" customFormat="1" ht="30" x14ac:dyDescent="0.25">
      <c r="B41" s="5" t="s">
        <v>590</v>
      </c>
      <c r="C41" s="249" t="s">
        <v>1787</v>
      </c>
      <c r="D41" s="63"/>
      <c r="E41" s="63"/>
    </row>
    <row r="42" spans="2:5" customFormat="1" ht="30" x14ac:dyDescent="0.25">
      <c r="B42" s="5" t="s">
        <v>591</v>
      </c>
      <c r="C42" s="6" t="s">
        <v>592</v>
      </c>
      <c r="D42" s="63"/>
      <c r="E42" s="63"/>
    </row>
    <row r="43" spans="2:5" customFormat="1" ht="30" x14ac:dyDescent="0.25">
      <c r="B43" s="73" t="s">
        <v>593</v>
      </c>
      <c r="C43" s="70" t="s">
        <v>594</v>
      </c>
      <c r="D43" s="63"/>
      <c r="E43" s="63"/>
    </row>
    <row r="44" spans="2:5" customFormat="1" ht="30" x14ac:dyDescent="0.25">
      <c r="B44" s="73" t="s">
        <v>595</v>
      </c>
      <c r="C44" s="70" t="s">
        <v>596</v>
      </c>
      <c r="D44" s="65"/>
      <c r="E44" s="63"/>
    </row>
    <row r="45" spans="2:5" customFormat="1" ht="30" x14ac:dyDescent="0.25">
      <c r="B45" s="73" t="s">
        <v>597</v>
      </c>
      <c r="C45" s="74" t="s">
        <v>1788</v>
      </c>
      <c r="D45" s="65"/>
      <c r="E45" s="63"/>
    </row>
    <row r="46" spans="2:5" customFormat="1" ht="15" x14ac:dyDescent="0.25">
      <c r="B46" s="73" t="s">
        <v>598</v>
      </c>
      <c r="C46" s="70" t="s">
        <v>599</v>
      </c>
      <c r="D46" s="63"/>
      <c r="E46" s="63"/>
    </row>
    <row r="47" spans="2:5" customFormat="1" ht="15" x14ac:dyDescent="0.25">
      <c r="B47" s="73" t="s">
        <v>600</v>
      </c>
      <c r="C47" s="70" t="s">
        <v>601</v>
      </c>
      <c r="D47" s="63"/>
      <c r="E47" s="63"/>
    </row>
    <row r="48" spans="2:5" customFormat="1" ht="30" x14ac:dyDescent="0.25">
      <c r="B48" s="73" t="s">
        <v>602</v>
      </c>
      <c r="C48" s="70" t="s">
        <v>603</v>
      </c>
      <c r="D48" s="63"/>
      <c r="E48" s="63"/>
    </row>
    <row r="49" spans="2:5" customFormat="1" ht="30" x14ac:dyDescent="0.25">
      <c r="B49" s="73" t="s">
        <v>604</v>
      </c>
      <c r="C49" s="70" t="s">
        <v>605</v>
      </c>
      <c r="D49" s="63"/>
      <c r="E49" s="63"/>
    </row>
    <row r="50" spans="2:5" customFormat="1" ht="15" x14ac:dyDescent="0.25">
      <c r="B50" s="73" t="s">
        <v>606</v>
      </c>
      <c r="C50" s="70" t="s">
        <v>607</v>
      </c>
      <c r="D50" s="63"/>
      <c r="E50" s="63"/>
    </row>
    <row r="51" spans="2:5" customFormat="1" ht="30" x14ac:dyDescent="0.25">
      <c r="B51" s="73" t="s">
        <v>608</v>
      </c>
      <c r="C51" s="70" t="s">
        <v>1789</v>
      </c>
      <c r="D51" s="63"/>
      <c r="E51" s="63"/>
    </row>
    <row r="52" spans="2:5" customFormat="1" ht="15" x14ac:dyDescent="0.25">
      <c r="B52" s="73" t="s">
        <v>1790</v>
      </c>
      <c r="C52" s="70" t="s">
        <v>1791</v>
      </c>
      <c r="D52" s="63"/>
      <c r="E52" s="63"/>
    </row>
    <row r="53" spans="2:5" customFormat="1" ht="15" x14ac:dyDescent="0.25">
      <c r="B53" s="75" t="s">
        <v>1792</v>
      </c>
      <c r="C53" s="889" t="s">
        <v>609</v>
      </c>
      <c r="D53" s="63"/>
      <c r="E53" s="63"/>
    </row>
    <row r="54" spans="2:5" customFormat="1" ht="15" x14ac:dyDescent="0.25">
      <c r="B54" s="1074" t="s">
        <v>610</v>
      </c>
      <c r="C54" s="1075"/>
      <c r="D54" s="1075"/>
      <c r="E54" s="1076"/>
    </row>
    <row r="55" spans="2:5" customFormat="1" ht="15" x14ac:dyDescent="0.25">
      <c r="B55" s="53">
        <v>23</v>
      </c>
      <c r="C55" s="76" t="s">
        <v>413</v>
      </c>
      <c r="D55" s="891">
        <f>+'[1]EU KM1'!D9</f>
        <v>16386.094713999999</v>
      </c>
      <c r="E55" s="340">
        <f>+'[1]EU KM1'!E9</f>
        <v>16377.46467444</v>
      </c>
    </row>
    <row r="56" spans="2:5" customFormat="1" ht="15" x14ac:dyDescent="0.25">
      <c r="B56" s="77">
        <v>24</v>
      </c>
      <c r="C56" s="78" t="s">
        <v>183</v>
      </c>
      <c r="D56" s="341">
        <f>+'[1]EU LR1 - LRSum'!D21</f>
        <v>218566.9449192</v>
      </c>
      <c r="E56" s="341">
        <f>+E14+E39</f>
        <v>215359.32573757001</v>
      </c>
    </row>
    <row r="57" spans="2:5" customFormat="1" ht="15" x14ac:dyDescent="0.25">
      <c r="B57" s="1074" t="s">
        <v>182</v>
      </c>
      <c r="C57" s="1075"/>
      <c r="D57" s="1075"/>
      <c r="E57" s="1076"/>
    </row>
    <row r="58" spans="2:5" customFormat="1" ht="15" x14ac:dyDescent="0.25">
      <c r="B58" s="53">
        <v>25</v>
      </c>
      <c r="C58" s="72" t="s">
        <v>184</v>
      </c>
      <c r="D58" s="892">
        <v>7.4970598688002085E-2</v>
      </c>
      <c r="E58" s="342">
        <f>+E55/E56</f>
        <v>7.6047158015330407E-2</v>
      </c>
    </row>
    <row r="59" spans="2:5" customFormat="1" ht="30" x14ac:dyDescent="0.25">
      <c r="B59" s="5" t="s">
        <v>611</v>
      </c>
      <c r="C59" s="6" t="s">
        <v>612</v>
      </c>
      <c r="D59" s="892">
        <v>7.4970598688002085E-2</v>
      </c>
      <c r="E59" s="342">
        <v>7.6047158015330407E-2</v>
      </c>
    </row>
    <row r="60" spans="2:5" customFormat="1" ht="30" x14ac:dyDescent="0.25">
      <c r="B60" s="5" t="s">
        <v>613</v>
      </c>
      <c r="C60" s="6" t="s">
        <v>1793</v>
      </c>
      <c r="D60" s="892">
        <v>7.4970598688002085E-2</v>
      </c>
      <c r="E60" s="342">
        <v>7.6047158015330407E-2</v>
      </c>
    </row>
    <row r="61" spans="2:5" customFormat="1" ht="15" x14ac:dyDescent="0.25">
      <c r="B61" s="5">
        <v>26</v>
      </c>
      <c r="C61" s="6" t="s">
        <v>614</v>
      </c>
      <c r="D61" s="893">
        <v>0.03</v>
      </c>
      <c r="E61" s="893">
        <v>0.03</v>
      </c>
    </row>
    <row r="62" spans="2:5" customFormat="1" ht="30" x14ac:dyDescent="0.25">
      <c r="B62" s="5" t="s">
        <v>615</v>
      </c>
      <c r="C62" s="6" t="s">
        <v>187</v>
      </c>
      <c r="D62" s="63"/>
      <c r="E62" s="63"/>
    </row>
    <row r="63" spans="2:5" customFormat="1" ht="15" x14ac:dyDescent="0.25">
      <c r="B63" s="5" t="s">
        <v>616</v>
      </c>
      <c r="C63" s="6" t="s">
        <v>617</v>
      </c>
      <c r="D63" s="63"/>
      <c r="E63" s="63"/>
    </row>
    <row r="64" spans="2:5" customFormat="1" ht="15" x14ac:dyDescent="0.25">
      <c r="B64" s="5">
        <v>27</v>
      </c>
      <c r="C64" s="6" t="s">
        <v>193</v>
      </c>
      <c r="D64" s="63"/>
      <c r="E64" s="63"/>
    </row>
    <row r="65" spans="2:13" customFormat="1" ht="15" x14ac:dyDescent="0.25">
      <c r="B65" s="5" t="s">
        <v>618</v>
      </c>
      <c r="C65" s="6" t="s">
        <v>195</v>
      </c>
      <c r="D65" s="63"/>
      <c r="E65" s="63"/>
    </row>
    <row r="66" spans="2:13" customFormat="1" ht="15" x14ac:dyDescent="0.25">
      <c r="B66" s="1074" t="s">
        <v>619</v>
      </c>
      <c r="C66" s="1075"/>
      <c r="D66" s="1075"/>
      <c r="E66" s="1076"/>
    </row>
    <row r="67" spans="2:13" customFormat="1" ht="15" x14ac:dyDescent="0.25">
      <c r="B67" s="5" t="s">
        <v>1794</v>
      </c>
      <c r="C67" s="6" t="s">
        <v>620</v>
      </c>
      <c r="D67" s="65"/>
      <c r="E67" s="63"/>
      <c r="M67" s="22"/>
    </row>
    <row r="68" spans="2:13" customFormat="1" ht="15" x14ac:dyDescent="0.25">
      <c r="B68" s="1074" t="s">
        <v>621</v>
      </c>
      <c r="C68" s="1075"/>
      <c r="D68" s="1075"/>
      <c r="E68" s="1076"/>
    </row>
    <row r="69" spans="2:13" customFormat="1" ht="36" customHeight="1" x14ac:dyDescent="0.25">
      <c r="B69" s="5">
        <v>28</v>
      </c>
      <c r="C69" s="6" t="s">
        <v>622</v>
      </c>
      <c r="D69" s="65"/>
      <c r="E69" s="63"/>
      <c r="M69" s="64"/>
    </row>
    <row r="70" spans="2:13" customFormat="1" ht="34.5" customHeight="1" x14ac:dyDescent="0.25">
      <c r="B70" s="5">
        <v>29</v>
      </c>
      <c r="C70" s="6" t="s">
        <v>623</v>
      </c>
      <c r="D70" s="65"/>
      <c r="E70" s="63"/>
      <c r="M70" s="64"/>
    </row>
    <row r="71" spans="2:13" customFormat="1" ht="60" x14ac:dyDescent="0.25">
      <c r="B71" s="5">
        <v>30</v>
      </c>
      <c r="C71" s="6" t="s">
        <v>1795</v>
      </c>
      <c r="D71" s="65"/>
      <c r="E71" s="63"/>
      <c r="M71" s="22"/>
    </row>
    <row r="72" spans="2:13" customFormat="1" ht="60" x14ac:dyDescent="0.25">
      <c r="B72" s="5" t="s">
        <v>624</v>
      </c>
      <c r="C72" s="6" t="s">
        <v>1796</v>
      </c>
      <c r="D72" s="65"/>
      <c r="E72" s="63"/>
      <c r="M72" s="22"/>
    </row>
    <row r="73" spans="2:13" customFormat="1" ht="43.5" customHeight="1" x14ac:dyDescent="0.25">
      <c r="B73" s="5">
        <v>31</v>
      </c>
      <c r="C73" s="6" t="s">
        <v>625</v>
      </c>
      <c r="D73" s="65"/>
      <c r="E73" s="63"/>
      <c r="M73" s="64"/>
    </row>
    <row r="74" spans="2:13" customFormat="1" ht="43.5" customHeight="1" x14ac:dyDescent="0.25">
      <c r="B74" s="5" t="s">
        <v>626</v>
      </c>
      <c r="C74" s="6" t="s">
        <v>627</v>
      </c>
      <c r="D74" s="65"/>
      <c r="E74" s="63"/>
      <c r="M74" s="64"/>
    </row>
    <row r="75" spans="2:13" customFormat="1" ht="43.5" customHeight="1" x14ac:dyDescent="0.25">
      <c r="B75" s="39"/>
    </row>
    <row r="76" spans="2:13" customFormat="1" ht="43.5" customHeight="1" x14ac:dyDescent="0.25">
      <c r="B76" s="39"/>
    </row>
  </sheetData>
  <mergeCells count="11">
    <mergeCell ref="B68:E68"/>
    <mergeCell ref="B40:E40"/>
    <mergeCell ref="B66:E66"/>
    <mergeCell ref="B54:E54"/>
    <mergeCell ref="B57:E57"/>
    <mergeCell ref="B35:E35"/>
    <mergeCell ref="D4:E4"/>
    <mergeCell ref="B5:C6"/>
    <mergeCell ref="B7:E7"/>
    <mergeCell ref="B15:E15"/>
    <mergeCell ref="B27:E27"/>
  </mergeCells>
  <pageMargins left="0.70866141732283472" right="0.70866141732283472" top="0.74803149606299213" bottom="0.74803149606299213" header="0.31496062992125984" footer="0.31496062992125984"/>
  <pageSetup paperSize="9" fitToHeight="0" orientation="landscape" verticalDpi="1200" r:id="rId1"/>
  <headerFooter>
    <oddHeader>&amp;CDA 
Bilag XI</oddHeader>
    <oddFooter>&amp;C1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259E-F072-473A-B2E7-6A69FF07DD8B}">
  <sheetPr codeName="Ark17">
    <tabColor theme="5" tint="0.79998168889431442"/>
  </sheetPr>
  <dimension ref="A1:D18"/>
  <sheetViews>
    <sheetView showGridLines="0" zoomScaleNormal="100" workbookViewId="0"/>
  </sheetViews>
  <sheetFormatPr defaultColWidth="9.140625" defaultRowHeight="15" x14ac:dyDescent="0.25"/>
  <cols>
    <col min="1" max="1" width="9.140625" style="383"/>
    <col min="2" max="2" width="10.85546875" style="383" customWidth="1"/>
    <col min="3" max="3" width="51.42578125" style="383" customWidth="1"/>
    <col min="4" max="4" width="43.28515625" style="383" customWidth="1"/>
    <col min="5" max="16384" width="9.140625" style="383"/>
  </cols>
  <sheetData>
    <row r="1" spans="1:4" x14ac:dyDescent="0.25">
      <c r="A1" s="9"/>
      <c r="B1" s="3" t="s">
        <v>115</v>
      </c>
      <c r="C1" s="3" t="s">
        <v>1663</v>
      </c>
    </row>
    <row r="2" spans="1:4" ht="18.75" customHeight="1" x14ac:dyDescent="0.25">
      <c r="B2" s="1077" t="s">
        <v>17</v>
      </c>
      <c r="C2" s="1077"/>
      <c r="D2" s="1077"/>
    </row>
    <row r="3" spans="1:4" ht="21.75" customHeight="1" x14ac:dyDescent="0.25">
      <c r="B3" s="1077"/>
      <c r="C3" s="1077"/>
      <c r="D3" s="1077"/>
    </row>
    <row r="5" spans="1:4" x14ac:dyDescent="0.25">
      <c r="B5"/>
      <c r="C5"/>
      <c r="D5" s="1" t="s">
        <v>119</v>
      </c>
    </row>
    <row r="6" spans="1:4" x14ac:dyDescent="0.25">
      <c r="B6" s="11"/>
      <c r="C6" s="11"/>
      <c r="D6" s="79" t="s">
        <v>552</v>
      </c>
    </row>
    <row r="7" spans="1:4" ht="30" x14ac:dyDescent="0.25">
      <c r="B7" s="80" t="s">
        <v>628</v>
      </c>
      <c r="C7" s="80" t="s">
        <v>629</v>
      </c>
      <c r="D7" s="550">
        <v>213019.03002000001</v>
      </c>
    </row>
    <row r="8" spans="1:4" x14ac:dyDescent="0.25">
      <c r="B8" s="604" t="s">
        <v>630</v>
      </c>
      <c r="C8" s="81" t="s">
        <v>631</v>
      </c>
      <c r="D8" s="551">
        <v>8897.6316973000066</v>
      </c>
    </row>
    <row r="9" spans="1:4" x14ac:dyDescent="0.25">
      <c r="B9" s="604" t="s">
        <v>632</v>
      </c>
      <c r="C9" s="81" t="s">
        <v>633</v>
      </c>
      <c r="D9" s="550">
        <v>204121.3983227</v>
      </c>
    </row>
    <row r="10" spans="1:4" x14ac:dyDescent="0.25">
      <c r="B10" s="604" t="s">
        <v>634</v>
      </c>
      <c r="C10" s="81" t="s">
        <v>635</v>
      </c>
      <c r="D10" s="552"/>
    </row>
    <row r="11" spans="1:4" x14ac:dyDescent="0.25">
      <c r="B11" s="604" t="s">
        <v>636</v>
      </c>
      <c r="C11" s="81" t="s">
        <v>637</v>
      </c>
      <c r="D11" s="551">
        <v>3207.1825589999999</v>
      </c>
    </row>
    <row r="12" spans="1:4" ht="45" x14ac:dyDescent="0.25">
      <c r="B12" s="604" t="s">
        <v>638</v>
      </c>
      <c r="C12" s="82" t="s">
        <v>639</v>
      </c>
      <c r="D12" s="552"/>
    </row>
    <row r="13" spans="1:4" x14ac:dyDescent="0.25">
      <c r="B13" s="604" t="s">
        <v>640</v>
      </c>
      <c r="C13" s="81" t="s">
        <v>641</v>
      </c>
      <c r="D13" s="551">
        <v>188.862459</v>
      </c>
    </row>
    <row r="14" spans="1:4" x14ac:dyDescent="0.25">
      <c r="B14" s="604" t="s">
        <v>642</v>
      </c>
      <c r="C14" s="81" t="s">
        <v>643</v>
      </c>
      <c r="D14" s="551">
        <v>113792.98937700001</v>
      </c>
    </row>
    <row r="15" spans="1:4" x14ac:dyDescent="0.25">
      <c r="B15" s="604" t="s">
        <v>644</v>
      </c>
      <c r="C15" s="81" t="s">
        <v>645</v>
      </c>
      <c r="D15" s="552"/>
    </row>
    <row r="16" spans="1:4" x14ac:dyDescent="0.25">
      <c r="B16" s="604" t="s">
        <v>646</v>
      </c>
      <c r="C16" s="82" t="s">
        <v>647</v>
      </c>
      <c r="D16" s="551">
        <v>85656.307193999994</v>
      </c>
    </row>
    <row r="17" spans="2:4" x14ac:dyDescent="0.25">
      <c r="B17" s="604" t="s">
        <v>648</v>
      </c>
      <c r="C17" s="81" t="s">
        <v>649</v>
      </c>
      <c r="D17" s="551">
        <v>770.13998800000002</v>
      </c>
    </row>
    <row r="18" spans="2:4" ht="30" x14ac:dyDescent="0.25">
      <c r="B18" s="604" t="s">
        <v>650</v>
      </c>
      <c r="C18" s="81" t="s">
        <v>651</v>
      </c>
      <c r="D18" s="551">
        <v>505.91674599999999</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&amp;CDA 
Bilag XI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9A85-9259-47C3-9F7D-ED4836785F5C}">
  <sheetPr codeName="Ark18">
    <tabColor theme="5" tint="0.59999389629810485"/>
  </sheetPr>
  <dimension ref="A1:K50"/>
  <sheetViews>
    <sheetView showGridLines="0" zoomScaleNormal="100" workbookViewId="0"/>
  </sheetViews>
  <sheetFormatPr defaultColWidth="9.140625" defaultRowHeight="15" x14ac:dyDescent="0.25"/>
  <cols>
    <col min="1" max="1" width="9.140625" style="383" customWidth="1"/>
    <col min="2" max="2" width="10.140625" style="383" customWidth="1"/>
    <col min="3" max="3" width="43.85546875" style="383" customWidth="1"/>
    <col min="4" max="5" width="13.85546875" style="383" bestFit="1" customWidth="1"/>
    <col min="6" max="6" width="15.42578125" style="383" bestFit="1" customWidth="1"/>
    <col min="7" max="7" width="11.5703125" style="383" bestFit="1" customWidth="1"/>
    <col min="8" max="9" width="13.85546875" style="383" bestFit="1" customWidth="1"/>
    <col min="10" max="10" width="15.42578125" style="383" bestFit="1" customWidth="1"/>
    <col min="11" max="11" width="11.5703125" style="383" bestFit="1" customWidth="1"/>
    <col min="12" max="16384" width="9.140625" style="383"/>
  </cols>
  <sheetData>
    <row r="1" spans="1:11" x14ac:dyDescent="0.25">
      <c r="A1" s="9"/>
      <c r="B1" s="3" t="s">
        <v>115</v>
      </c>
      <c r="C1" s="3" t="s">
        <v>1663</v>
      </c>
    </row>
    <row r="2" spans="1:11" ht="18.75" x14ac:dyDescent="0.25">
      <c r="B2" s="307" t="s">
        <v>18</v>
      </c>
      <c r="C2" s="406"/>
      <c r="D2" s="406"/>
      <c r="E2" s="406"/>
      <c r="F2" s="406"/>
      <c r="G2" s="406"/>
      <c r="H2" s="406"/>
      <c r="I2" s="406"/>
      <c r="J2" s="406"/>
      <c r="K2" s="406"/>
    </row>
    <row r="3" spans="1:11" ht="15.75" x14ac:dyDescent="0.25">
      <c r="A3" s="84"/>
    </row>
    <row r="4" spans="1:11" ht="15.75" x14ac:dyDescent="0.25">
      <c r="A4" s="84"/>
      <c r="B4"/>
      <c r="C4" s="604" t="s">
        <v>652</v>
      </c>
      <c r="D4"/>
      <c r="E4"/>
      <c r="F4"/>
      <c r="G4"/>
      <c r="H4"/>
      <c r="I4"/>
      <c r="J4"/>
      <c r="K4"/>
    </row>
    <row r="5" spans="1:11" ht="15.75" x14ac:dyDescent="0.25">
      <c r="A5" s="84"/>
      <c r="B5"/>
      <c r="C5" s="85"/>
      <c r="D5"/>
      <c r="E5"/>
      <c r="F5"/>
      <c r="G5"/>
      <c r="H5"/>
      <c r="I5"/>
      <c r="J5"/>
      <c r="K5"/>
    </row>
    <row r="6" spans="1:11" x14ac:dyDescent="0.25">
      <c r="B6" s="86"/>
      <c r="C6"/>
      <c r="D6" s="23" t="s">
        <v>119</v>
      </c>
      <c r="E6" s="23" t="s">
        <v>120</v>
      </c>
      <c r="F6" s="23" t="s">
        <v>121</v>
      </c>
      <c r="G6" s="23" t="s">
        <v>209</v>
      </c>
      <c r="H6" s="23" t="s">
        <v>210</v>
      </c>
      <c r="I6" s="23" t="s">
        <v>211</v>
      </c>
      <c r="J6" s="23" t="s">
        <v>212</v>
      </c>
      <c r="K6" s="23" t="s">
        <v>294</v>
      </c>
    </row>
    <row r="7" spans="1:11" ht="15" customHeight="1" x14ac:dyDescent="0.25">
      <c r="B7"/>
      <c r="C7"/>
      <c r="D7" s="1079" t="s">
        <v>653</v>
      </c>
      <c r="E7" s="1079"/>
      <c r="F7" s="1079"/>
      <c r="G7" s="1079"/>
      <c r="H7" s="1080" t="s">
        <v>654</v>
      </c>
      <c r="I7" s="1081"/>
      <c r="J7" s="1081"/>
      <c r="K7" s="1082"/>
    </row>
    <row r="8" spans="1:11" x14ac:dyDescent="0.25">
      <c r="B8" s="11" t="s">
        <v>655</v>
      </c>
      <c r="C8" s="604" t="s">
        <v>656</v>
      </c>
      <c r="D8" s="17" t="s">
        <v>1698</v>
      </c>
      <c r="E8" s="17" t="s">
        <v>1699</v>
      </c>
      <c r="F8" s="17" t="s">
        <v>122</v>
      </c>
      <c r="G8" s="17" t="s">
        <v>123</v>
      </c>
      <c r="H8" s="17" t="s">
        <v>1698</v>
      </c>
      <c r="I8" s="17" t="s">
        <v>1699</v>
      </c>
      <c r="J8" s="17" t="s">
        <v>122</v>
      </c>
      <c r="K8" s="17" t="s">
        <v>123</v>
      </c>
    </row>
    <row r="9" spans="1:11" customFormat="1" ht="44.25" customHeight="1" x14ac:dyDescent="0.25">
      <c r="B9" s="11" t="s">
        <v>657</v>
      </c>
      <c r="C9" s="604" t="s">
        <v>658</v>
      </c>
      <c r="D9" s="556"/>
      <c r="E9" s="556"/>
      <c r="F9" s="556"/>
      <c r="G9" s="556"/>
      <c r="H9" s="556"/>
      <c r="I9" s="556"/>
      <c r="J9" s="556"/>
      <c r="K9" s="556"/>
    </row>
    <row r="10" spans="1:11" customFormat="1" ht="15" customHeight="1" x14ac:dyDescent="0.25">
      <c r="B10" s="1083" t="s">
        <v>659</v>
      </c>
      <c r="C10" s="1084"/>
      <c r="D10" s="1084"/>
      <c r="E10" s="1084"/>
      <c r="F10" s="1084"/>
      <c r="G10" s="1084"/>
      <c r="H10" s="1084"/>
      <c r="I10" s="1084"/>
      <c r="J10" s="1084"/>
      <c r="K10" s="1085"/>
    </row>
    <row r="11" spans="1:11" customFormat="1" x14ac:dyDescent="0.25">
      <c r="B11" s="602">
        <v>1</v>
      </c>
      <c r="C11" s="604" t="s">
        <v>660</v>
      </c>
      <c r="D11" s="1086"/>
      <c r="E11" s="1086"/>
      <c r="F11" s="1086"/>
      <c r="G11" s="1086"/>
      <c r="H11" s="579">
        <v>1047.2718448999999</v>
      </c>
      <c r="I11" s="579">
        <v>1371.26697476</v>
      </c>
      <c r="J11" s="579">
        <v>2839.7280680399999</v>
      </c>
      <c r="K11" s="579">
        <v>1544.5033954099999</v>
      </c>
    </row>
    <row r="12" spans="1:11" customFormat="1" ht="15" customHeight="1" x14ac:dyDescent="0.25">
      <c r="B12" s="1083" t="s">
        <v>661</v>
      </c>
      <c r="C12" s="1084"/>
      <c r="D12" s="1084"/>
      <c r="E12" s="1084"/>
      <c r="F12" s="1084"/>
      <c r="G12" s="1084"/>
      <c r="H12" s="1084"/>
      <c r="I12" s="1084"/>
      <c r="J12" s="1084"/>
      <c r="K12" s="1085"/>
    </row>
    <row r="13" spans="1:11" customFormat="1" ht="30" x14ac:dyDescent="0.25">
      <c r="B13" s="602">
        <v>2</v>
      </c>
      <c r="C13" s="604" t="s">
        <v>662</v>
      </c>
      <c r="D13" s="556"/>
      <c r="E13" s="556"/>
      <c r="F13" s="556"/>
      <c r="G13" s="556"/>
      <c r="H13" s="556"/>
      <c r="I13" s="556"/>
      <c r="J13" s="556"/>
      <c r="K13" s="556"/>
    </row>
    <row r="14" spans="1:11" customFormat="1" x14ac:dyDescent="0.25">
      <c r="B14" s="602">
        <v>3</v>
      </c>
      <c r="C14" s="603" t="s">
        <v>663</v>
      </c>
      <c r="D14" s="556"/>
      <c r="E14" s="556"/>
      <c r="F14" s="556"/>
      <c r="G14" s="556"/>
      <c r="H14" s="556"/>
      <c r="I14" s="556"/>
      <c r="J14" s="556"/>
      <c r="K14" s="556"/>
    </row>
    <row r="15" spans="1:11" customFormat="1" x14ac:dyDescent="0.25">
      <c r="B15" s="602">
        <v>4</v>
      </c>
      <c r="C15" s="603" t="s">
        <v>664</v>
      </c>
      <c r="D15" s="556"/>
      <c r="E15" s="556"/>
      <c r="F15" s="556"/>
      <c r="G15" s="556"/>
      <c r="H15" s="556"/>
      <c r="I15" s="556"/>
      <c r="J15" s="556"/>
      <c r="K15" s="556"/>
    </row>
    <row r="16" spans="1:11" customFormat="1" x14ac:dyDescent="0.25">
      <c r="B16" s="602">
        <v>5</v>
      </c>
      <c r="C16" s="604" t="s">
        <v>665</v>
      </c>
      <c r="D16" s="556">
        <v>0</v>
      </c>
      <c r="E16" s="579">
        <v>7.23949</v>
      </c>
      <c r="F16" s="579">
        <v>9.0713530000000002</v>
      </c>
      <c r="G16" s="579">
        <v>8.6317970000000006</v>
      </c>
      <c r="H16" s="556">
        <v>0</v>
      </c>
      <c r="I16" s="579">
        <v>7.23949</v>
      </c>
      <c r="J16" s="579">
        <v>9.0713530000000002</v>
      </c>
      <c r="K16" s="579">
        <v>8.6317970000000006</v>
      </c>
    </row>
    <row r="17" spans="2:11" customFormat="1" ht="30" x14ac:dyDescent="0.25">
      <c r="B17" s="602">
        <v>6</v>
      </c>
      <c r="C17" s="603" t="s">
        <v>666</v>
      </c>
      <c r="D17" s="556"/>
      <c r="E17" s="556"/>
      <c r="F17" s="556"/>
      <c r="G17" s="556"/>
      <c r="H17" s="556"/>
      <c r="I17" s="556"/>
      <c r="J17" s="556"/>
      <c r="K17" s="556"/>
    </row>
    <row r="18" spans="2:11" customFormat="1" x14ac:dyDescent="0.25">
      <c r="B18" s="602">
        <v>7</v>
      </c>
      <c r="C18" s="603" t="s">
        <v>667</v>
      </c>
      <c r="D18" s="556"/>
      <c r="E18" s="556"/>
      <c r="F18" s="556"/>
      <c r="G18" s="556"/>
      <c r="H18" s="556"/>
      <c r="I18" s="556"/>
      <c r="J18" s="556"/>
      <c r="K18" s="556"/>
    </row>
    <row r="19" spans="2:11" customFormat="1" x14ac:dyDescent="0.25">
      <c r="B19" s="602">
        <v>8</v>
      </c>
      <c r="C19" s="603" t="s">
        <v>668</v>
      </c>
      <c r="D19" s="556">
        <v>0</v>
      </c>
      <c r="E19" s="579">
        <v>7.23949</v>
      </c>
      <c r="F19" s="579">
        <v>9.0713530000000002</v>
      </c>
      <c r="G19" s="579">
        <v>8.6317970000000006</v>
      </c>
      <c r="H19" s="556">
        <v>0</v>
      </c>
      <c r="I19" s="579">
        <v>7.23949</v>
      </c>
      <c r="J19" s="579">
        <v>9.0713530000000002</v>
      </c>
      <c r="K19" s="579">
        <v>8.6317970000000006</v>
      </c>
    </row>
    <row r="20" spans="2:11" customFormat="1" x14ac:dyDescent="0.25">
      <c r="B20" s="602">
        <v>9</v>
      </c>
      <c r="C20" s="603" t="s">
        <v>669</v>
      </c>
      <c r="D20" s="1078"/>
      <c r="E20" s="1078"/>
      <c r="F20" s="1078"/>
      <c r="G20" s="1078"/>
      <c r="H20" s="87"/>
      <c r="I20" s="87"/>
      <c r="J20" s="87"/>
      <c r="K20" s="87"/>
    </row>
    <row r="21" spans="2:11" customFormat="1" x14ac:dyDescent="0.25">
      <c r="B21" s="602">
        <v>10</v>
      </c>
      <c r="C21" s="604" t="s">
        <v>670</v>
      </c>
      <c r="D21" s="556"/>
      <c r="E21" s="556"/>
      <c r="F21" s="556"/>
      <c r="G21" s="556"/>
      <c r="H21" s="556"/>
      <c r="I21" s="556"/>
      <c r="J21" s="556"/>
      <c r="K21" s="556"/>
    </row>
    <row r="22" spans="2:11" customFormat="1" ht="30" x14ac:dyDescent="0.25">
      <c r="B22" s="602">
        <v>11</v>
      </c>
      <c r="C22" s="603" t="s">
        <v>671</v>
      </c>
      <c r="D22" s="556"/>
      <c r="E22" s="556"/>
      <c r="F22" s="556"/>
      <c r="G22" s="556"/>
      <c r="H22" s="556"/>
      <c r="I22" s="556"/>
      <c r="J22" s="556"/>
      <c r="K22" s="556"/>
    </row>
    <row r="23" spans="2:11" customFormat="1" ht="30" x14ac:dyDescent="0.25">
      <c r="B23" s="602">
        <v>12</v>
      </c>
      <c r="C23" s="603" t="s">
        <v>672</v>
      </c>
      <c r="D23" s="556"/>
      <c r="E23" s="556"/>
      <c r="F23" s="556"/>
      <c r="G23" s="556"/>
      <c r="H23" s="556"/>
      <c r="I23" s="556"/>
      <c r="J23" s="556"/>
      <c r="K23" s="556"/>
    </row>
    <row r="24" spans="2:11" customFormat="1" x14ac:dyDescent="0.25">
      <c r="B24" s="602">
        <v>13</v>
      </c>
      <c r="C24" s="603" t="s">
        <v>673</v>
      </c>
      <c r="D24" s="556"/>
      <c r="E24" s="556"/>
      <c r="F24" s="556"/>
      <c r="G24" s="556"/>
      <c r="H24" s="556"/>
      <c r="I24" s="556"/>
      <c r="J24" s="556"/>
      <c r="K24" s="556"/>
    </row>
    <row r="25" spans="2:11" customFormat="1" x14ac:dyDescent="0.25">
      <c r="B25" s="602">
        <v>14</v>
      </c>
      <c r="C25" s="604" t="s">
        <v>674</v>
      </c>
      <c r="D25" s="579">
        <v>970.047372</v>
      </c>
      <c r="E25" s="579">
        <v>1270.2791</v>
      </c>
      <c r="F25" s="579">
        <v>2663.5808029999998</v>
      </c>
      <c r="G25" s="579">
        <v>1407.313328</v>
      </c>
      <c r="H25" s="579">
        <v>970.047372</v>
      </c>
      <c r="I25" s="579">
        <v>1270.2791</v>
      </c>
      <c r="J25" s="579">
        <v>2663.5808029999998</v>
      </c>
      <c r="K25" s="579">
        <v>1407.313328</v>
      </c>
    </row>
    <row r="26" spans="2:11" customFormat="1" x14ac:dyDescent="0.25">
      <c r="B26" s="602">
        <v>15</v>
      </c>
      <c r="C26" s="604" t="s">
        <v>675</v>
      </c>
      <c r="D26" s="579">
        <v>124.6842820168</v>
      </c>
      <c r="E26" s="579">
        <v>152.09574620039999</v>
      </c>
      <c r="F26" s="579">
        <v>230.10132146460001</v>
      </c>
      <c r="G26" s="579">
        <v>295.80255599999998</v>
      </c>
      <c r="H26" s="579">
        <v>18.702642302520001</v>
      </c>
      <c r="I26" s="579">
        <v>22.814361930059999</v>
      </c>
      <c r="J26" s="579">
        <v>34.515197999999998</v>
      </c>
      <c r="K26" s="579">
        <v>44.370382999999997</v>
      </c>
    </row>
    <row r="27" spans="2:11" customFormat="1" x14ac:dyDescent="0.25">
      <c r="B27" s="602">
        <v>16</v>
      </c>
      <c r="C27" s="604" t="s">
        <v>676</v>
      </c>
      <c r="D27" s="1086"/>
      <c r="E27" s="1086"/>
      <c r="F27" s="1086"/>
      <c r="G27" s="1086"/>
      <c r="H27" s="579">
        <v>988.75001430251996</v>
      </c>
      <c r="I27" s="579">
        <v>1300.3329519300601</v>
      </c>
      <c r="J27" s="579">
        <v>2707.1673539999997</v>
      </c>
      <c r="K27" s="579">
        <v>1460.3155079999999</v>
      </c>
    </row>
    <row r="28" spans="2:11" customFormat="1" x14ac:dyDescent="0.25">
      <c r="B28" s="1087" t="s">
        <v>677</v>
      </c>
      <c r="C28" s="1087"/>
      <c r="D28" s="1087"/>
      <c r="E28" s="1087"/>
      <c r="F28" s="1087"/>
      <c r="G28" s="1087"/>
      <c r="H28" s="1087"/>
      <c r="I28" s="1087"/>
      <c r="J28" s="1087"/>
      <c r="K28" s="1087"/>
    </row>
    <row r="29" spans="2:11" customFormat="1" x14ac:dyDescent="0.25">
      <c r="B29" s="602">
        <v>17</v>
      </c>
      <c r="C29" s="604" t="s">
        <v>678</v>
      </c>
      <c r="D29" s="556"/>
      <c r="E29" s="556"/>
      <c r="F29" s="556"/>
      <c r="G29" s="556"/>
      <c r="H29" s="556"/>
      <c r="I29" s="556"/>
      <c r="J29" s="556"/>
      <c r="K29" s="556"/>
    </row>
    <row r="30" spans="2:11" customFormat="1" x14ac:dyDescent="0.25">
      <c r="B30" s="602">
        <v>18</v>
      </c>
      <c r="C30" s="604" t="s">
        <v>679</v>
      </c>
      <c r="D30" s="579">
        <v>36.684700999999997</v>
      </c>
      <c r="E30" s="579">
        <v>53.726612000000003</v>
      </c>
      <c r="F30" s="579">
        <v>125.596384</v>
      </c>
      <c r="G30" s="579">
        <v>56.221513999999999</v>
      </c>
      <c r="H30" s="579">
        <v>36.684700999999997</v>
      </c>
      <c r="I30" s="579">
        <v>53.726612000000003</v>
      </c>
      <c r="J30" s="579">
        <v>125.596384</v>
      </c>
      <c r="K30" s="579">
        <v>56.221513999999999</v>
      </c>
    </row>
    <row r="31" spans="2:11" customFormat="1" x14ac:dyDescent="0.25">
      <c r="B31" s="602">
        <v>19</v>
      </c>
      <c r="C31" s="604" t="s">
        <v>680</v>
      </c>
      <c r="D31" s="556"/>
      <c r="E31" s="556"/>
      <c r="F31" s="556"/>
      <c r="G31" s="556"/>
      <c r="H31" s="556"/>
      <c r="I31" s="556"/>
      <c r="J31" s="556"/>
      <c r="K31" s="556"/>
    </row>
    <row r="32" spans="2:11" customFormat="1" x14ac:dyDescent="0.25">
      <c r="B32" s="1079" t="s">
        <v>681</v>
      </c>
      <c r="C32" s="1088" t="s">
        <v>682</v>
      </c>
      <c r="D32" s="1086"/>
      <c r="E32" s="1086"/>
      <c r="F32" s="1086"/>
      <c r="G32" s="1086"/>
      <c r="H32" s="1089"/>
      <c r="I32" s="1089"/>
      <c r="J32" s="1089"/>
      <c r="K32" s="1089"/>
    </row>
    <row r="33" spans="2:11" customFormat="1" x14ac:dyDescent="0.25">
      <c r="B33" s="1079"/>
      <c r="C33" s="1088"/>
      <c r="D33" s="1086"/>
      <c r="E33" s="1086"/>
      <c r="F33" s="1086"/>
      <c r="G33" s="1086"/>
      <c r="H33" s="1089"/>
      <c r="I33" s="1089"/>
      <c r="J33" s="1089"/>
      <c r="K33" s="1089"/>
    </row>
    <row r="34" spans="2:11" customFormat="1" x14ac:dyDescent="0.25">
      <c r="B34" s="1079" t="s">
        <v>683</v>
      </c>
      <c r="C34" s="1088" t="s">
        <v>684</v>
      </c>
      <c r="D34" s="1086"/>
      <c r="E34" s="1086"/>
      <c r="F34" s="1086"/>
      <c r="G34" s="1086"/>
      <c r="H34" s="1089"/>
      <c r="I34" s="1089"/>
      <c r="J34" s="1089"/>
      <c r="K34" s="1089"/>
    </row>
    <row r="35" spans="2:11" customFormat="1" x14ac:dyDescent="0.25">
      <c r="B35" s="1079"/>
      <c r="C35" s="1088"/>
      <c r="D35" s="1086"/>
      <c r="E35" s="1086"/>
      <c r="F35" s="1086"/>
      <c r="G35" s="1086"/>
      <c r="H35" s="1089"/>
      <c r="I35" s="1089"/>
      <c r="J35" s="1089"/>
      <c r="K35" s="1089"/>
    </row>
    <row r="36" spans="2:11" customFormat="1" x14ac:dyDescent="0.25">
      <c r="B36" s="602">
        <v>20</v>
      </c>
      <c r="C36" s="604" t="s">
        <v>685</v>
      </c>
      <c r="D36" s="579">
        <v>36.684700999999997</v>
      </c>
      <c r="E36" s="579">
        <v>53.726612000000003</v>
      </c>
      <c r="F36" s="579">
        <v>125.596384</v>
      </c>
      <c r="G36" s="579">
        <v>56.221513999999999</v>
      </c>
      <c r="H36" s="579">
        <v>36.684700999999997</v>
      </c>
      <c r="I36" s="579">
        <v>53.726612000000003</v>
      </c>
      <c r="J36" s="579">
        <v>125.596384</v>
      </c>
      <c r="K36" s="579">
        <v>56.221513999999999</v>
      </c>
    </row>
    <row r="37" spans="2:11" customFormat="1" x14ac:dyDescent="0.25">
      <c r="B37" s="1079" t="s">
        <v>347</v>
      </c>
      <c r="C37" s="1090" t="s">
        <v>686</v>
      </c>
      <c r="D37" s="1089"/>
      <c r="E37" s="1089"/>
      <c r="F37" s="1089"/>
      <c r="G37" s="1089"/>
      <c r="H37" s="1089"/>
      <c r="I37" s="1089"/>
      <c r="J37" s="1089"/>
      <c r="K37" s="1089"/>
    </row>
    <row r="38" spans="2:11" customFormat="1" x14ac:dyDescent="0.25">
      <c r="B38" s="1079"/>
      <c r="C38" s="1090"/>
      <c r="D38" s="1089"/>
      <c r="E38" s="1089"/>
      <c r="F38" s="1089"/>
      <c r="G38" s="1089"/>
      <c r="H38" s="1089"/>
      <c r="I38" s="1089"/>
      <c r="J38" s="1089"/>
      <c r="K38" s="1089"/>
    </row>
    <row r="39" spans="2:11" customFormat="1" x14ac:dyDescent="0.25">
      <c r="B39" s="1079" t="s">
        <v>349</v>
      </c>
      <c r="C39" s="1090" t="s">
        <v>687</v>
      </c>
      <c r="D39" s="1089"/>
      <c r="E39" s="1089"/>
      <c r="F39" s="1089"/>
      <c r="G39" s="1089"/>
      <c r="H39" s="1089"/>
      <c r="I39" s="1089"/>
      <c r="J39" s="1089"/>
      <c r="K39" s="1089"/>
    </row>
    <row r="40" spans="2:11" customFormat="1" x14ac:dyDescent="0.25">
      <c r="B40" s="1079"/>
      <c r="C40" s="1090"/>
      <c r="D40" s="1089"/>
      <c r="E40" s="1089"/>
      <c r="F40" s="1089"/>
      <c r="G40" s="1089"/>
      <c r="H40" s="1089"/>
      <c r="I40" s="1089"/>
      <c r="J40" s="1089"/>
      <c r="K40" s="1089"/>
    </row>
    <row r="41" spans="2:11" customFormat="1" x14ac:dyDescent="0.25">
      <c r="B41" s="1079" t="s">
        <v>351</v>
      </c>
      <c r="C41" s="1090" t="s">
        <v>688</v>
      </c>
      <c r="D41" s="1095">
        <v>36.684700999999997</v>
      </c>
      <c r="E41" s="1096">
        <v>53.726612000000003</v>
      </c>
      <c r="F41" s="1095">
        <v>125.596384</v>
      </c>
      <c r="G41" s="1095">
        <v>56.221513999999999</v>
      </c>
      <c r="H41" s="1095">
        <v>36.684700999999997</v>
      </c>
      <c r="I41" s="1096">
        <v>53.726612000000003</v>
      </c>
      <c r="J41" s="1095">
        <v>125.596384</v>
      </c>
      <c r="K41" s="1095">
        <v>56.221513999999999</v>
      </c>
    </row>
    <row r="42" spans="2:11" customFormat="1" x14ac:dyDescent="0.25">
      <c r="B42" s="1079"/>
      <c r="C42" s="1090"/>
      <c r="D42" s="1095"/>
      <c r="E42" s="1096"/>
      <c r="F42" s="1095"/>
      <c r="G42" s="1095"/>
      <c r="H42" s="1095"/>
      <c r="I42" s="1096"/>
      <c r="J42" s="1095"/>
      <c r="K42" s="1095"/>
    </row>
    <row r="43" spans="2:11" customFormat="1" x14ac:dyDescent="0.25">
      <c r="B43" s="1091" t="s">
        <v>689</v>
      </c>
      <c r="C43" s="1092"/>
      <c r="D43" s="1092"/>
      <c r="E43" s="1092"/>
      <c r="F43" s="1092"/>
      <c r="G43" s="1092"/>
      <c r="H43" s="1092"/>
      <c r="I43" s="1092"/>
      <c r="J43" s="1092"/>
      <c r="K43" s="1093"/>
    </row>
    <row r="44" spans="2:11" customFormat="1" x14ac:dyDescent="0.25">
      <c r="B44" s="88" t="s">
        <v>690</v>
      </c>
      <c r="C44" s="599" t="s">
        <v>691</v>
      </c>
      <c r="D44" s="1094"/>
      <c r="E44" s="1094"/>
      <c r="F44" s="1094"/>
      <c r="G44" s="1094"/>
      <c r="H44" s="343">
        <v>1047.2718448999999</v>
      </c>
      <c r="I44" s="343">
        <v>1371.26697476</v>
      </c>
      <c r="J44" s="343">
        <v>2839.7280680399999</v>
      </c>
      <c r="K44" s="343">
        <v>1544.5033954099999</v>
      </c>
    </row>
    <row r="45" spans="2:11" customFormat="1" x14ac:dyDescent="0.25">
      <c r="B45" s="88">
        <v>22</v>
      </c>
      <c r="C45" s="599" t="s">
        <v>692</v>
      </c>
      <c r="D45" s="1094"/>
      <c r="E45" s="1094"/>
      <c r="F45" s="1094"/>
      <c r="G45" s="1094"/>
      <c r="H45" s="343">
        <v>952.06531330252005</v>
      </c>
      <c r="I45" s="343">
        <v>1246.6063399300599</v>
      </c>
      <c r="J45" s="343">
        <v>2581.5709699999998</v>
      </c>
      <c r="K45" s="343">
        <v>1404.0939939999998</v>
      </c>
    </row>
    <row r="46" spans="2:11" customFormat="1" x14ac:dyDescent="0.25">
      <c r="B46" s="88">
        <v>23</v>
      </c>
      <c r="C46" s="599" t="s">
        <v>693</v>
      </c>
      <c r="D46" s="1094"/>
      <c r="E46" s="1094"/>
      <c r="F46" s="1094"/>
      <c r="G46" s="1094"/>
      <c r="H46" s="344">
        <v>1.1000000002806822</v>
      </c>
      <c r="I46" s="344">
        <v>1.1000000006713699</v>
      </c>
      <c r="J46" s="344">
        <v>1.1000000004028556</v>
      </c>
      <c r="K46" s="344">
        <v>1.1000000014315281</v>
      </c>
    </row>
    <row r="47" spans="2:11" customFormat="1" x14ac:dyDescent="0.25"/>
    <row r="48" spans="2:11" customFormat="1" x14ac:dyDescent="0.25">
      <c r="B48" s="45"/>
    </row>
    <row r="49" customFormat="1" x14ac:dyDescent="0.25"/>
    <row r="50" customFormat="1" x14ac:dyDescent="0.25"/>
  </sheetData>
  <mergeCells count="56">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 ref="K37:K38"/>
    <mergeCell ref="B39:B40"/>
    <mergeCell ref="C39:C40"/>
    <mergeCell ref="D39:D40"/>
    <mergeCell ref="E39:E40"/>
    <mergeCell ref="F39:F40"/>
    <mergeCell ref="G39:G40"/>
    <mergeCell ref="H39:H40"/>
    <mergeCell ref="I39:I40"/>
    <mergeCell ref="J39:J40"/>
    <mergeCell ref="K39:K40"/>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D27:G27"/>
    <mergeCell ref="B28:K28"/>
    <mergeCell ref="B32:B33"/>
    <mergeCell ref="C32:C33"/>
    <mergeCell ref="D32:G33"/>
    <mergeCell ref="H32:H33"/>
    <mergeCell ref="I32:I33"/>
    <mergeCell ref="J32:J33"/>
    <mergeCell ref="K32:K33"/>
    <mergeCell ref="D20:G20"/>
    <mergeCell ref="D7:G7"/>
    <mergeCell ref="H7:K7"/>
    <mergeCell ref="B10:K10"/>
    <mergeCell ref="D11:G11"/>
    <mergeCell ref="B12:K12"/>
  </mergeCell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128B-4B2B-41DA-89D7-21CF15B7030F}">
  <sheetPr codeName="Ark2">
    <tabColor theme="9"/>
  </sheetPr>
  <dimension ref="A1:J66"/>
  <sheetViews>
    <sheetView zoomScaleNormal="100" workbookViewId="0"/>
  </sheetViews>
  <sheetFormatPr defaultColWidth="9.140625" defaultRowHeight="15" x14ac:dyDescent="0.25"/>
  <cols>
    <col min="1" max="16384" width="9.140625" style="383"/>
  </cols>
  <sheetData>
    <row r="1" spans="1:10" ht="18.75" x14ac:dyDescent="0.3">
      <c r="A1" s="366" t="s">
        <v>57</v>
      </c>
      <c r="B1" s="367"/>
      <c r="C1" s="367"/>
      <c r="D1" s="367"/>
      <c r="E1" s="367"/>
      <c r="F1" s="413"/>
      <c r="G1" s="413"/>
      <c r="H1" s="413"/>
      <c r="I1" s="413"/>
      <c r="J1" s="413"/>
    </row>
    <row r="3" spans="1:10" x14ac:dyDescent="0.25">
      <c r="A3" t="s">
        <v>58</v>
      </c>
      <c r="B3"/>
      <c r="C3"/>
    </row>
    <row r="4" spans="1:10" x14ac:dyDescent="0.25">
      <c r="A4" t="s">
        <v>59</v>
      </c>
      <c r="B4"/>
      <c r="C4"/>
    </row>
    <row r="5" spans="1:10" x14ac:dyDescent="0.25">
      <c r="A5" t="s">
        <v>60</v>
      </c>
      <c r="B5"/>
      <c r="C5"/>
    </row>
    <row r="6" spans="1:10" x14ac:dyDescent="0.25">
      <c r="A6" t="s">
        <v>61</v>
      </c>
      <c r="B6"/>
      <c r="C6"/>
    </row>
    <row r="7" spans="1:10" x14ac:dyDescent="0.25">
      <c r="A7" t="s">
        <v>62</v>
      </c>
      <c r="B7"/>
      <c r="C7"/>
    </row>
    <row r="8" spans="1:10" x14ac:dyDescent="0.25">
      <c r="A8" t="s">
        <v>63</v>
      </c>
      <c r="B8"/>
      <c r="C8"/>
    </row>
    <row r="9" spans="1:10" x14ac:dyDescent="0.25">
      <c r="A9"/>
      <c r="B9"/>
      <c r="C9"/>
    </row>
    <row r="10" spans="1:10" x14ac:dyDescent="0.25">
      <c r="A10" t="s">
        <v>64</v>
      </c>
      <c r="B10"/>
      <c r="C10"/>
    </row>
    <row r="11" spans="1:10" x14ac:dyDescent="0.25">
      <c r="A11" t="s">
        <v>65</v>
      </c>
      <c r="B11"/>
      <c r="C11" t="s">
        <v>66</v>
      </c>
    </row>
    <row r="12" spans="1:10" x14ac:dyDescent="0.25">
      <c r="A12" t="s">
        <v>67</v>
      </c>
      <c r="B12"/>
      <c r="C12" t="s">
        <v>66</v>
      </c>
    </row>
    <row r="13" spans="1:10" x14ac:dyDescent="0.25">
      <c r="A13" t="s">
        <v>68</v>
      </c>
      <c r="B13"/>
      <c r="C13" t="s">
        <v>69</v>
      </c>
    </row>
    <row r="14" spans="1:10" x14ac:dyDescent="0.25">
      <c r="A14" t="s">
        <v>70</v>
      </c>
      <c r="B14"/>
      <c r="C14" t="s">
        <v>66</v>
      </c>
    </row>
    <row r="15" spans="1:10" x14ac:dyDescent="0.25">
      <c r="A15" t="s">
        <v>71</v>
      </c>
      <c r="B15"/>
      <c r="C15" t="s">
        <v>66</v>
      </c>
    </row>
    <row r="16" spans="1:10" x14ac:dyDescent="0.25">
      <c r="A16" t="s">
        <v>72</v>
      </c>
      <c r="B16"/>
      <c r="C16" t="s">
        <v>66</v>
      </c>
    </row>
    <row r="17" spans="1:3" x14ac:dyDescent="0.25">
      <c r="A17" t="s">
        <v>73</v>
      </c>
      <c r="B17"/>
      <c r="C17" t="s">
        <v>66</v>
      </c>
    </row>
    <row r="18" spans="1:3" x14ac:dyDescent="0.25">
      <c r="A18" t="s">
        <v>74</v>
      </c>
      <c r="B18"/>
      <c r="C18" t="s">
        <v>66</v>
      </c>
    </row>
    <row r="19" spans="1:3" x14ac:dyDescent="0.25">
      <c r="A19" t="s">
        <v>75</v>
      </c>
      <c r="B19"/>
      <c r="C19" t="s">
        <v>66</v>
      </c>
    </row>
    <row r="20" spans="1:3" x14ac:dyDescent="0.25">
      <c r="A20" t="s">
        <v>76</v>
      </c>
      <c r="B20"/>
      <c r="C20" t="s">
        <v>66</v>
      </c>
    </row>
    <row r="21" spans="1:3" x14ac:dyDescent="0.25">
      <c r="A21" t="s">
        <v>77</v>
      </c>
      <c r="B21"/>
      <c r="C21" t="s">
        <v>66</v>
      </c>
    </row>
    <row r="22" spans="1:3" x14ac:dyDescent="0.25">
      <c r="A22" t="s">
        <v>78</v>
      </c>
      <c r="B22"/>
      <c r="C22" t="s">
        <v>66</v>
      </c>
    </row>
    <row r="23" spans="1:3" x14ac:dyDescent="0.25">
      <c r="A23" t="s">
        <v>79</v>
      </c>
      <c r="B23"/>
      <c r="C23" t="s">
        <v>66</v>
      </c>
    </row>
    <row r="24" spans="1:3" x14ac:dyDescent="0.25">
      <c r="A24" t="s">
        <v>80</v>
      </c>
      <c r="B24"/>
      <c r="C24" t="s">
        <v>81</v>
      </c>
    </row>
    <row r="25" spans="1:3" x14ac:dyDescent="0.25">
      <c r="A25" t="s">
        <v>82</v>
      </c>
      <c r="B25"/>
      <c r="C25" t="s">
        <v>66</v>
      </c>
    </row>
    <row r="26" spans="1:3" x14ac:dyDescent="0.25">
      <c r="A26" t="s">
        <v>83</v>
      </c>
      <c r="C26" t="s">
        <v>84</v>
      </c>
    </row>
    <row r="27" spans="1:3" x14ac:dyDescent="0.25">
      <c r="A27"/>
      <c r="B27"/>
      <c r="C27"/>
    </row>
    <row r="28" spans="1:3" x14ac:dyDescent="0.25">
      <c r="A28" t="s">
        <v>85</v>
      </c>
      <c r="B28"/>
      <c r="C28"/>
    </row>
    <row r="29" spans="1:3" x14ac:dyDescent="0.25">
      <c r="A29" s="383" t="s">
        <v>86</v>
      </c>
      <c r="B29"/>
      <c r="C29"/>
    </row>
    <row r="30" spans="1:3" x14ac:dyDescent="0.25">
      <c r="A30" s="383" t="s">
        <v>87</v>
      </c>
      <c r="B30"/>
      <c r="C30"/>
    </row>
    <row r="31" spans="1:3" x14ac:dyDescent="0.25">
      <c r="A31" s="383" t="s">
        <v>88</v>
      </c>
      <c r="B31"/>
      <c r="C31"/>
    </row>
    <row r="32" spans="1:3" x14ac:dyDescent="0.25">
      <c r="A32" s="383" t="s">
        <v>89</v>
      </c>
      <c r="B32"/>
      <c r="C32"/>
    </row>
    <row r="33" spans="1:3" x14ac:dyDescent="0.25">
      <c r="A33" s="383" t="s">
        <v>90</v>
      </c>
      <c r="B33"/>
      <c r="C33"/>
    </row>
    <row r="34" spans="1:3" x14ac:dyDescent="0.25">
      <c r="A34" s="383" t="s">
        <v>91</v>
      </c>
      <c r="B34"/>
      <c r="C34"/>
    </row>
    <row r="35" spans="1:3" x14ac:dyDescent="0.25">
      <c r="A35" s="383" t="s">
        <v>92</v>
      </c>
      <c r="B35"/>
      <c r="C35"/>
    </row>
    <row r="36" spans="1:3" x14ac:dyDescent="0.25">
      <c r="A36" s="383" t="s">
        <v>93</v>
      </c>
      <c r="B36"/>
      <c r="C36"/>
    </row>
    <row r="37" spans="1:3" x14ac:dyDescent="0.25">
      <c r="A37" s="383" t="s">
        <v>94</v>
      </c>
      <c r="B37"/>
      <c r="C37"/>
    </row>
    <row r="38" spans="1:3" x14ac:dyDescent="0.25">
      <c r="A38" s="383" t="s">
        <v>95</v>
      </c>
      <c r="B38"/>
      <c r="C38"/>
    </row>
    <row r="39" spans="1:3" x14ac:dyDescent="0.25">
      <c r="A39" s="383" t="s">
        <v>96</v>
      </c>
      <c r="B39"/>
      <c r="C39"/>
    </row>
    <row r="40" spans="1:3" x14ac:dyDescent="0.25">
      <c r="A40" s="383" t="s">
        <v>97</v>
      </c>
      <c r="B40"/>
      <c r="C40"/>
    </row>
    <row r="41" spans="1:3" x14ac:dyDescent="0.25">
      <c r="A41" s="383" t="s">
        <v>98</v>
      </c>
      <c r="B41"/>
      <c r="C41"/>
    </row>
    <row r="42" spans="1:3" x14ac:dyDescent="0.25">
      <c r="A42" s="383" t="s">
        <v>99</v>
      </c>
      <c r="B42"/>
      <c r="C42"/>
    </row>
    <row r="43" spans="1:3" x14ac:dyDescent="0.25">
      <c r="A43" s="383" t="s">
        <v>100</v>
      </c>
      <c r="B43"/>
      <c r="C43"/>
    </row>
    <row r="44" spans="1:3" x14ac:dyDescent="0.25">
      <c r="A44" s="383" t="s">
        <v>101</v>
      </c>
      <c r="B44"/>
      <c r="C44"/>
    </row>
    <row r="45" spans="1:3" x14ac:dyDescent="0.25">
      <c r="A45" s="383" t="s">
        <v>102</v>
      </c>
      <c r="B45"/>
      <c r="C45"/>
    </row>
    <row r="46" spans="1:3" x14ac:dyDescent="0.25">
      <c r="A46" s="383" t="s">
        <v>103</v>
      </c>
      <c r="B46"/>
      <c r="C46"/>
    </row>
    <row r="47" spans="1:3" x14ac:dyDescent="0.25">
      <c r="A47" s="383" t="s">
        <v>104</v>
      </c>
      <c r="B47"/>
      <c r="C47"/>
    </row>
    <row r="48" spans="1:3" x14ac:dyDescent="0.25">
      <c r="A48" s="383" t="s">
        <v>105</v>
      </c>
      <c r="B48"/>
      <c r="C48"/>
    </row>
    <row r="49" spans="1:3" x14ac:dyDescent="0.25">
      <c r="A49" s="383" t="s">
        <v>106</v>
      </c>
      <c r="B49"/>
      <c r="C49"/>
    </row>
    <row r="50" spans="1:3" x14ac:dyDescent="0.25">
      <c r="A50" s="383" t="s">
        <v>107</v>
      </c>
      <c r="B50"/>
      <c r="C50"/>
    </row>
    <row r="51" spans="1:3" x14ac:dyDescent="0.25">
      <c r="A51" s="383" t="s">
        <v>108</v>
      </c>
      <c r="B51"/>
      <c r="C51"/>
    </row>
    <row r="52" spans="1:3" x14ac:dyDescent="0.25">
      <c r="A52" s="383" t="s">
        <v>109</v>
      </c>
      <c r="B52"/>
      <c r="C52"/>
    </row>
    <row r="53" spans="1:3" x14ac:dyDescent="0.25">
      <c r="A53" s="383" t="s">
        <v>110</v>
      </c>
      <c r="B53"/>
      <c r="C53"/>
    </row>
    <row r="54" spans="1:3" x14ac:dyDescent="0.25">
      <c r="A54" t="s">
        <v>1885</v>
      </c>
      <c r="B54"/>
      <c r="C54"/>
    </row>
    <row r="55" spans="1:3" x14ac:dyDescent="0.25">
      <c r="A55" s="383" t="s">
        <v>111</v>
      </c>
      <c r="B55"/>
      <c r="C55"/>
    </row>
    <row r="56" spans="1:3" x14ac:dyDescent="0.25">
      <c r="A56" s="383" t="s">
        <v>1886</v>
      </c>
      <c r="B56"/>
      <c r="C56"/>
    </row>
    <row r="57" spans="1:3" x14ac:dyDescent="0.25">
      <c r="A57" t="s">
        <v>1887</v>
      </c>
      <c r="B57"/>
      <c r="C57"/>
    </row>
    <row r="58" spans="1:3" x14ac:dyDescent="0.25">
      <c r="A58" t="s">
        <v>1888</v>
      </c>
      <c r="B58"/>
      <c r="C58"/>
    </row>
    <row r="59" spans="1:3" x14ac:dyDescent="0.25">
      <c r="A59" t="s">
        <v>1889</v>
      </c>
      <c r="B59"/>
      <c r="C59"/>
    </row>
    <row r="60" spans="1:3" x14ac:dyDescent="0.25">
      <c r="A60" t="s">
        <v>1890</v>
      </c>
      <c r="B60"/>
      <c r="C60"/>
    </row>
    <row r="61" spans="1:3" x14ac:dyDescent="0.25">
      <c r="A61" t="s">
        <v>1891</v>
      </c>
      <c r="B61"/>
      <c r="C61"/>
    </row>
    <row r="62" spans="1:3" x14ac:dyDescent="0.25">
      <c r="A62" t="s">
        <v>1892</v>
      </c>
      <c r="B62"/>
      <c r="C62"/>
    </row>
    <row r="63" spans="1:3" x14ac:dyDescent="0.25">
      <c r="A63" s="383" t="s">
        <v>112</v>
      </c>
      <c r="B63"/>
    </row>
    <row r="64" spans="1:3" x14ac:dyDescent="0.25">
      <c r="A64" s="383" t="s">
        <v>113</v>
      </c>
    </row>
    <row r="65" spans="1:1" x14ac:dyDescent="0.25">
      <c r="A65" s="383" t="s">
        <v>114</v>
      </c>
    </row>
    <row r="66" spans="1:1" x14ac:dyDescent="0.25">
      <c r="A66" t="s">
        <v>1893</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9F23-A627-4029-980C-702117B954FC}">
  <sheetPr codeName="Ark19">
    <tabColor theme="5" tint="0.59999389629810485"/>
  </sheetPr>
  <dimension ref="A1:H73"/>
  <sheetViews>
    <sheetView showGridLines="0" zoomScaleNormal="100" workbookViewId="0"/>
  </sheetViews>
  <sheetFormatPr defaultColWidth="9.140625" defaultRowHeight="15" x14ac:dyDescent="0.25"/>
  <cols>
    <col min="1" max="1" width="9.140625" style="383" customWidth="1"/>
    <col min="2" max="2" width="10.42578125" style="383" customWidth="1"/>
    <col min="3" max="3" width="52.28515625" style="383" customWidth="1"/>
    <col min="4" max="4" width="13.85546875" style="383" customWidth="1"/>
    <col min="5" max="5" width="16" style="383" customWidth="1"/>
    <col min="6" max="6" width="18.140625" style="383" customWidth="1"/>
    <col min="7" max="7" width="12.5703125" style="383" customWidth="1"/>
    <col min="8" max="8" width="17.85546875" style="383" customWidth="1"/>
    <col min="9" max="9" width="16.85546875" style="383" customWidth="1"/>
    <col min="10" max="10" width="18.5703125" style="383" customWidth="1"/>
    <col min="11" max="16384" width="9.140625" style="383"/>
  </cols>
  <sheetData>
    <row r="1" spans="1:8" x14ac:dyDescent="0.25">
      <c r="A1" s="9"/>
      <c r="B1" s="3" t="s">
        <v>115</v>
      </c>
      <c r="C1" s="3" t="s">
        <v>1663</v>
      </c>
    </row>
    <row r="2" spans="1:8" ht="18.75" x14ac:dyDescent="0.25">
      <c r="B2" s="307" t="s">
        <v>19</v>
      </c>
      <c r="C2" s="406"/>
      <c r="D2" s="406"/>
      <c r="E2" s="308"/>
      <c r="F2" s="406"/>
      <c r="G2" s="406"/>
      <c r="H2" s="308"/>
    </row>
    <row r="3" spans="1:8" ht="15.75" x14ac:dyDescent="0.25">
      <c r="B3" s="83" t="s">
        <v>694</v>
      </c>
    </row>
    <row r="4" spans="1:8" s="126" customFormat="1" ht="15.75" thickBot="1" x14ac:dyDescent="0.3"/>
    <row r="5" spans="1:8" customFormat="1" ht="15.75" thickBot="1" x14ac:dyDescent="0.3">
      <c r="B5" s="1097"/>
      <c r="C5" s="1098"/>
      <c r="D5" s="605" t="s">
        <v>119</v>
      </c>
      <c r="E5" s="605" t="s">
        <v>120</v>
      </c>
      <c r="F5" s="497" t="s">
        <v>121</v>
      </c>
      <c r="G5" s="606" t="s">
        <v>209</v>
      </c>
      <c r="H5" s="527" t="s">
        <v>210</v>
      </c>
    </row>
    <row r="6" spans="1:8" customFormat="1" ht="15.75" customHeight="1" thickBot="1" x14ac:dyDescent="0.3">
      <c r="B6" s="1099" t="s">
        <v>695</v>
      </c>
      <c r="C6" s="1100"/>
      <c r="D6" s="1103" t="s">
        <v>696</v>
      </c>
      <c r="E6" s="1104"/>
      <c r="F6" s="1104"/>
      <c r="G6" s="1105"/>
      <c r="H6" s="1106" t="s">
        <v>697</v>
      </c>
    </row>
    <row r="7" spans="1:8" customFormat="1" ht="15" customHeight="1" thickBot="1" x14ac:dyDescent="0.3">
      <c r="B7" s="1101"/>
      <c r="C7" s="1102"/>
      <c r="D7" s="607" t="s">
        <v>698</v>
      </c>
      <c r="E7" s="607" t="s">
        <v>699</v>
      </c>
      <c r="F7" s="607" t="s">
        <v>700</v>
      </c>
      <c r="G7" s="608" t="s">
        <v>701</v>
      </c>
      <c r="H7" s="1107"/>
    </row>
    <row r="8" spans="1:8" customFormat="1" ht="15.75" thickBot="1" x14ac:dyDescent="0.3">
      <c r="B8" s="89" t="s">
        <v>702</v>
      </c>
      <c r="C8" s="90"/>
      <c r="D8" s="90"/>
      <c r="E8" s="91"/>
      <c r="F8" s="90"/>
      <c r="G8" s="90"/>
      <c r="H8" s="92"/>
    </row>
    <row r="9" spans="1:8" customFormat="1" ht="15.75" thickBot="1" x14ac:dyDescent="0.3">
      <c r="B9" s="528">
        <v>1</v>
      </c>
      <c r="C9" s="529" t="s">
        <v>703</v>
      </c>
      <c r="D9" s="894">
        <v>17442.777925909999</v>
      </c>
      <c r="E9" s="93"/>
      <c r="F9" s="94"/>
      <c r="G9" s="345">
        <v>1714.68949333</v>
      </c>
      <c r="H9" s="346">
        <f>+SUM(D9:G9)</f>
        <v>19157.467419239998</v>
      </c>
    </row>
    <row r="10" spans="1:8" customFormat="1" ht="15.75" thickBot="1" x14ac:dyDescent="0.3">
      <c r="B10" s="530">
        <v>2</v>
      </c>
      <c r="C10" s="95" t="s">
        <v>704</v>
      </c>
      <c r="D10" s="895">
        <v>17442.777925909999</v>
      </c>
      <c r="E10" s="531"/>
      <c r="F10" s="532"/>
      <c r="G10" s="533">
        <v>1714.68949333</v>
      </c>
      <c r="H10" s="346">
        <f>+SUM(D10:G10)</f>
        <v>19157.467419239998</v>
      </c>
    </row>
    <row r="11" spans="1:8" customFormat="1" ht="15.75" thickBot="1" x14ac:dyDescent="0.3">
      <c r="B11" s="530">
        <v>3</v>
      </c>
      <c r="C11" s="95" t="s">
        <v>705</v>
      </c>
      <c r="D11" s="96"/>
      <c r="E11" s="531"/>
      <c r="F11" s="532"/>
      <c r="G11" s="614"/>
      <c r="H11" s="535"/>
    </row>
    <row r="12" spans="1:8" customFormat="1" ht="15.75" thickBot="1" x14ac:dyDescent="0.3">
      <c r="B12" s="536">
        <v>4</v>
      </c>
      <c r="C12" s="529" t="s">
        <v>706</v>
      </c>
      <c r="D12" s="96"/>
      <c r="E12" s="93"/>
      <c r="F12" s="94"/>
      <c r="G12" s="97"/>
      <c r="H12" s="98"/>
    </row>
    <row r="13" spans="1:8" customFormat="1" ht="15.75" thickBot="1" x14ac:dyDescent="0.3">
      <c r="B13" s="530">
        <v>5</v>
      </c>
      <c r="C13" s="95" t="s">
        <v>663</v>
      </c>
      <c r="D13" s="96"/>
      <c r="E13" s="616"/>
      <c r="F13" s="537"/>
      <c r="G13" s="614"/>
      <c r="H13" s="535"/>
    </row>
    <row r="14" spans="1:8" customFormat="1" ht="15.75" thickBot="1" x14ac:dyDescent="0.3">
      <c r="B14" s="530">
        <v>6</v>
      </c>
      <c r="C14" s="95" t="s">
        <v>664</v>
      </c>
      <c r="D14" s="96"/>
      <c r="E14" s="616"/>
      <c r="F14" s="537"/>
      <c r="G14" s="614"/>
      <c r="H14" s="535"/>
    </row>
    <row r="15" spans="1:8" customFormat="1" ht="15.75" thickBot="1" x14ac:dyDescent="0.3">
      <c r="B15" s="536">
        <v>7</v>
      </c>
      <c r="C15" s="529" t="s">
        <v>707</v>
      </c>
      <c r="D15" s="96"/>
      <c r="E15" s="93"/>
      <c r="F15" s="94"/>
      <c r="G15" s="349">
        <v>3997.8791033877501</v>
      </c>
      <c r="H15" s="350">
        <v>3997.8791033877501</v>
      </c>
    </row>
    <row r="16" spans="1:8" customFormat="1" ht="15.75" thickBot="1" x14ac:dyDescent="0.3">
      <c r="B16" s="530">
        <v>8</v>
      </c>
      <c r="C16" s="95" t="s">
        <v>708</v>
      </c>
      <c r="D16" s="96"/>
      <c r="E16" s="538"/>
      <c r="F16" s="537"/>
      <c r="G16" s="614"/>
      <c r="H16" s="534"/>
    </row>
    <row r="17" spans="2:8" customFormat="1" ht="15.75" thickBot="1" x14ac:dyDescent="0.3">
      <c r="B17" s="530">
        <v>9</v>
      </c>
      <c r="C17" s="99" t="s">
        <v>709</v>
      </c>
      <c r="D17" s="96"/>
      <c r="E17" s="616"/>
      <c r="F17" s="537"/>
      <c r="G17" s="533">
        <v>3997.8791033877501</v>
      </c>
      <c r="H17" s="534">
        <v>3997.8791033877501</v>
      </c>
    </row>
    <row r="18" spans="2:8" customFormat="1" ht="15.75" thickBot="1" x14ac:dyDescent="0.3">
      <c r="B18" s="536">
        <v>10</v>
      </c>
      <c r="C18" s="529" t="s">
        <v>710</v>
      </c>
      <c r="D18" s="96"/>
      <c r="E18" s="93"/>
      <c r="F18" s="94"/>
      <c r="G18" s="349">
        <v>218504.96192894</v>
      </c>
      <c r="H18" s="98"/>
    </row>
    <row r="19" spans="2:8" customFormat="1" ht="15.75" thickBot="1" x14ac:dyDescent="0.3">
      <c r="B19" s="536">
        <v>11</v>
      </c>
      <c r="C19" s="529" t="s">
        <v>711</v>
      </c>
      <c r="D19" s="93"/>
      <c r="E19" s="347">
        <v>1007.09616984202</v>
      </c>
      <c r="F19" s="348"/>
      <c r="G19" s="349">
        <v>41.967246930000002</v>
      </c>
      <c r="H19" s="350">
        <f>+G19</f>
        <v>41.967246930000002</v>
      </c>
    </row>
    <row r="20" spans="2:8" customFormat="1" ht="15.75" thickBot="1" x14ac:dyDescent="0.3">
      <c r="B20" s="530">
        <v>12</v>
      </c>
      <c r="C20" s="95" t="s">
        <v>712</v>
      </c>
      <c r="D20" s="616"/>
      <c r="E20" s="96"/>
      <c r="F20" s="100"/>
      <c r="G20" s="101"/>
      <c r="H20" s="540"/>
    </row>
    <row r="21" spans="2:8" customFormat="1" ht="30.75" thickBot="1" x14ac:dyDescent="0.3">
      <c r="B21" s="530">
        <v>13</v>
      </c>
      <c r="C21" s="95" t="s">
        <v>713</v>
      </c>
      <c r="D21" s="96"/>
      <c r="E21" s="503">
        <v>1007.09616984202</v>
      </c>
      <c r="F21" s="537"/>
      <c r="G21" s="533">
        <v>41.967246930000002</v>
      </c>
      <c r="H21" s="534">
        <f>+G21</f>
        <v>41.967246930000002</v>
      </c>
    </row>
    <row r="22" spans="2:8" customFormat="1" ht="15.75" thickBot="1" x14ac:dyDescent="0.3">
      <c r="B22" s="102">
        <v>14</v>
      </c>
      <c r="C22" s="103" t="s">
        <v>714</v>
      </c>
      <c r="D22" s="541"/>
      <c r="E22" s="541"/>
      <c r="F22" s="542"/>
      <c r="G22" s="543"/>
      <c r="H22" s="351">
        <f>+H9+H15+H19</f>
        <v>23197.313769557746</v>
      </c>
    </row>
    <row r="23" spans="2:8" customFormat="1" ht="23.25" customHeight="1" thickBot="1" x14ac:dyDescent="0.3">
      <c r="B23" s="1108" t="s">
        <v>715</v>
      </c>
      <c r="C23" s="1109"/>
      <c r="D23" s="1109"/>
      <c r="E23" s="1109"/>
      <c r="F23" s="1109"/>
      <c r="G23" s="1109"/>
      <c r="H23" s="1110"/>
    </row>
    <row r="24" spans="2:8" customFormat="1" ht="15.75" thickBot="1" x14ac:dyDescent="0.3">
      <c r="B24" s="536">
        <v>15</v>
      </c>
      <c r="C24" s="529" t="s">
        <v>660</v>
      </c>
      <c r="D24" s="544"/>
      <c r="E24" s="104"/>
      <c r="F24" s="105"/>
      <c r="G24" s="106"/>
      <c r="H24" s="350">
        <v>503.26397644669998</v>
      </c>
    </row>
    <row r="25" spans="2:8" customFormat="1" ht="30.75" thickBot="1" x14ac:dyDescent="0.3">
      <c r="B25" s="536" t="s">
        <v>716</v>
      </c>
      <c r="C25" s="529" t="s">
        <v>717</v>
      </c>
      <c r="D25" s="545"/>
      <c r="E25" s="93"/>
      <c r="F25" s="94"/>
      <c r="G25" s="107"/>
      <c r="H25" s="98"/>
    </row>
    <row r="26" spans="2:8" customFormat="1" ht="30.75" thickBot="1" x14ac:dyDescent="0.3">
      <c r="B26" s="536">
        <v>16</v>
      </c>
      <c r="C26" s="529" t="s">
        <v>718</v>
      </c>
      <c r="D26" s="544"/>
      <c r="E26" s="93"/>
      <c r="F26" s="94"/>
      <c r="G26" s="107"/>
      <c r="H26" s="98"/>
    </row>
    <row r="27" spans="2:8" customFormat="1" ht="15.75" thickBot="1" x14ac:dyDescent="0.3">
      <c r="B27" s="536">
        <v>17</v>
      </c>
      <c r="C27" s="529" t="s">
        <v>719</v>
      </c>
      <c r="D27" s="544"/>
      <c r="E27" s="347">
        <v>6.2804030900000001</v>
      </c>
      <c r="F27" s="94"/>
      <c r="G27" s="348">
        <v>11521.509860120001</v>
      </c>
      <c r="H27" s="350">
        <v>9801.36726899116</v>
      </c>
    </row>
    <row r="28" spans="2:8" customFormat="1" ht="45.75" thickBot="1" x14ac:dyDescent="0.3">
      <c r="B28" s="530">
        <v>18</v>
      </c>
      <c r="C28" s="108" t="s">
        <v>720</v>
      </c>
      <c r="D28" s="544"/>
      <c r="E28" s="616"/>
      <c r="F28" s="537"/>
      <c r="G28" s="497"/>
      <c r="H28" s="535"/>
    </row>
    <row r="29" spans="2:8" customFormat="1" ht="45.75" thickBot="1" x14ac:dyDescent="0.3">
      <c r="B29" s="530">
        <v>19</v>
      </c>
      <c r="C29" s="95" t="s">
        <v>721</v>
      </c>
      <c r="D29" s="544"/>
      <c r="E29" s="504">
        <v>6.2804030900000001</v>
      </c>
      <c r="F29" s="537"/>
      <c r="G29" s="497"/>
      <c r="H29" s="534">
        <v>0.62804030899999996</v>
      </c>
    </row>
    <row r="30" spans="2:8" customFormat="1" ht="45.75" thickBot="1" x14ac:dyDescent="0.3">
      <c r="B30" s="530">
        <v>20</v>
      </c>
      <c r="C30" s="95" t="s">
        <v>722</v>
      </c>
      <c r="D30" s="544"/>
      <c r="E30" s="616"/>
      <c r="F30" s="537"/>
      <c r="G30" s="497"/>
      <c r="H30" s="535"/>
    </row>
    <row r="31" spans="2:8" customFormat="1" ht="45.75" thickBot="1" x14ac:dyDescent="0.3">
      <c r="B31" s="530">
        <v>21</v>
      </c>
      <c r="C31" s="109" t="s">
        <v>723</v>
      </c>
      <c r="D31" s="544"/>
      <c r="E31" s="616"/>
      <c r="F31" s="537"/>
      <c r="G31" s="497"/>
      <c r="H31" s="535"/>
    </row>
    <row r="32" spans="2:8" customFormat="1" ht="15.75" thickBot="1" x14ac:dyDescent="0.3">
      <c r="B32" s="530">
        <v>22</v>
      </c>
      <c r="C32" s="95" t="s">
        <v>724</v>
      </c>
      <c r="D32" s="544"/>
      <c r="E32" s="616"/>
      <c r="F32" s="537"/>
      <c r="G32" s="497"/>
      <c r="H32" s="535"/>
    </row>
    <row r="33" spans="2:8" customFormat="1" ht="45.75" thickBot="1" x14ac:dyDescent="0.3">
      <c r="B33" s="530">
        <v>23</v>
      </c>
      <c r="C33" s="109" t="s">
        <v>723</v>
      </c>
      <c r="D33" s="544"/>
      <c r="E33" s="616"/>
      <c r="F33" s="537"/>
      <c r="G33" s="497"/>
      <c r="H33" s="535"/>
    </row>
    <row r="34" spans="2:8" customFormat="1" ht="45.75" thickBot="1" x14ac:dyDescent="0.3">
      <c r="B34" s="530">
        <v>24</v>
      </c>
      <c r="C34" s="95" t="s">
        <v>725</v>
      </c>
      <c r="D34" s="544"/>
      <c r="E34" s="616"/>
      <c r="F34" s="537"/>
      <c r="G34" s="539">
        <v>11521.509860120001</v>
      </c>
      <c r="H34" s="534">
        <v>9800.7392286821596</v>
      </c>
    </row>
    <row r="35" spans="2:8" customFormat="1" ht="15.75" thickBot="1" x14ac:dyDescent="0.3">
      <c r="B35" s="536">
        <v>25</v>
      </c>
      <c r="C35" s="529" t="s">
        <v>726</v>
      </c>
      <c r="D35" s="544"/>
      <c r="E35" s="93"/>
      <c r="F35" s="94"/>
      <c r="G35" s="348">
        <v>221539.96192894</v>
      </c>
      <c r="H35" s="98"/>
    </row>
    <row r="36" spans="2:8" customFormat="1" ht="15.75" thickBot="1" x14ac:dyDescent="0.3">
      <c r="B36" s="536">
        <v>26</v>
      </c>
      <c r="C36" s="529" t="s">
        <v>727</v>
      </c>
      <c r="D36" s="93"/>
      <c r="E36" s="110"/>
      <c r="F36" s="896">
        <v>2324.3618070000002</v>
      </c>
      <c r="G36" s="897">
        <v>133.52334638274499</v>
      </c>
      <c r="H36" s="898">
        <v>1295.70424988275</v>
      </c>
    </row>
    <row r="37" spans="2:8" customFormat="1" ht="15.75" thickBot="1" x14ac:dyDescent="0.3">
      <c r="B37" s="530">
        <v>27</v>
      </c>
      <c r="C37" s="95" t="s">
        <v>728</v>
      </c>
      <c r="D37" s="544"/>
      <c r="E37" s="544"/>
      <c r="F37" s="546"/>
      <c r="G37" s="497"/>
      <c r="H37" s="547"/>
    </row>
    <row r="38" spans="2:8" customFormat="1" ht="30.75" thickBot="1" x14ac:dyDescent="0.3">
      <c r="B38" s="530">
        <v>28</v>
      </c>
      <c r="C38" s="95" t="s">
        <v>729</v>
      </c>
      <c r="D38" s="544"/>
      <c r="E38" s="1103"/>
      <c r="F38" s="1104"/>
      <c r="G38" s="1105"/>
      <c r="H38" s="535"/>
    </row>
    <row r="39" spans="2:8" customFormat="1" ht="15.75" thickBot="1" x14ac:dyDescent="0.3">
      <c r="B39" s="530">
        <v>29</v>
      </c>
      <c r="C39" s="95" t="s">
        <v>730</v>
      </c>
      <c r="D39" s="548"/>
      <c r="E39" s="1103"/>
      <c r="F39" s="1104"/>
      <c r="G39" s="1105"/>
      <c r="H39" s="535"/>
    </row>
    <row r="40" spans="2:8" customFormat="1" ht="30.75" thickBot="1" x14ac:dyDescent="0.3">
      <c r="B40" s="530">
        <v>30</v>
      </c>
      <c r="C40" s="95" t="s">
        <v>731</v>
      </c>
      <c r="D40" s="544"/>
      <c r="E40" s="1103"/>
      <c r="F40" s="1104"/>
      <c r="G40" s="1105"/>
      <c r="H40" s="535"/>
    </row>
    <row r="41" spans="2:8" customFormat="1" ht="15.75" thickBot="1" x14ac:dyDescent="0.3">
      <c r="B41" s="530">
        <v>31</v>
      </c>
      <c r="C41" s="95" t="s">
        <v>732</v>
      </c>
      <c r="D41" s="544"/>
      <c r="E41" s="111"/>
      <c r="F41" s="352">
        <v>2324.3618070000002</v>
      </c>
      <c r="G41" s="539">
        <v>133.52334638274499</v>
      </c>
      <c r="H41" s="534">
        <v>1295.70424988275</v>
      </c>
    </row>
    <row r="42" spans="2:8" customFormat="1" ht="15.75" thickBot="1" x14ac:dyDescent="0.3">
      <c r="B42" s="536">
        <v>32</v>
      </c>
      <c r="C42" s="529" t="s">
        <v>733</v>
      </c>
      <c r="D42" s="544"/>
      <c r="E42" s="112"/>
      <c r="F42" s="113"/>
      <c r="G42" s="114"/>
      <c r="H42" s="115"/>
    </row>
    <row r="43" spans="2:8" customFormat="1" ht="15.75" thickBot="1" x14ac:dyDescent="0.3">
      <c r="B43" s="102">
        <v>33</v>
      </c>
      <c r="C43" s="103" t="s">
        <v>734</v>
      </c>
      <c r="D43" s="541"/>
      <c r="E43" s="541"/>
      <c r="F43" s="542"/>
      <c r="G43" s="549"/>
      <c r="H43" s="351">
        <f>+H36+H27+H24</f>
        <v>11600.335495320611</v>
      </c>
    </row>
    <row r="44" spans="2:8" customFormat="1" ht="15.75" thickBot="1" x14ac:dyDescent="0.3">
      <c r="B44" s="102">
        <v>34</v>
      </c>
      <c r="C44" s="116" t="s">
        <v>735</v>
      </c>
      <c r="D44" s="541"/>
      <c r="E44" s="541"/>
      <c r="F44" s="542"/>
      <c r="G44" s="542"/>
      <c r="H44" s="353">
        <f>+H22/H43</f>
        <v>1.9997105927595948</v>
      </c>
    </row>
    <row r="45" spans="2:8" customFormat="1" x14ac:dyDescent="0.25"/>
    <row r="46" spans="2:8" customFormat="1" x14ac:dyDescent="0.25"/>
    <row r="47" spans="2:8" customFormat="1" x14ac:dyDescent="0.25"/>
    <row r="48" spans="2: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sheetData>
  <mergeCells count="8">
    <mergeCell ref="E38:G38"/>
    <mergeCell ref="E39:G39"/>
    <mergeCell ref="E40:G40"/>
    <mergeCell ref="B5:C5"/>
    <mergeCell ref="B6:C7"/>
    <mergeCell ref="D6:G6"/>
    <mergeCell ref="H6:H7"/>
    <mergeCell ref="B23:H23"/>
  </mergeCells>
  <pageMargins left="0.70866141732283472" right="0.70866141732283472" top="0.74803149606299213" bottom="0.74803149606299213" header="0.31496062992125984" footer="0.31496062992125984"/>
  <pageSetup paperSize="9" orientation="landscape" r:id="rId1"/>
  <headerFooter>
    <oddHeader>&amp;CDA
Bilag XIII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D9F3-B730-46B9-971A-83DADE433299}">
  <sheetPr codeName="Ark20">
    <tabColor theme="5" tint="0.39997558519241921"/>
    <pageSetUpPr fitToPage="1"/>
  </sheetPr>
  <dimension ref="A1:R38"/>
  <sheetViews>
    <sheetView showGridLines="0" zoomScaleNormal="100" workbookViewId="0"/>
  </sheetViews>
  <sheetFormatPr defaultColWidth="9.140625" defaultRowHeight="15" x14ac:dyDescent="0.25"/>
  <cols>
    <col min="1" max="1" width="9.140625" style="383"/>
    <col min="2" max="2" width="10.7109375" style="383" customWidth="1"/>
    <col min="3" max="3" width="49.5703125" style="383" customWidth="1"/>
    <col min="4" max="15" width="11.7109375" style="383" customWidth="1"/>
    <col min="16" max="16" width="18.140625" style="383" customWidth="1"/>
    <col min="17" max="17" width="16.42578125" style="383" customWidth="1"/>
    <col min="18" max="18" width="17.85546875" style="383" customWidth="1"/>
    <col min="19" max="16384" width="9.140625" style="383"/>
  </cols>
  <sheetData>
    <row r="1" spans="1:18" x14ac:dyDescent="0.25">
      <c r="A1" s="9"/>
      <c r="B1" s="3" t="s">
        <v>115</v>
      </c>
      <c r="C1" s="3" t="s">
        <v>1663</v>
      </c>
    </row>
    <row r="2" spans="1:18" ht="18.75" x14ac:dyDescent="0.25">
      <c r="B2" s="496" t="s">
        <v>736</v>
      </c>
      <c r="C2" s="404"/>
      <c r="D2" s="404"/>
      <c r="E2" s="404"/>
      <c r="F2" s="404"/>
      <c r="G2" s="404"/>
      <c r="H2" s="404"/>
      <c r="I2" s="404"/>
      <c r="J2" s="404"/>
      <c r="K2" s="404"/>
      <c r="L2" s="404"/>
      <c r="M2" s="404"/>
      <c r="N2" s="404"/>
      <c r="O2" s="404"/>
      <c r="P2" s="404"/>
      <c r="Q2" s="404"/>
      <c r="R2" s="404"/>
    </row>
    <row r="3" spans="1:18" ht="15.75" x14ac:dyDescent="0.25">
      <c r="B3" s="83"/>
      <c r="C3" s="117"/>
      <c r="D3" s="117"/>
      <c r="E3" s="117"/>
      <c r="F3" s="117"/>
      <c r="G3" s="117"/>
      <c r="H3" s="117"/>
      <c r="I3" s="117"/>
      <c r="J3" s="117"/>
      <c r="K3" s="117"/>
      <c r="L3" s="117"/>
      <c r="M3" s="117"/>
      <c r="N3" s="117"/>
      <c r="O3" s="117"/>
      <c r="P3" s="117"/>
      <c r="Q3" s="117"/>
      <c r="R3" s="117"/>
    </row>
    <row r="4" spans="1:18" ht="16.5" thickBot="1" x14ac:dyDescent="0.3">
      <c r="B4" s="83"/>
      <c r="C4" s="117"/>
      <c r="D4" s="117"/>
      <c r="E4" s="117"/>
      <c r="F4" s="117"/>
      <c r="G4" s="117"/>
      <c r="H4" s="117"/>
      <c r="I4" s="117"/>
      <c r="J4" s="117"/>
      <c r="K4" s="117"/>
      <c r="L4" s="117"/>
      <c r="M4" s="117"/>
      <c r="N4" s="117"/>
      <c r="O4" s="117"/>
      <c r="P4" s="117"/>
      <c r="Q4" s="117"/>
      <c r="R4" s="117"/>
    </row>
    <row r="5" spans="1:18" ht="15.75" thickBot="1" x14ac:dyDescent="0.3">
      <c r="B5" s="130"/>
      <c r="C5" s="130"/>
      <c r="D5" s="497" t="s">
        <v>119</v>
      </c>
      <c r="E5" s="606" t="s">
        <v>120</v>
      </c>
      <c r="F5" s="606" t="s">
        <v>121</v>
      </c>
      <c r="G5" s="606" t="s">
        <v>209</v>
      </c>
      <c r="H5" s="606" t="s">
        <v>210</v>
      </c>
      <c r="I5" s="606" t="s">
        <v>211</v>
      </c>
      <c r="J5" s="606" t="s">
        <v>212</v>
      </c>
      <c r="K5" s="606" t="s">
        <v>294</v>
      </c>
      <c r="L5" s="606" t="s">
        <v>737</v>
      </c>
      <c r="M5" s="606" t="s">
        <v>738</v>
      </c>
      <c r="N5" s="606" t="s">
        <v>739</v>
      </c>
      <c r="O5" s="606" t="s">
        <v>740</v>
      </c>
      <c r="P5" s="606" t="s">
        <v>741</v>
      </c>
      <c r="Q5" s="606" t="s">
        <v>742</v>
      </c>
      <c r="R5" s="606" t="s">
        <v>743</v>
      </c>
    </row>
    <row r="6" spans="1:18" ht="40.5" customHeight="1" thickBot="1" x14ac:dyDescent="0.3">
      <c r="B6" s="130"/>
      <c r="C6" s="130"/>
      <c r="D6" s="1111" t="s">
        <v>744</v>
      </c>
      <c r="E6" s="1112"/>
      <c r="F6" s="1112"/>
      <c r="G6" s="1112"/>
      <c r="H6" s="1112"/>
      <c r="I6" s="1113"/>
      <c r="J6" s="1114" t="s">
        <v>745</v>
      </c>
      <c r="K6" s="1112"/>
      <c r="L6" s="1112"/>
      <c r="M6" s="1112"/>
      <c r="N6" s="1112"/>
      <c r="O6" s="1113"/>
      <c r="P6" s="1115" t="s">
        <v>746</v>
      </c>
      <c r="Q6" s="1111" t="s">
        <v>747</v>
      </c>
      <c r="R6" s="1113"/>
    </row>
    <row r="7" spans="1:18" ht="85.5" customHeight="1" thickBot="1" x14ac:dyDescent="0.3">
      <c r="B7" s="130"/>
      <c r="C7" s="130"/>
      <c r="D7" s="1117" t="s">
        <v>748</v>
      </c>
      <c r="E7" s="1118"/>
      <c r="F7" s="1119"/>
      <c r="G7" s="1120" t="s">
        <v>749</v>
      </c>
      <c r="H7" s="1118"/>
      <c r="I7" s="1119"/>
      <c r="J7" s="1120" t="s">
        <v>750</v>
      </c>
      <c r="K7" s="1118"/>
      <c r="L7" s="1119"/>
      <c r="M7" s="1120" t="s">
        <v>751</v>
      </c>
      <c r="N7" s="1118"/>
      <c r="O7" s="1119"/>
      <c r="P7" s="1116"/>
      <c r="Q7" s="1121" t="s">
        <v>752</v>
      </c>
      <c r="R7" s="1121" t="s">
        <v>753</v>
      </c>
    </row>
    <row r="8" spans="1:18" ht="21.75" thickBot="1" x14ac:dyDescent="0.3">
      <c r="B8" s="130"/>
      <c r="C8" s="611"/>
      <c r="D8" s="908"/>
      <c r="E8" s="909" t="s">
        <v>754</v>
      </c>
      <c r="F8" s="909" t="s">
        <v>755</v>
      </c>
      <c r="G8" s="908"/>
      <c r="H8" s="909" t="s">
        <v>755</v>
      </c>
      <c r="I8" s="909" t="s">
        <v>756</v>
      </c>
      <c r="J8" s="910"/>
      <c r="K8" s="911" t="s">
        <v>754</v>
      </c>
      <c r="L8" s="911" t="s">
        <v>755</v>
      </c>
      <c r="M8" s="908"/>
      <c r="N8" s="911" t="s">
        <v>755</v>
      </c>
      <c r="O8" s="911" t="s">
        <v>756</v>
      </c>
      <c r="P8" s="908"/>
      <c r="Q8" s="1122"/>
      <c r="R8" s="1122"/>
    </row>
    <row r="9" spans="1:18" ht="15.75" thickBot="1" x14ac:dyDescent="0.3">
      <c r="B9" s="899" t="s">
        <v>757</v>
      </c>
      <c r="C9" s="900" t="s">
        <v>758</v>
      </c>
      <c r="D9" s="912">
        <v>3061</v>
      </c>
      <c r="E9" s="913">
        <v>3061</v>
      </c>
      <c r="F9" s="913"/>
      <c r="G9" s="912"/>
      <c r="H9" s="913"/>
      <c r="I9" s="913"/>
      <c r="J9" s="913"/>
      <c r="K9" s="912"/>
      <c r="L9" s="912"/>
      <c r="M9" s="912"/>
      <c r="N9" s="912"/>
      <c r="O9" s="912"/>
      <c r="P9" s="912"/>
      <c r="Q9" s="913"/>
      <c r="R9" s="913"/>
    </row>
    <row r="10" spans="1:18" ht="15.75" thickBot="1" x14ac:dyDescent="0.3">
      <c r="B10" s="899" t="s">
        <v>759</v>
      </c>
      <c r="C10" s="900" t="s">
        <v>760</v>
      </c>
      <c r="D10" s="912">
        <v>199946.99861737317</v>
      </c>
      <c r="E10" s="913">
        <v>177533.82043840812</v>
      </c>
      <c r="F10" s="913">
        <v>22382.105771563725</v>
      </c>
      <c r="G10" s="912">
        <v>820.00138262681855</v>
      </c>
      <c r="H10" s="913">
        <v>25.815797907692058</v>
      </c>
      <c r="I10" s="913">
        <v>790.94527295189869</v>
      </c>
      <c r="J10" s="913">
        <v>344.07088485542891</v>
      </c>
      <c r="K10" s="912">
        <v>233.22239255755716</v>
      </c>
      <c r="L10" s="912">
        <v>110.57069958989902</v>
      </c>
      <c r="M10" s="912">
        <v>53.513895811515312</v>
      </c>
      <c r="N10" s="912">
        <v>7.7308769243154621E-2</v>
      </c>
      <c r="O10" s="912">
        <v>53.431173883350432</v>
      </c>
      <c r="P10" s="912"/>
      <c r="Q10" s="913">
        <v>199946.99861737317</v>
      </c>
      <c r="R10" s="913">
        <v>820.00138262681855</v>
      </c>
    </row>
    <row r="11" spans="1:18" ht="15.75" thickBot="1" x14ac:dyDescent="0.3">
      <c r="B11" s="901" t="s">
        <v>761</v>
      </c>
      <c r="C11" s="902" t="s">
        <v>762</v>
      </c>
      <c r="D11" s="914"/>
      <c r="E11" s="914"/>
      <c r="F11" s="914"/>
      <c r="G11" s="913"/>
      <c r="H11" s="913"/>
      <c r="I11" s="913"/>
      <c r="J11" s="913"/>
      <c r="K11" s="913"/>
      <c r="L11" s="913"/>
      <c r="M11" s="913"/>
      <c r="N11" s="913"/>
      <c r="O11" s="913"/>
      <c r="P11" s="913"/>
      <c r="Q11" s="913"/>
      <c r="R11" s="913"/>
    </row>
    <row r="12" spans="1:18" ht="15.75" thickBot="1" x14ac:dyDescent="0.3">
      <c r="B12" s="901" t="s">
        <v>763</v>
      </c>
      <c r="C12" s="902" t="s">
        <v>764</v>
      </c>
      <c r="D12" s="914">
        <v>164.35371222631497</v>
      </c>
      <c r="E12" s="914">
        <v>143.02141930032676</v>
      </c>
      <c r="F12" s="914">
        <v>21.332292925988238</v>
      </c>
      <c r="G12" s="913"/>
      <c r="H12" s="913"/>
      <c r="I12" s="913"/>
      <c r="J12" s="913"/>
      <c r="K12" s="913"/>
      <c r="L12" s="913"/>
      <c r="M12" s="913"/>
      <c r="N12" s="913"/>
      <c r="O12" s="913"/>
      <c r="P12" s="913"/>
      <c r="Q12" s="913">
        <v>164.35371222631497</v>
      </c>
      <c r="R12" s="913"/>
    </row>
    <row r="13" spans="1:18" ht="15.75" thickBot="1" x14ac:dyDescent="0.3">
      <c r="B13" s="901" t="s">
        <v>765</v>
      </c>
      <c r="C13" s="902" t="s">
        <v>766</v>
      </c>
      <c r="D13" s="914"/>
      <c r="E13" s="914"/>
      <c r="F13" s="914"/>
      <c r="G13" s="913"/>
      <c r="H13" s="913"/>
      <c r="I13" s="913"/>
      <c r="J13" s="913"/>
      <c r="K13" s="913"/>
      <c r="L13" s="913"/>
      <c r="M13" s="913"/>
      <c r="N13" s="913"/>
      <c r="O13" s="913"/>
      <c r="P13" s="913"/>
      <c r="Q13" s="913"/>
      <c r="R13" s="913"/>
    </row>
    <row r="14" spans="1:18" ht="15.75" thickBot="1" x14ac:dyDescent="0.3">
      <c r="B14" s="901" t="s">
        <v>767</v>
      </c>
      <c r="C14" s="902" t="s">
        <v>768</v>
      </c>
      <c r="D14" s="914">
        <v>4229.8617390267809</v>
      </c>
      <c r="E14" s="914">
        <v>3627.6765389484945</v>
      </c>
      <c r="F14" s="914">
        <v>602.18520007828693</v>
      </c>
      <c r="G14" s="913">
        <v>6.6233634607339136</v>
      </c>
      <c r="H14" s="913"/>
      <c r="I14" s="913">
        <v>6.6233634607339118</v>
      </c>
      <c r="J14" s="913">
        <v>8.4185289842609574</v>
      </c>
      <c r="K14" s="913">
        <v>5.3892673989219801</v>
      </c>
      <c r="L14" s="913">
        <v>3.0292615853389773</v>
      </c>
      <c r="M14" s="913">
        <v>1.0138943567971146</v>
      </c>
      <c r="N14" s="913"/>
      <c r="O14" s="913">
        <v>1.0138943567971146</v>
      </c>
      <c r="P14" s="913"/>
      <c r="Q14" s="913">
        <v>4229.8617390267809</v>
      </c>
      <c r="R14" s="913">
        <v>6.6233634607339136</v>
      </c>
    </row>
    <row r="15" spans="1:18" ht="15.75" thickBot="1" x14ac:dyDescent="0.3">
      <c r="B15" s="901" t="s">
        <v>769</v>
      </c>
      <c r="C15" s="902" t="s">
        <v>770</v>
      </c>
      <c r="D15" s="914">
        <v>85694.314716945111</v>
      </c>
      <c r="E15" s="914">
        <v>73605.384607964341</v>
      </c>
      <c r="F15" s="914">
        <v>12083.387662054802</v>
      </c>
      <c r="G15" s="913">
        <v>497.39177911828284</v>
      </c>
      <c r="H15" s="913">
        <v>7.2996692072240554</v>
      </c>
      <c r="I15" s="913">
        <v>486.85179814383099</v>
      </c>
      <c r="J15" s="913">
        <v>160.62920625333879</v>
      </c>
      <c r="K15" s="913">
        <v>105.69521172754382</v>
      </c>
      <c r="L15" s="913">
        <v>54.917997607381047</v>
      </c>
      <c r="M15" s="913">
        <v>21.782364935254279</v>
      </c>
      <c r="N15" s="913"/>
      <c r="O15" s="913">
        <v>21.758915359042515</v>
      </c>
      <c r="P15" s="913"/>
      <c r="Q15" s="913">
        <v>85694.314716945111</v>
      </c>
      <c r="R15" s="913">
        <v>497.39177911828284</v>
      </c>
    </row>
    <row r="16" spans="1:18" ht="15.75" thickBot="1" x14ac:dyDescent="0.3">
      <c r="B16" s="901" t="s">
        <v>771</v>
      </c>
      <c r="C16" s="903" t="s">
        <v>772</v>
      </c>
      <c r="D16" s="914">
        <v>80648.724047276875</v>
      </c>
      <c r="E16" s="914">
        <v>69213.070461635463</v>
      </c>
      <c r="F16" s="914">
        <v>11430.111138715429</v>
      </c>
      <c r="G16" s="913"/>
      <c r="H16" s="913"/>
      <c r="I16" s="913"/>
      <c r="J16" s="913">
        <v>152.02301572592657</v>
      </c>
      <c r="K16" s="913">
        <v>99.356413722448679</v>
      </c>
      <c r="L16" s="913">
        <v>52.650605085063951</v>
      </c>
      <c r="M16" s="913"/>
      <c r="N16" s="913"/>
      <c r="O16" s="913"/>
      <c r="P16" s="913"/>
      <c r="Q16" s="913">
        <v>80648.724047276875</v>
      </c>
      <c r="R16" s="913"/>
    </row>
    <row r="17" spans="2:18" ht="15.75" thickBot="1" x14ac:dyDescent="0.3">
      <c r="B17" s="901" t="s">
        <v>773</v>
      </c>
      <c r="C17" s="902" t="s">
        <v>774</v>
      </c>
      <c r="D17" s="914">
        <v>109858.46844917498</v>
      </c>
      <c r="E17" s="914">
        <v>100157.73787219496</v>
      </c>
      <c r="F17" s="914">
        <v>9675.2006165046514</v>
      </c>
      <c r="G17" s="913">
        <v>315.9862400478018</v>
      </c>
      <c r="H17" s="913">
        <v>18.516128700468002</v>
      </c>
      <c r="I17" s="913">
        <v>297.4701113473339</v>
      </c>
      <c r="J17" s="913">
        <v>174.79109281576345</v>
      </c>
      <c r="K17" s="913">
        <v>121.94083580482173</v>
      </c>
      <c r="L17" s="913">
        <v>52.588461221382872</v>
      </c>
      <c r="M17" s="913">
        <v>30.716719382070686</v>
      </c>
      <c r="N17" s="913"/>
      <c r="O17" s="913">
        <v>30.658364167510804</v>
      </c>
      <c r="P17" s="913"/>
      <c r="Q17" s="913">
        <v>109858.46844917498</v>
      </c>
      <c r="R17" s="913">
        <v>315.9862400478018</v>
      </c>
    </row>
    <row r="18" spans="2:18" ht="15.75" thickBot="1" x14ac:dyDescent="0.3">
      <c r="B18" s="904" t="s">
        <v>775</v>
      </c>
      <c r="C18" s="905" t="s">
        <v>776</v>
      </c>
      <c r="D18" s="913"/>
      <c r="E18" s="913"/>
      <c r="F18" s="913"/>
      <c r="G18" s="913"/>
      <c r="H18" s="913"/>
      <c r="I18" s="913"/>
      <c r="J18" s="913"/>
      <c r="K18" s="913"/>
      <c r="L18" s="913"/>
      <c r="M18" s="913"/>
      <c r="N18" s="913"/>
      <c r="O18" s="913"/>
      <c r="P18" s="913"/>
      <c r="Q18" s="913"/>
      <c r="R18" s="913"/>
    </row>
    <row r="19" spans="2:18" ht="15.75" thickBot="1" x14ac:dyDescent="0.3">
      <c r="B19" s="901" t="s">
        <v>777</v>
      </c>
      <c r="C19" s="902" t="s">
        <v>762</v>
      </c>
      <c r="D19" s="914"/>
      <c r="E19" s="914"/>
      <c r="F19" s="914"/>
      <c r="G19" s="913"/>
      <c r="H19" s="913"/>
      <c r="I19" s="913"/>
      <c r="J19" s="913"/>
      <c r="K19" s="913"/>
      <c r="L19" s="913"/>
      <c r="M19" s="913"/>
      <c r="N19" s="913"/>
      <c r="O19" s="913"/>
      <c r="P19" s="913"/>
      <c r="Q19" s="913"/>
      <c r="R19" s="913"/>
    </row>
    <row r="20" spans="2:18" ht="15.75" thickBot="1" x14ac:dyDescent="0.3">
      <c r="B20" s="901" t="s">
        <v>778</v>
      </c>
      <c r="C20" s="902" t="s">
        <v>764</v>
      </c>
      <c r="D20" s="914"/>
      <c r="E20" s="914"/>
      <c r="F20" s="914"/>
      <c r="G20" s="913"/>
      <c r="H20" s="913"/>
      <c r="I20" s="913"/>
      <c r="J20" s="913"/>
      <c r="K20" s="913"/>
      <c r="L20" s="913"/>
      <c r="M20" s="913"/>
      <c r="N20" s="913"/>
      <c r="O20" s="913"/>
      <c r="P20" s="913"/>
      <c r="Q20" s="913"/>
      <c r="R20" s="913"/>
    </row>
    <row r="21" spans="2:18" ht="15.75" thickBot="1" x14ac:dyDescent="0.3">
      <c r="B21" s="901" t="s">
        <v>779</v>
      </c>
      <c r="C21" s="902" t="s">
        <v>766</v>
      </c>
      <c r="D21" s="914"/>
      <c r="E21" s="914"/>
      <c r="F21" s="914"/>
      <c r="G21" s="913"/>
      <c r="H21" s="913"/>
      <c r="I21" s="913"/>
      <c r="J21" s="913"/>
      <c r="K21" s="913"/>
      <c r="L21" s="913"/>
      <c r="M21" s="913"/>
      <c r="N21" s="913"/>
      <c r="O21" s="913"/>
      <c r="P21" s="913"/>
      <c r="Q21" s="913"/>
      <c r="R21" s="913"/>
    </row>
    <row r="22" spans="2:18" ht="15.75" thickBot="1" x14ac:dyDescent="0.3">
      <c r="B22" s="901" t="s">
        <v>780</v>
      </c>
      <c r="C22" s="902" t="s">
        <v>768</v>
      </c>
      <c r="D22" s="914"/>
      <c r="E22" s="914"/>
      <c r="F22" s="914"/>
      <c r="G22" s="913"/>
      <c r="H22" s="913"/>
      <c r="I22" s="913"/>
      <c r="J22" s="913"/>
      <c r="K22" s="913"/>
      <c r="L22" s="913"/>
      <c r="M22" s="913"/>
      <c r="N22" s="913"/>
      <c r="O22" s="913"/>
      <c r="P22" s="913"/>
      <c r="Q22" s="913"/>
      <c r="R22" s="913"/>
    </row>
    <row r="23" spans="2:18" ht="15.75" thickBot="1" x14ac:dyDescent="0.3">
      <c r="B23" s="901" t="s">
        <v>781</v>
      </c>
      <c r="C23" s="902" t="s">
        <v>770</v>
      </c>
      <c r="D23" s="914"/>
      <c r="E23" s="914"/>
      <c r="F23" s="914"/>
      <c r="G23" s="913"/>
      <c r="H23" s="913"/>
      <c r="I23" s="913"/>
      <c r="J23" s="913"/>
      <c r="K23" s="913"/>
      <c r="L23" s="913"/>
      <c r="M23" s="913"/>
      <c r="N23" s="913"/>
      <c r="O23" s="913"/>
      <c r="P23" s="913"/>
      <c r="Q23" s="913"/>
      <c r="R23" s="913"/>
    </row>
    <row r="24" spans="2:18" ht="15.75" thickBot="1" x14ac:dyDescent="0.3">
      <c r="B24" s="904" t="s">
        <v>782</v>
      </c>
      <c r="C24" s="905" t="s">
        <v>783</v>
      </c>
      <c r="D24" s="913">
        <v>12619.864710821999</v>
      </c>
      <c r="E24" s="913">
        <v>12619.864710821999</v>
      </c>
      <c r="F24" s="913"/>
      <c r="G24" s="913">
        <v>19.844999999999999</v>
      </c>
      <c r="H24" s="913">
        <v>19.844999999999999</v>
      </c>
      <c r="I24" s="913"/>
      <c r="J24" s="913"/>
      <c r="K24" s="913"/>
      <c r="L24" s="913"/>
      <c r="M24" s="913"/>
      <c r="N24" s="913"/>
      <c r="O24" s="913"/>
      <c r="P24" s="915"/>
      <c r="Q24" s="913">
        <v>12619.864710821999</v>
      </c>
      <c r="R24" s="913">
        <v>19.844999999999999</v>
      </c>
    </row>
    <row r="25" spans="2:18" ht="15.75" thickBot="1" x14ac:dyDescent="0.3">
      <c r="B25" s="901" t="s">
        <v>784</v>
      </c>
      <c r="C25" s="902" t="s">
        <v>762</v>
      </c>
      <c r="D25" s="913"/>
      <c r="E25" s="913"/>
      <c r="F25" s="913"/>
      <c r="G25" s="913"/>
      <c r="H25" s="913"/>
      <c r="I25" s="913"/>
      <c r="J25" s="913"/>
      <c r="K25" s="913"/>
      <c r="L25" s="913"/>
      <c r="M25" s="913"/>
      <c r="N25" s="913"/>
      <c r="O25" s="913"/>
      <c r="P25" s="915"/>
      <c r="Q25" s="913"/>
      <c r="R25" s="913"/>
    </row>
    <row r="26" spans="2:18" ht="15.75" thickBot="1" x14ac:dyDescent="0.3">
      <c r="B26" s="901" t="s">
        <v>785</v>
      </c>
      <c r="C26" s="902" t="s">
        <v>764</v>
      </c>
      <c r="D26" s="913">
        <v>15.553305</v>
      </c>
      <c r="E26" s="913">
        <v>15.553305</v>
      </c>
      <c r="F26" s="913"/>
      <c r="G26" s="913"/>
      <c r="H26" s="913"/>
      <c r="I26" s="913"/>
      <c r="J26" s="913"/>
      <c r="K26" s="913"/>
      <c r="L26" s="913"/>
      <c r="M26" s="913"/>
      <c r="N26" s="913"/>
      <c r="O26" s="913"/>
      <c r="P26" s="915"/>
      <c r="Q26" s="913">
        <v>15.553305</v>
      </c>
      <c r="R26" s="913"/>
    </row>
    <row r="27" spans="2:18" ht="15.75" thickBot="1" x14ac:dyDescent="0.3">
      <c r="B27" s="901" t="s">
        <v>786</v>
      </c>
      <c r="C27" s="902" t="s">
        <v>766</v>
      </c>
      <c r="D27" s="913"/>
      <c r="E27" s="913"/>
      <c r="F27" s="913"/>
      <c r="G27" s="913"/>
      <c r="H27" s="913"/>
      <c r="I27" s="913"/>
      <c r="J27" s="913"/>
      <c r="K27" s="913"/>
      <c r="L27" s="913"/>
      <c r="M27" s="913"/>
      <c r="N27" s="913"/>
      <c r="O27" s="913"/>
      <c r="P27" s="915"/>
      <c r="Q27" s="913"/>
      <c r="R27" s="913"/>
    </row>
    <row r="28" spans="2:18" ht="15.75" thickBot="1" x14ac:dyDescent="0.3">
      <c r="B28" s="901" t="s">
        <v>787</v>
      </c>
      <c r="C28" s="902" t="s">
        <v>768</v>
      </c>
      <c r="D28" s="913">
        <v>223.30964768000001</v>
      </c>
      <c r="E28" s="913">
        <v>223.30964768000001</v>
      </c>
      <c r="F28" s="913"/>
      <c r="G28" s="913"/>
      <c r="H28" s="913"/>
      <c r="I28" s="913"/>
      <c r="J28" s="913"/>
      <c r="K28" s="913"/>
      <c r="L28" s="913"/>
      <c r="M28" s="913"/>
      <c r="N28" s="913"/>
      <c r="O28" s="913"/>
      <c r="P28" s="915"/>
      <c r="Q28" s="913">
        <v>223.30964768000001</v>
      </c>
      <c r="R28" s="913"/>
    </row>
    <row r="29" spans="2:18" ht="15.75" thickBot="1" x14ac:dyDescent="0.3">
      <c r="B29" s="901" t="s">
        <v>788</v>
      </c>
      <c r="C29" s="902" t="s">
        <v>770</v>
      </c>
      <c r="D29" s="913">
        <v>6458.229543753333</v>
      </c>
      <c r="E29" s="913">
        <v>6458.229543753333</v>
      </c>
      <c r="F29" s="913"/>
      <c r="G29" s="913"/>
      <c r="H29" s="913">
        <v>18</v>
      </c>
      <c r="I29" s="913"/>
      <c r="J29" s="913"/>
      <c r="K29" s="913"/>
      <c r="L29" s="913"/>
      <c r="M29" s="913"/>
      <c r="N29" s="913"/>
      <c r="O29" s="913"/>
      <c r="P29" s="915"/>
      <c r="Q29" s="913">
        <v>6458.229543753333</v>
      </c>
      <c r="R29" s="913"/>
    </row>
    <row r="30" spans="2:18" ht="15.75" thickBot="1" x14ac:dyDescent="0.3">
      <c r="B30" s="901" t="s">
        <v>789</v>
      </c>
      <c r="C30" s="902" t="s">
        <v>774</v>
      </c>
      <c r="D30" s="913">
        <v>5922.7722143886649</v>
      </c>
      <c r="E30" s="913">
        <v>5922.7722143886649</v>
      </c>
      <c r="F30" s="913"/>
      <c r="G30" s="913">
        <v>19.844999999999999</v>
      </c>
      <c r="H30" s="913">
        <v>1.845</v>
      </c>
      <c r="I30" s="913"/>
      <c r="J30" s="913"/>
      <c r="K30" s="913"/>
      <c r="L30" s="913"/>
      <c r="M30" s="913"/>
      <c r="N30" s="913"/>
      <c r="O30" s="913"/>
      <c r="P30" s="915"/>
      <c r="Q30" s="913">
        <v>5922.7722143886649</v>
      </c>
      <c r="R30" s="913">
        <v>19.844999999999999</v>
      </c>
    </row>
    <row r="31" spans="2:18" ht="15.75" thickBot="1" x14ac:dyDescent="0.3">
      <c r="B31" s="906" t="s">
        <v>790</v>
      </c>
      <c r="C31" s="907" t="s">
        <v>147</v>
      </c>
      <c r="D31" s="916">
        <f t="shared" ref="D31:M31" si="0">+D10+D24</f>
        <v>212566.86332819518</v>
      </c>
      <c r="E31" s="916">
        <f t="shared" si="0"/>
        <v>190153.68514923012</v>
      </c>
      <c r="F31" s="916">
        <f t="shared" si="0"/>
        <v>22382.105771563725</v>
      </c>
      <c r="G31" s="916">
        <f t="shared" si="0"/>
        <v>839.84638262681858</v>
      </c>
      <c r="H31" s="916">
        <f t="shared" si="0"/>
        <v>45.660797907692057</v>
      </c>
      <c r="I31" s="916">
        <f t="shared" si="0"/>
        <v>790.94527295189869</v>
      </c>
      <c r="J31" s="916">
        <f t="shared" si="0"/>
        <v>344.07088485542891</v>
      </c>
      <c r="K31" s="916">
        <f t="shared" si="0"/>
        <v>233.22239255755716</v>
      </c>
      <c r="L31" s="916">
        <f t="shared" si="0"/>
        <v>110.57069958989902</v>
      </c>
      <c r="M31" s="916">
        <f t="shared" si="0"/>
        <v>53.513895811515312</v>
      </c>
      <c r="N31" s="916"/>
      <c r="O31" s="916">
        <f>+O10+O24</f>
        <v>53.431173883350432</v>
      </c>
      <c r="P31" s="916"/>
      <c r="Q31" s="916">
        <f>+Q10+Q24</f>
        <v>212566.86332819518</v>
      </c>
      <c r="R31" s="916">
        <f>+R10+R24</f>
        <v>839.84638262681858</v>
      </c>
    </row>
    <row r="34" spans="4:4" x14ac:dyDescent="0.25">
      <c r="D34" s="405"/>
    </row>
    <row r="37" spans="4:4" x14ac:dyDescent="0.25">
      <c r="D37" s="405"/>
    </row>
    <row r="38" spans="4:4" x14ac:dyDescent="0.25">
      <c r="D38" s="405"/>
    </row>
  </sheetData>
  <mergeCells count="10">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scale="59" fitToHeight="0" orientation="landscape" r:id="rId1"/>
  <headerFooter>
    <oddHeader>&amp;CDA
Bilag XV</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5D99-4E43-43C2-8EAE-8E4FAC75C371}">
  <sheetPr codeName="Ark21">
    <tabColor theme="5" tint="0.39997558519241921"/>
    <pageSetUpPr fitToPage="1"/>
  </sheetPr>
  <dimension ref="A1:I9"/>
  <sheetViews>
    <sheetView showGridLines="0" zoomScaleNormal="100" workbookViewId="0"/>
  </sheetViews>
  <sheetFormatPr defaultColWidth="9.140625" defaultRowHeight="15" x14ac:dyDescent="0.25"/>
  <cols>
    <col min="1" max="1" width="9.140625" style="383" customWidth="1"/>
    <col min="2" max="2" width="10.140625" style="383" customWidth="1"/>
    <col min="3" max="3" width="27" style="383" customWidth="1"/>
    <col min="4" max="4" width="18.5703125" style="383" bestFit="1" customWidth="1"/>
    <col min="5" max="5" width="10.85546875" style="383" customWidth="1"/>
    <col min="6" max="6" width="21.85546875" style="383" customWidth="1"/>
    <col min="7" max="7" width="13.140625" style="383" customWidth="1"/>
    <col min="8" max="8" width="29.28515625" style="383" customWidth="1"/>
    <col min="9" max="9" width="10.85546875" style="383" customWidth="1"/>
    <col min="10" max="16384" width="9.140625" style="383"/>
  </cols>
  <sheetData>
    <row r="1" spans="1:9" x14ac:dyDescent="0.25">
      <c r="A1" s="9"/>
      <c r="B1" s="3" t="s">
        <v>115</v>
      </c>
      <c r="C1" s="3" t="s">
        <v>1663</v>
      </c>
    </row>
    <row r="2" spans="1:9" ht="18.75" x14ac:dyDescent="0.25">
      <c r="B2" s="496" t="s">
        <v>21</v>
      </c>
      <c r="C2" s="404"/>
      <c r="D2" s="404"/>
      <c r="E2" s="404"/>
      <c r="F2" s="404"/>
      <c r="G2" s="404"/>
      <c r="H2" s="404"/>
      <c r="I2" s="404"/>
    </row>
    <row r="3" spans="1:9" x14ac:dyDescent="0.25">
      <c r="B3" s="118"/>
    </row>
    <row r="4" spans="1:9" x14ac:dyDescent="0.25">
      <c r="B4" s="526"/>
      <c r="C4"/>
      <c r="D4" s="1" t="s">
        <v>119</v>
      </c>
      <c r="E4" s="1" t="s">
        <v>120</v>
      </c>
      <c r="F4" s="1" t="s">
        <v>121</v>
      </c>
      <c r="G4" s="1" t="s">
        <v>209</v>
      </c>
      <c r="H4" s="1" t="s">
        <v>210</v>
      </c>
      <c r="I4" s="1" t="s">
        <v>211</v>
      </c>
    </row>
    <row r="5" spans="1:9" x14ac:dyDescent="0.25">
      <c r="B5"/>
      <c r="C5"/>
      <c r="D5" s="1123" t="s">
        <v>791</v>
      </c>
      <c r="E5" s="1123"/>
      <c r="F5" s="1123"/>
      <c r="G5" s="1123"/>
      <c r="H5" s="1123"/>
      <c r="I5" s="1123"/>
    </row>
    <row r="6" spans="1:9" ht="42" customHeight="1" x14ac:dyDescent="0.25">
      <c r="B6"/>
      <c r="C6"/>
      <c r="D6" s="17" t="s">
        <v>792</v>
      </c>
      <c r="E6" s="17" t="s">
        <v>793</v>
      </c>
      <c r="F6" s="17" t="s">
        <v>794</v>
      </c>
      <c r="G6" s="17" t="s">
        <v>795</v>
      </c>
      <c r="H6" s="17" t="s">
        <v>796</v>
      </c>
      <c r="I6" s="17" t="s">
        <v>147</v>
      </c>
    </row>
    <row r="7" spans="1:9" x14ac:dyDescent="0.25">
      <c r="B7" s="53">
        <v>1</v>
      </c>
      <c r="C7" s="119" t="s">
        <v>760</v>
      </c>
      <c r="D7" s="120"/>
      <c r="E7" s="11">
        <v>25</v>
      </c>
      <c r="F7" s="447">
        <v>629</v>
      </c>
      <c r="G7" s="447">
        <v>199715</v>
      </c>
      <c r="H7" s="120"/>
      <c r="I7" s="447">
        <f>+SUM(D7:H7)</f>
        <v>200369</v>
      </c>
    </row>
    <row r="8" spans="1:9" x14ac:dyDescent="0.25">
      <c r="B8" s="53">
        <v>2</v>
      </c>
      <c r="C8" s="119" t="s">
        <v>776</v>
      </c>
      <c r="D8" s="120"/>
      <c r="E8" s="120"/>
      <c r="F8" s="120"/>
      <c r="G8" s="120"/>
      <c r="H8" s="120"/>
      <c r="I8" s="120"/>
    </row>
    <row r="9" spans="1:9" x14ac:dyDescent="0.25">
      <c r="B9" s="121">
        <v>3</v>
      </c>
      <c r="C9" s="122" t="s">
        <v>147</v>
      </c>
      <c r="D9" s="11"/>
      <c r="E9" s="11">
        <v>25</v>
      </c>
      <c r="F9" s="447">
        <v>629</v>
      </c>
      <c r="G9" s="447">
        <v>199715</v>
      </c>
      <c r="H9" s="11"/>
      <c r="I9" s="447">
        <f>+SUM(D9:H9)</f>
        <v>200369</v>
      </c>
    </row>
  </sheetData>
  <mergeCells count="1">
    <mergeCell ref="D5:I5"/>
  </mergeCells>
  <pageMargins left="0.70866141732283472" right="0.70866141732283472" top="0.74803149606299213" bottom="0.74803149606299213" header="0.31496062992125984" footer="0.31496062992125984"/>
  <pageSetup paperSize="9" scale="90" orientation="landscape" r:id="rId1"/>
  <headerFooter>
    <oddHeader>&amp;CDA
Bilag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EA8-51A6-4D4D-B431-9938E935F624}">
  <sheetPr codeName="Ark22">
    <tabColor theme="5" tint="0.39997558519241921"/>
    <pageSetUpPr fitToPage="1"/>
  </sheetPr>
  <dimension ref="A1:G11"/>
  <sheetViews>
    <sheetView showGridLines="0" zoomScaleNormal="100" workbookViewId="0"/>
  </sheetViews>
  <sheetFormatPr defaultColWidth="9.140625" defaultRowHeight="15" x14ac:dyDescent="0.25"/>
  <cols>
    <col min="1" max="1" width="9.140625" style="383" customWidth="1"/>
    <col min="2" max="2" width="9.85546875" style="383" customWidth="1"/>
    <col min="3" max="3" width="58.5703125" style="383" customWidth="1"/>
    <col min="4" max="4" width="27.140625" style="383" customWidth="1"/>
    <col min="5" max="5" width="9.140625" style="383"/>
    <col min="6" max="6" width="3.140625" style="383" customWidth="1"/>
    <col min="7" max="7" width="54.5703125" style="383" customWidth="1"/>
    <col min="8" max="8" width="25" style="383" customWidth="1"/>
    <col min="9" max="16384" width="9.140625" style="383"/>
  </cols>
  <sheetData>
    <row r="1" spans="1:7" x14ac:dyDescent="0.25">
      <c r="A1" s="9"/>
      <c r="B1" s="3" t="s">
        <v>115</v>
      </c>
      <c r="C1" s="3" t="s">
        <v>1663</v>
      </c>
    </row>
    <row r="2" spans="1:7" ht="18.75" x14ac:dyDescent="0.3">
      <c r="B2" s="523" t="s">
        <v>22</v>
      </c>
      <c r="C2" s="309"/>
      <c r="D2" s="309"/>
      <c r="E2" s="3"/>
    </row>
    <row r="3" spans="1:7" ht="15.75" thickBot="1" x14ac:dyDescent="0.3">
      <c r="B3" s="203"/>
      <c r="C3" s="3"/>
      <c r="D3" s="3"/>
      <c r="E3" s="3"/>
    </row>
    <row r="4" spans="1:7" ht="15.75" thickBot="1" x14ac:dyDescent="0.3">
      <c r="B4" s="203"/>
      <c r="C4" s="3"/>
      <c r="D4" s="524" t="s">
        <v>119</v>
      </c>
      <c r="E4" s="3"/>
    </row>
    <row r="5" spans="1:7" ht="15.75" thickBot="1" x14ac:dyDescent="0.3">
      <c r="B5" s="203"/>
      <c r="C5" s="3"/>
      <c r="D5" s="525" t="s">
        <v>797</v>
      </c>
      <c r="E5" s="3"/>
    </row>
    <row r="6" spans="1:7" ht="25.5" customHeight="1" thickBot="1" x14ac:dyDescent="0.3">
      <c r="B6" s="917" t="s">
        <v>759</v>
      </c>
      <c r="C6" s="918" t="s">
        <v>798</v>
      </c>
      <c r="D6" s="362">
        <v>851.14186800000004</v>
      </c>
      <c r="E6" s="3"/>
    </row>
    <row r="7" spans="1:7" ht="25.5" customHeight="1" thickBot="1" x14ac:dyDescent="0.3">
      <c r="B7" s="919" t="s">
        <v>761</v>
      </c>
      <c r="C7" s="920" t="s">
        <v>799</v>
      </c>
      <c r="D7" s="362">
        <v>149.96839800000001</v>
      </c>
      <c r="E7" s="3"/>
    </row>
    <row r="8" spans="1:7" ht="25.5" customHeight="1" thickBot="1" x14ac:dyDescent="0.3">
      <c r="B8" s="919" t="s">
        <v>763</v>
      </c>
      <c r="C8" s="920" t="s">
        <v>800</v>
      </c>
      <c r="D8" s="362">
        <v>-151.479367</v>
      </c>
      <c r="E8" s="3"/>
    </row>
    <row r="9" spans="1:7" ht="25.5" customHeight="1" thickBot="1" x14ac:dyDescent="0.3">
      <c r="B9" s="919" t="s">
        <v>765</v>
      </c>
      <c r="C9" s="921" t="s">
        <v>801</v>
      </c>
      <c r="D9" s="362"/>
      <c r="E9" s="3"/>
    </row>
    <row r="10" spans="1:7" ht="25.5" customHeight="1" thickBot="1" x14ac:dyDescent="0.3">
      <c r="B10" s="919" t="s">
        <v>767</v>
      </c>
      <c r="C10" s="921" t="s">
        <v>802</v>
      </c>
      <c r="D10" s="362">
        <v>-10</v>
      </c>
      <c r="E10" s="3"/>
    </row>
    <row r="11" spans="1:7" ht="25.5" customHeight="1" thickBot="1" x14ac:dyDescent="0.3">
      <c r="B11" s="922" t="s">
        <v>769</v>
      </c>
      <c r="C11" s="923" t="s">
        <v>803</v>
      </c>
      <c r="D11" s="362">
        <v>839.84638262681858</v>
      </c>
      <c r="E11" s="3"/>
      <c r="G11" s="405"/>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7761-FF6B-4A86-B686-6AA7B8439C7E}">
  <sheetPr codeName="Ark23">
    <tabColor theme="5" tint="0.39997558519241921"/>
  </sheetPr>
  <dimension ref="A1:F18"/>
  <sheetViews>
    <sheetView showGridLines="0" zoomScaleNormal="110" zoomScalePageLayoutView="110" workbookViewId="0"/>
  </sheetViews>
  <sheetFormatPr defaultColWidth="9.140625" defaultRowHeight="15" x14ac:dyDescent="0.25"/>
  <cols>
    <col min="1" max="1" width="9.140625" style="383" customWidth="1"/>
    <col min="2" max="2" width="16.140625" style="383" customWidth="1"/>
    <col min="3" max="3" width="58.5703125" style="383" customWidth="1"/>
    <col min="4" max="4" width="27.140625" style="383" customWidth="1"/>
    <col min="5" max="5" width="29.140625" style="383" customWidth="1"/>
    <col min="6" max="6" width="9.140625" style="383"/>
    <col min="7" max="7" width="3.140625" style="383" customWidth="1"/>
    <col min="8" max="8" width="10.42578125" style="383" customWidth="1"/>
    <col min="9" max="9" width="25" style="383" customWidth="1"/>
    <col min="10" max="16384" width="9.140625" style="383"/>
  </cols>
  <sheetData>
    <row r="1" spans="1:6" x14ac:dyDescent="0.25">
      <c r="A1" s="9"/>
      <c r="B1" s="3" t="s">
        <v>115</v>
      </c>
      <c r="C1" s="3" t="s">
        <v>5</v>
      </c>
    </row>
    <row r="2" spans="1:6" ht="18.75" x14ac:dyDescent="0.25">
      <c r="B2" s="496" t="s">
        <v>23</v>
      </c>
      <c r="C2" s="404"/>
      <c r="D2" s="404"/>
      <c r="E2" s="404"/>
      <c r="F2" s="404"/>
    </row>
    <row r="3" spans="1:6" ht="16.5" thickBot="1" x14ac:dyDescent="0.3">
      <c r="B3" s="83"/>
      <c r="C3" s="117"/>
      <c r="D3" s="117"/>
      <c r="E3" s="123"/>
    </row>
    <row r="4" spans="1:6" ht="15.75" thickBot="1" x14ac:dyDescent="0.3">
      <c r="B4" s="42"/>
      <c r="C4"/>
      <c r="D4" s="497" t="s">
        <v>119</v>
      </c>
      <c r="E4" s="614" t="s">
        <v>120</v>
      </c>
    </row>
    <row r="5" spans="1:6" ht="30.75" thickBot="1" x14ac:dyDescent="0.3">
      <c r="B5" s="42"/>
      <c r="C5"/>
      <c r="D5" s="610" t="s">
        <v>797</v>
      </c>
      <c r="E5" s="614" t="s">
        <v>804</v>
      </c>
    </row>
    <row r="6" spans="1:6" ht="30.75" customHeight="1" thickBot="1" x14ac:dyDescent="0.3">
      <c r="B6" s="507" t="s">
        <v>759</v>
      </c>
      <c r="C6" s="116" t="s">
        <v>798</v>
      </c>
      <c r="D6" s="518">
        <v>965</v>
      </c>
      <c r="E6" s="519"/>
    </row>
    <row r="7" spans="1:6" ht="30.75" customHeight="1" thickBot="1" x14ac:dyDescent="0.3">
      <c r="B7" s="502" t="s">
        <v>761</v>
      </c>
      <c r="C7" s="464" t="s">
        <v>799</v>
      </c>
      <c r="D7" s="518">
        <v>240</v>
      </c>
      <c r="E7" s="519"/>
    </row>
    <row r="8" spans="1:6" ht="30.75" customHeight="1" thickBot="1" x14ac:dyDescent="0.3">
      <c r="B8" s="502" t="s">
        <v>763</v>
      </c>
      <c r="C8" s="464" t="s">
        <v>800</v>
      </c>
      <c r="D8" s="518">
        <v>-234</v>
      </c>
      <c r="E8" s="519"/>
    </row>
    <row r="9" spans="1:6" ht="30.75" customHeight="1" thickBot="1" x14ac:dyDescent="0.3">
      <c r="B9" s="502" t="s">
        <v>765</v>
      </c>
      <c r="C9" s="520" t="s">
        <v>805</v>
      </c>
      <c r="D9" s="518"/>
      <c r="E9" s="519"/>
    </row>
    <row r="10" spans="1:6" ht="30.75" customHeight="1" thickBot="1" x14ac:dyDescent="0.3">
      <c r="B10" s="502" t="s">
        <v>767</v>
      </c>
      <c r="C10" s="520" t="s">
        <v>806</v>
      </c>
      <c r="D10" s="518"/>
      <c r="E10" s="519"/>
    </row>
    <row r="11" spans="1:6" ht="30.75" customHeight="1" thickBot="1" x14ac:dyDescent="0.3">
      <c r="B11" s="502" t="s">
        <v>769</v>
      </c>
      <c r="C11" s="520" t="s">
        <v>807</v>
      </c>
      <c r="D11" s="518"/>
      <c r="E11" s="464"/>
    </row>
    <row r="12" spans="1:6" ht="30.75" customHeight="1" thickBot="1" x14ac:dyDescent="0.3">
      <c r="B12" s="502" t="s">
        <v>771</v>
      </c>
      <c r="C12" s="520" t="s">
        <v>808</v>
      </c>
      <c r="D12" s="518"/>
      <c r="E12" s="464"/>
    </row>
    <row r="13" spans="1:6" ht="30.75" customHeight="1" thickBot="1" x14ac:dyDescent="0.3">
      <c r="B13" s="502" t="s">
        <v>773</v>
      </c>
      <c r="C13" s="520" t="s">
        <v>809</v>
      </c>
      <c r="D13" s="518"/>
      <c r="E13" s="464"/>
    </row>
    <row r="14" spans="1:6" ht="30.75" customHeight="1" thickBot="1" x14ac:dyDescent="0.3">
      <c r="B14" s="502" t="s">
        <v>775</v>
      </c>
      <c r="C14" s="520" t="s">
        <v>810</v>
      </c>
      <c r="D14" s="518"/>
      <c r="E14" s="464"/>
    </row>
    <row r="15" spans="1:6" ht="30.75" customHeight="1" thickBot="1" x14ac:dyDescent="0.3">
      <c r="B15" s="502" t="s">
        <v>777</v>
      </c>
      <c r="C15" s="520" t="s">
        <v>801</v>
      </c>
      <c r="D15" s="518"/>
      <c r="E15" s="519"/>
    </row>
    <row r="16" spans="1:6" ht="30.75" customHeight="1" thickBot="1" x14ac:dyDescent="0.3">
      <c r="B16" s="502" t="s">
        <v>778</v>
      </c>
      <c r="C16" s="520" t="s">
        <v>802</v>
      </c>
      <c r="D16" s="518">
        <v>-52</v>
      </c>
      <c r="E16" s="519"/>
    </row>
    <row r="17" spans="2:5" ht="30.75" customHeight="1" thickBot="1" x14ac:dyDescent="0.3">
      <c r="B17" s="521" t="s">
        <v>779</v>
      </c>
      <c r="C17" s="522" t="s">
        <v>811</v>
      </c>
      <c r="D17" s="518"/>
      <c r="E17" s="124"/>
    </row>
    <row r="18" spans="2:5" ht="30.75" customHeight="1" thickBot="1" x14ac:dyDescent="0.3">
      <c r="B18" s="510" t="s">
        <v>780</v>
      </c>
      <c r="C18" s="103" t="s">
        <v>803</v>
      </c>
      <c r="D18" s="518">
        <v>919</v>
      </c>
      <c r="E18" s="519"/>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E1ED-9EEA-47EE-B9E6-63860268DC9C}">
  <sheetPr codeName="Ark24">
    <tabColor theme="5" tint="0.39997558519241921"/>
    <pageSetUpPr fitToPage="1"/>
  </sheetPr>
  <dimension ref="A1:K18"/>
  <sheetViews>
    <sheetView showGridLines="0" zoomScaleNormal="100" workbookViewId="0">
      <selection sqref="A1:XFD1"/>
    </sheetView>
  </sheetViews>
  <sheetFormatPr defaultColWidth="9.140625" defaultRowHeight="15" x14ac:dyDescent="0.25"/>
  <cols>
    <col min="1" max="1" width="9.140625" style="383"/>
    <col min="2" max="2" width="10.7109375" style="383" customWidth="1"/>
    <col min="3" max="3" width="43.140625" style="383" customWidth="1"/>
    <col min="4" max="4" width="20.140625" style="383" customWidth="1"/>
    <col min="5" max="5" width="11.85546875" style="383" customWidth="1"/>
    <col min="6" max="6" width="12.28515625" style="383" customWidth="1"/>
    <col min="7" max="7" width="16.85546875" style="383" customWidth="1"/>
    <col min="8" max="9" width="18.85546875" style="383" customWidth="1"/>
    <col min="10" max="10" width="17.85546875" style="383" customWidth="1"/>
    <col min="11" max="11" width="19" style="383" customWidth="1"/>
    <col min="12" max="16384" width="9.140625" style="383"/>
  </cols>
  <sheetData>
    <row r="1" spans="1:11" x14ac:dyDescent="0.25">
      <c r="A1" s="9"/>
      <c r="B1" s="3" t="s">
        <v>115</v>
      </c>
      <c r="C1" s="3" t="s">
        <v>1663</v>
      </c>
    </row>
    <row r="2" spans="1:11" ht="18.75" x14ac:dyDescent="0.25">
      <c r="B2" s="496" t="s">
        <v>24</v>
      </c>
      <c r="C2" s="404"/>
      <c r="D2" s="404"/>
      <c r="E2" s="404"/>
      <c r="F2" s="404"/>
      <c r="G2" s="404"/>
      <c r="H2" s="404"/>
      <c r="I2" s="404"/>
      <c r="J2" s="404"/>
      <c r="K2" s="404"/>
    </row>
    <row r="3" spans="1:11" ht="16.5" thickBot="1" x14ac:dyDescent="0.3">
      <c r="B3" s="83"/>
      <c r="C3" s="117"/>
      <c r="D3" s="117"/>
      <c r="E3" s="117"/>
      <c r="F3" s="117"/>
      <c r="G3" s="117"/>
      <c r="H3" s="117"/>
      <c r="I3" s="117"/>
      <c r="J3" s="117"/>
      <c r="K3" s="117"/>
    </row>
    <row r="4" spans="1:11" ht="23.25" customHeight="1" thickBot="1" x14ac:dyDescent="0.3">
      <c r="B4" s="130"/>
      <c r="C4" s="130"/>
      <c r="D4" s="497" t="s">
        <v>119</v>
      </c>
      <c r="E4" s="606" t="s">
        <v>120</v>
      </c>
      <c r="F4" s="606" t="s">
        <v>121</v>
      </c>
      <c r="G4" s="606" t="s">
        <v>209</v>
      </c>
      <c r="H4" s="606" t="s">
        <v>210</v>
      </c>
      <c r="I4" s="606" t="s">
        <v>211</v>
      </c>
      <c r="J4" s="606" t="s">
        <v>212</v>
      </c>
      <c r="K4" s="606" t="s">
        <v>294</v>
      </c>
    </row>
    <row r="5" spans="1:11" ht="69" customHeight="1" thickBot="1" x14ac:dyDescent="0.3">
      <c r="B5" s="130"/>
      <c r="C5" s="130"/>
      <c r="D5" s="1111" t="s">
        <v>812</v>
      </c>
      <c r="E5" s="1112"/>
      <c r="F5" s="1112"/>
      <c r="G5" s="1124"/>
      <c r="H5" s="1125" t="s">
        <v>745</v>
      </c>
      <c r="I5" s="1126"/>
      <c r="J5" s="1120" t="s">
        <v>813</v>
      </c>
      <c r="K5" s="1119"/>
    </row>
    <row r="6" spans="1:11" ht="33.75" customHeight="1" thickBot="1" x14ac:dyDescent="0.3">
      <c r="B6" s="130"/>
      <c r="C6" s="130"/>
      <c r="D6" s="1127" t="s">
        <v>814</v>
      </c>
      <c r="E6" s="1117" t="s">
        <v>815</v>
      </c>
      <c r="F6" s="1118"/>
      <c r="G6" s="1129"/>
      <c r="H6" s="1121" t="s">
        <v>816</v>
      </c>
      <c r="I6" s="1121" t="s">
        <v>817</v>
      </c>
      <c r="J6" s="924"/>
      <c r="K6" s="1121" t="s">
        <v>818</v>
      </c>
    </row>
    <row r="7" spans="1:11" ht="87" customHeight="1" thickBot="1" x14ac:dyDescent="0.3">
      <c r="B7" s="130"/>
      <c r="C7" s="130"/>
      <c r="D7" s="1128"/>
      <c r="E7" s="910"/>
      <c r="F7" s="925" t="s">
        <v>819</v>
      </c>
      <c r="G7" s="926" t="s">
        <v>820</v>
      </c>
      <c r="H7" s="1122"/>
      <c r="I7" s="1122"/>
      <c r="J7" s="927"/>
      <c r="K7" s="1130"/>
    </row>
    <row r="8" spans="1:11" ht="21.75" thickBot="1" x14ac:dyDescent="0.3">
      <c r="B8" s="899" t="s">
        <v>757</v>
      </c>
      <c r="C8" s="900" t="s">
        <v>758</v>
      </c>
      <c r="D8" s="928"/>
      <c r="E8" s="929"/>
      <c r="F8" s="929"/>
      <c r="G8" s="125"/>
      <c r="H8" s="125"/>
      <c r="I8" s="125"/>
      <c r="J8" s="125"/>
      <c r="K8" s="125"/>
    </row>
    <row r="9" spans="1:11" ht="15.75" thickBot="1" x14ac:dyDescent="0.3">
      <c r="B9" s="899" t="s">
        <v>759</v>
      </c>
      <c r="C9" s="900" t="s">
        <v>760</v>
      </c>
      <c r="D9" s="928">
        <v>1.2133476433763002</v>
      </c>
      <c r="E9" s="928">
        <v>75.216294112030894</v>
      </c>
      <c r="F9" s="930">
        <v>75.216294112030894</v>
      </c>
      <c r="G9" s="931">
        <v>11.1732746410611</v>
      </c>
      <c r="H9" s="931">
        <v>6.8599291759786204E-3</v>
      </c>
      <c r="I9" s="931">
        <v>2.4303694930414803</v>
      </c>
      <c r="J9" s="931">
        <v>76.429641755407204</v>
      </c>
      <c r="K9" s="931">
        <v>75.216294112030894</v>
      </c>
    </row>
    <row r="10" spans="1:11" ht="15.75" thickBot="1" x14ac:dyDescent="0.3">
      <c r="B10" s="901" t="s">
        <v>761</v>
      </c>
      <c r="C10" s="902" t="s">
        <v>762</v>
      </c>
      <c r="D10" s="928"/>
      <c r="E10" s="928"/>
      <c r="F10" s="930"/>
      <c r="G10" s="930"/>
      <c r="H10" s="930"/>
      <c r="I10" s="930"/>
      <c r="J10" s="931"/>
      <c r="K10" s="931"/>
    </row>
    <row r="11" spans="1:11" ht="15.75" thickBot="1" x14ac:dyDescent="0.3">
      <c r="B11" s="901" t="s">
        <v>763</v>
      </c>
      <c r="C11" s="902" t="s">
        <v>764</v>
      </c>
      <c r="D11" s="928"/>
      <c r="E11" s="928"/>
      <c r="F11" s="930"/>
      <c r="G11" s="930"/>
      <c r="H11" s="930"/>
      <c r="I11" s="930"/>
      <c r="J11" s="931"/>
      <c r="K11" s="931"/>
    </row>
    <row r="12" spans="1:11" ht="15.75" thickBot="1" x14ac:dyDescent="0.3">
      <c r="B12" s="901" t="s">
        <v>765</v>
      </c>
      <c r="C12" s="902" t="s">
        <v>766</v>
      </c>
      <c r="D12" s="928"/>
      <c r="E12" s="928"/>
      <c r="F12" s="930"/>
      <c r="G12" s="930"/>
      <c r="H12" s="930"/>
      <c r="I12" s="930"/>
      <c r="J12" s="931"/>
      <c r="K12" s="931"/>
    </row>
    <row r="13" spans="1:11" ht="15.75" thickBot="1" x14ac:dyDescent="0.3">
      <c r="B13" s="901" t="s">
        <v>767</v>
      </c>
      <c r="C13" s="902" t="s">
        <v>768</v>
      </c>
      <c r="D13" s="928"/>
      <c r="E13" s="928"/>
      <c r="F13" s="930"/>
      <c r="G13" s="930"/>
      <c r="H13" s="930"/>
      <c r="I13" s="930"/>
      <c r="J13" s="931"/>
      <c r="K13" s="931"/>
    </row>
    <row r="14" spans="1:11" ht="15.75" thickBot="1" x14ac:dyDescent="0.3">
      <c r="B14" s="901" t="s">
        <v>769</v>
      </c>
      <c r="C14" s="902" t="s">
        <v>770</v>
      </c>
      <c r="D14" s="928"/>
      <c r="E14" s="928">
        <v>45.6841607070414</v>
      </c>
      <c r="F14" s="930">
        <v>45.6841607070414</v>
      </c>
      <c r="G14" s="930">
        <v>4.5164844102520005</v>
      </c>
      <c r="H14" s="930"/>
      <c r="I14" s="930">
        <v>0.88433516667202516</v>
      </c>
      <c r="J14" s="931">
        <v>45.6841607070414</v>
      </c>
      <c r="K14" s="931">
        <v>45.6841607070414</v>
      </c>
    </row>
    <row r="15" spans="1:11" ht="15.75" thickBot="1" x14ac:dyDescent="0.3">
      <c r="B15" s="901" t="s">
        <v>771</v>
      </c>
      <c r="C15" s="902" t="s">
        <v>774</v>
      </c>
      <c r="D15" s="928">
        <v>1.2133476433763002</v>
      </c>
      <c r="E15" s="928">
        <v>29.532133404989498</v>
      </c>
      <c r="F15" s="930">
        <v>29.532133404989498</v>
      </c>
      <c r="G15" s="930">
        <v>6.6567902308090998</v>
      </c>
      <c r="H15" s="930">
        <v>6.8599291759786204E-3</v>
      </c>
      <c r="I15" s="930">
        <v>1.5460343263694554</v>
      </c>
      <c r="J15" s="931">
        <v>30.745481048365797</v>
      </c>
      <c r="K15" s="931">
        <v>29.532133404989498</v>
      </c>
    </row>
    <row r="16" spans="1:11" ht="15.75" thickBot="1" x14ac:dyDescent="0.3">
      <c r="B16" s="904" t="s">
        <v>773</v>
      </c>
      <c r="C16" s="905" t="s">
        <v>821</v>
      </c>
      <c r="D16" s="928"/>
      <c r="E16" s="928"/>
      <c r="F16" s="930"/>
      <c r="G16" s="930"/>
      <c r="H16" s="930"/>
      <c r="I16" s="930"/>
      <c r="J16" s="931"/>
      <c r="K16" s="931"/>
    </row>
    <row r="17" spans="2:11" ht="15.75" thickBot="1" x14ac:dyDescent="0.3">
      <c r="B17" s="904" t="s">
        <v>775</v>
      </c>
      <c r="C17" s="905" t="s">
        <v>822</v>
      </c>
      <c r="D17" s="928"/>
      <c r="E17" s="928"/>
      <c r="F17" s="930"/>
      <c r="G17" s="931"/>
      <c r="H17" s="931"/>
      <c r="I17" s="931"/>
      <c r="J17" s="931"/>
      <c r="K17" s="931"/>
    </row>
    <row r="18" spans="2:11" ht="15.75" thickBot="1" x14ac:dyDescent="0.3">
      <c r="B18" s="906">
        <v>100</v>
      </c>
      <c r="C18" s="907" t="s">
        <v>147</v>
      </c>
      <c r="D18" s="928">
        <v>1.2133476433763002</v>
      </c>
      <c r="E18" s="928">
        <v>75.216294112030894</v>
      </c>
      <c r="F18" s="930">
        <v>75.216294112030894</v>
      </c>
      <c r="G18" s="931">
        <v>11.1732746410611</v>
      </c>
      <c r="H18" s="931">
        <v>6.8599291759786204E-3</v>
      </c>
      <c r="I18" s="931">
        <v>2.4303694930414803</v>
      </c>
      <c r="J18" s="931">
        <v>76.429641755407204</v>
      </c>
      <c r="K18" s="931">
        <v>75.216294112030894</v>
      </c>
    </row>
  </sheetData>
  <mergeCells count="8">
    <mergeCell ref="D5:G5"/>
    <mergeCell ref="H5:I5"/>
    <mergeCell ref="J5:K5"/>
    <mergeCell ref="D6:D7"/>
    <mergeCell ref="E6:G6"/>
    <mergeCell ref="H6:H7"/>
    <mergeCell ref="I6:I7"/>
    <mergeCell ref="K6:K7"/>
  </mergeCells>
  <pageMargins left="0.70866141732283472" right="0.70866141732283472" top="0.74803149606299213" bottom="0.74803149606299213" header="0.31496062992125984" footer="0.31496062992125984"/>
  <pageSetup paperSize="9" scale="73" fitToHeight="0" orientation="landscape" r:id="rId1"/>
  <headerFooter>
    <oddHeader>&amp;CDA
Bilag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FB5F-AD11-4766-B8FA-CF335658A893}">
  <sheetPr codeName="Ark25">
    <tabColor theme="5" tint="0.39997558519241921"/>
  </sheetPr>
  <dimension ref="A1:D9"/>
  <sheetViews>
    <sheetView showGridLines="0" zoomScaleNormal="100" workbookViewId="0"/>
  </sheetViews>
  <sheetFormatPr defaultColWidth="9.140625" defaultRowHeight="15" x14ac:dyDescent="0.25"/>
  <cols>
    <col min="1" max="1" width="9.140625" style="383"/>
    <col min="2" max="2" width="9.5703125" style="383" customWidth="1"/>
    <col min="3" max="3" width="37.85546875" style="383" customWidth="1"/>
    <col min="4" max="4" width="49.42578125" style="383" customWidth="1"/>
    <col min="5" max="16384" width="9.140625" style="383"/>
  </cols>
  <sheetData>
    <row r="1" spans="1:4" x14ac:dyDescent="0.25">
      <c r="A1" s="9"/>
      <c r="B1" s="3" t="s">
        <v>115</v>
      </c>
      <c r="C1" s="3" t="s">
        <v>5</v>
      </c>
    </row>
    <row r="2" spans="1:4" ht="18.75" x14ac:dyDescent="0.25">
      <c r="B2" s="496" t="s">
        <v>25</v>
      </c>
      <c r="C2" s="404"/>
      <c r="D2" s="404"/>
    </row>
    <row r="3" spans="1:4" ht="16.5" thickBot="1" x14ac:dyDescent="0.3">
      <c r="B3" s="83"/>
      <c r="C3" s="117"/>
      <c r="D3" s="117"/>
    </row>
    <row r="4" spans="1:4" ht="15.75" thickBot="1" x14ac:dyDescent="0.3">
      <c r="B4" s="130"/>
      <c r="C4" s="130"/>
      <c r="D4" s="497" t="s">
        <v>119</v>
      </c>
    </row>
    <row r="5" spans="1:4" ht="36" customHeight="1" x14ac:dyDescent="0.25">
      <c r="B5" s="130"/>
      <c r="C5" s="130"/>
      <c r="D5" s="1131" t="s">
        <v>823</v>
      </c>
    </row>
    <row r="6" spans="1:4" ht="15.75" thickBot="1" x14ac:dyDescent="0.3">
      <c r="B6" s="130"/>
      <c r="C6" s="130"/>
      <c r="D6" s="1132"/>
    </row>
    <row r="7" spans="1:4" ht="36" customHeight="1" thickBot="1" x14ac:dyDescent="0.3">
      <c r="B7" s="500" t="s">
        <v>759</v>
      </c>
      <c r="C7" s="617" t="s">
        <v>824</v>
      </c>
      <c r="D7" s="517"/>
    </row>
    <row r="8" spans="1:4" ht="66" customHeight="1" thickBot="1" x14ac:dyDescent="0.3">
      <c r="B8" s="502" t="s">
        <v>761</v>
      </c>
      <c r="C8" s="464" t="s">
        <v>825</v>
      </c>
      <c r="D8" s="654">
        <v>2</v>
      </c>
    </row>
    <row r="9" spans="1:4" ht="63" customHeight="1" x14ac:dyDescent="0.25">
      <c r="B9" s="1133"/>
      <c r="C9" s="1133"/>
      <c r="D9" s="1133"/>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B79F-C650-4789-9C61-2BF4DFD9630B}">
  <sheetPr codeName="Ark26">
    <tabColor theme="5" tint="0.39997558519241921"/>
    <pageSetUpPr fitToPage="1"/>
  </sheetPr>
  <dimension ref="A1:O32"/>
  <sheetViews>
    <sheetView showGridLines="0" zoomScaleNormal="100" workbookViewId="0"/>
  </sheetViews>
  <sheetFormatPr defaultColWidth="9.140625" defaultRowHeight="15" x14ac:dyDescent="0.25"/>
  <cols>
    <col min="1" max="1" width="9.140625" style="383"/>
    <col min="2" max="2" width="9.85546875" style="383" customWidth="1"/>
    <col min="3" max="3" width="59.28515625" style="383" customWidth="1"/>
    <col min="4" max="4" width="9.140625" style="383"/>
    <col min="5" max="5" width="12.5703125" style="383" customWidth="1"/>
    <col min="6" max="6" width="11.7109375" style="383" customWidth="1"/>
    <col min="7" max="7" width="9.140625" style="383"/>
    <col min="8" max="8" width="13.7109375" style="383" customWidth="1"/>
    <col min="9" max="13" width="12.5703125" style="383" customWidth="1"/>
    <col min="14" max="14" width="10.5703125" style="383" customWidth="1"/>
    <col min="15" max="15" width="12.5703125" style="383" customWidth="1"/>
    <col min="16" max="16384" width="9.140625" style="383"/>
  </cols>
  <sheetData>
    <row r="1" spans="1:15" x14ac:dyDescent="0.25">
      <c r="A1" s="9"/>
      <c r="B1" s="3" t="s">
        <v>115</v>
      </c>
      <c r="C1" s="3" t="s">
        <v>5</v>
      </c>
    </row>
    <row r="2" spans="1:15" ht="18.75" x14ac:dyDescent="0.25">
      <c r="B2" s="496" t="s">
        <v>26</v>
      </c>
      <c r="C2" s="404"/>
      <c r="D2" s="404"/>
      <c r="E2" s="404"/>
      <c r="F2" s="404"/>
      <c r="G2" s="404"/>
      <c r="H2" s="404"/>
      <c r="I2" s="404"/>
      <c r="J2" s="404"/>
      <c r="K2" s="404"/>
      <c r="L2" s="404"/>
      <c r="M2" s="404"/>
      <c r="N2" s="404"/>
      <c r="O2" s="404"/>
    </row>
    <row r="3" spans="1:15" ht="16.5" thickBot="1" x14ac:dyDescent="0.3">
      <c r="B3" s="83"/>
      <c r="C3" s="117"/>
      <c r="D3" s="117"/>
      <c r="E3" s="117"/>
      <c r="F3" s="117"/>
      <c r="G3" s="117"/>
      <c r="H3" s="117"/>
      <c r="I3" s="117"/>
      <c r="J3" s="117"/>
      <c r="K3" s="117"/>
      <c r="L3" s="117"/>
      <c r="M3" s="117"/>
      <c r="N3" s="117"/>
      <c r="O3" s="117"/>
    </row>
    <row r="4" spans="1:15" ht="15.75" thickBot="1" x14ac:dyDescent="0.3">
      <c r="B4" s="130"/>
      <c r="C4" s="130"/>
      <c r="D4" s="497" t="s">
        <v>119</v>
      </c>
      <c r="E4" s="606" t="s">
        <v>120</v>
      </c>
      <c r="F4" s="606" t="s">
        <v>121</v>
      </c>
      <c r="G4" s="606" t="s">
        <v>209</v>
      </c>
      <c r="H4" s="606" t="s">
        <v>210</v>
      </c>
      <c r="I4" s="606" t="s">
        <v>211</v>
      </c>
      <c r="J4" s="606" t="s">
        <v>212</v>
      </c>
      <c r="K4" s="606" t="s">
        <v>294</v>
      </c>
      <c r="L4" s="606" t="s">
        <v>737</v>
      </c>
      <c r="M4" s="606" t="s">
        <v>738</v>
      </c>
      <c r="N4" s="606" t="s">
        <v>739</v>
      </c>
      <c r="O4" s="606" t="s">
        <v>740</v>
      </c>
    </row>
    <row r="5" spans="1:15" ht="17.25" customHeight="1" thickBot="1" x14ac:dyDescent="0.3">
      <c r="B5" s="130"/>
      <c r="C5" s="130"/>
      <c r="D5" s="1136" t="s">
        <v>744</v>
      </c>
      <c r="E5" s="1137"/>
      <c r="F5" s="1137"/>
      <c r="G5" s="1137"/>
      <c r="H5" s="1137"/>
      <c r="I5" s="1137"/>
      <c r="J5" s="1137"/>
      <c r="K5" s="1137"/>
      <c r="L5" s="1137"/>
      <c r="M5" s="1137"/>
      <c r="N5" s="1137"/>
      <c r="O5" s="1138"/>
    </row>
    <row r="6" spans="1:15" ht="35.25" customHeight="1" thickBot="1" x14ac:dyDescent="0.3">
      <c r="B6" s="130"/>
      <c r="C6" s="130"/>
      <c r="D6" s="1139" t="s">
        <v>748</v>
      </c>
      <c r="E6" s="1140"/>
      <c r="F6" s="1141"/>
      <c r="G6" s="1142" t="s">
        <v>749</v>
      </c>
      <c r="H6" s="1140"/>
      <c r="I6" s="1140"/>
      <c r="J6" s="1140"/>
      <c r="K6" s="1140"/>
      <c r="L6" s="1140"/>
      <c r="M6" s="1140"/>
      <c r="N6" s="1140"/>
      <c r="O6" s="1143"/>
    </row>
    <row r="7" spans="1:15" ht="19.5" customHeight="1" x14ac:dyDescent="0.25">
      <c r="B7" s="1146"/>
      <c r="C7" s="1147"/>
      <c r="D7" s="1144"/>
      <c r="E7" s="1131" t="s">
        <v>826</v>
      </c>
      <c r="F7" s="1131" t="s">
        <v>827</v>
      </c>
      <c r="G7" s="1144"/>
      <c r="H7" s="1131" t="s">
        <v>828</v>
      </c>
      <c r="I7" s="1131" t="s">
        <v>829</v>
      </c>
      <c r="J7" s="1131" t="s">
        <v>830</v>
      </c>
      <c r="K7" s="1131" t="s">
        <v>831</v>
      </c>
      <c r="L7" s="1131" t="s">
        <v>832</v>
      </c>
      <c r="M7" s="1131" t="s">
        <v>833</v>
      </c>
      <c r="N7" s="1131" t="s">
        <v>834</v>
      </c>
      <c r="O7" s="1131" t="s">
        <v>819</v>
      </c>
    </row>
    <row r="8" spans="1:15" x14ac:dyDescent="0.25">
      <c r="B8" s="1146"/>
      <c r="C8" s="1147"/>
      <c r="D8" s="1144"/>
      <c r="E8" s="1134"/>
      <c r="F8" s="1134"/>
      <c r="G8" s="1144"/>
      <c r="H8" s="1134"/>
      <c r="I8" s="1134"/>
      <c r="J8" s="1134"/>
      <c r="K8" s="1134"/>
      <c r="L8" s="1134"/>
      <c r="M8" s="1134"/>
      <c r="N8" s="1134"/>
      <c r="O8" s="1134"/>
    </row>
    <row r="9" spans="1:15" ht="90.75" customHeight="1" thickBot="1" x14ac:dyDescent="0.3">
      <c r="B9" s="130"/>
      <c r="C9" s="130"/>
      <c r="D9" s="610"/>
      <c r="E9" s="1132"/>
      <c r="F9" s="1132"/>
      <c r="G9" s="1145"/>
      <c r="H9" s="1132"/>
      <c r="I9" s="1135"/>
      <c r="J9" s="1135"/>
      <c r="K9" s="1135"/>
      <c r="L9" s="1135"/>
      <c r="M9" s="1135"/>
      <c r="N9" s="1135"/>
      <c r="O9" s="1135"/>
    </row>
    <row r="10" spans="1:15" ht="15.75" thickBot="1" x14ac:dyDescent="0.3">
      <c r="B10" s="500" t="s">
        <v>757</v>
      </c>
      <c r="C10" s="617" t="s">
        <v>758</v>
      </c>
      <c r="D10" s="511">
        <v>2479</v>
      </c>
      <c r="E10" s="512">
        <v>2479</v>
      </c>
      <c r="F10" s="512"/>
      <c r="G10" s="512"/>
      <c r="H10" s="512"/>
      <c r="I10" s="512"/>
      <c r="J10" s="512"/>
      <c r="K10" s="512"/>
      <c r="L10" s="512"/>
      <c r="M10" s="512"/>
      <c r="N10" s="512"/>
      <c r="O10" s="512"/>
    </row>
    <row r="11" spans="1:15" ht="15.75" thickBot="1" x14ac:dyDescent="0.3">
      <c r="B11" s="500" t="s">
        <v>759</v>
      </c>
      <c r="C11" s="617" t="s">
        <v>760</v>
      </c>
      <c r="D11" s="511">
        <v>193095</v>
      </c>
      <c r="E11" s="512">
        <v>193044</v>
      </c>
      <c r="F11" s="512">
        <v>51</v>
      </c>
      <c r="G11" s="512">
        <v>917</v>
      </c>
      <c r="H11" s="512">
        <v>512</v>
      </c>
      <c r="I11" s="512">
        <v>186</v>
      </c>
      <c r="J11" s="512">
        <v>163</v>
      </c>
      <c r="K11" s="512">
        <v>50</v>
      </c>
      <c r="L11" s="512">
        <v>6</v>
      </c>
      <c r="M11" s="512"/>
      <c r="N11" s="512"/>
      <c r="O11" s="512">
        <v>917</v>
      </c>
    </row>
    <row r="12" spans="1:15" ht="15.75" thickBot="1" x14ac:dyDescent="0.3">
      <c r="B12" s="508" t="s">
        <v>761</v>
      </c>
      <c r="C12" s="513" t="s">
        <v>762</v>
      </c>
      <c r="D12" s="511"/>
      <c r="E12" s="512"/>
      <c r="F12" s="512"/>
      <c r="G12" s="512"/>
      <c r="H12" s="512"/>
      <c r="I12" s="512"/>
      <c r="J12" s="512"/>
      <c r="K12" s="512"/>
      <c r="L12" s="512"/>
      <c r="M12" s="512"/>
      <c r="N12" s="512"/>
      <c r="O12" s="512"/>
    </row>
    <row r="13" spans="1:15" ht="15.75" thickBot="1" x14ac:dyDescent="0.3">
      <c r="B13" s="508" t="s">
        <v>763</v>
      </c>
      <c r="C13" s="513" t="s">
        <v>764</v>
      </c>
      <c r="D13" s="511">
        <v>166</v>
      </c>
      <c r="E13" s="512">
        <v>166</v>
      </c>
      <c r="F13" s="512"/>
      <c r="G13" s="512">
        <v>1</v>
      </c>
      <c r="H13" s="512">
        <v>1</v>
      </c>
      <c r="I13" s="512"/>
      <c r="J13" s="512"/>
      <c r="K13" s="512"/>
      <c r="L13" s="512"/>
      <c r="M13" s="512"/>
      <c r="N13" s="512"/>
      <c r="O13" s="512">
        <v>1</v>
      </c>
    </row>
    <row r="14" spans="1:15" ht="15.75" thickBot="1" x14ac:dyDescent="0.3">
      <c r="B14" s="508" t="s">
        <v>765</v>
      </c>
      <c r="C14" s="513" t="s">
        <v>766</v>
      </c>
      <c r="D14" s="511"/>
      <c r="E14" s="512"/>
      <c r="F14" s="512"/>
      <c r="G14" s="512"/>
      <c r="H14" s="512"/>
      <c r="I14" s="512"/>
      <c r="J14" s="512"/>
      <c r="K14" s="512"/>
      <c r="L14" s="512"/>
      <c r="M14" s="512"/>
      <c r="N14" s="512"/>
      <c r="O14" s="512"/>
    </row>
    <row r="15" spans="1:15" ht="15.75" thickBot="1" x14ac:dyDescent="0.3">
      <c r="B15" s="508" t="s">
        <v>767</v>
      </c>
      <c r="C15" s="513" t="s">
        <v>768</v>
      </c>
      <c r="D15" s="511">
        <v>4159</v>
      </c>
      <c r="E15" s="512">
        <v>4159</v>
      </c>
      <c r="F15" s="512"/>
      <c r="G15" s="512">
        <v>7</v>
      </c>
      <c r="H15" s="512">
        <v>4</v>
      </c>
      <c r="I15" s="512">
        <v>3</v>
      </c>
      <c r="J15" s="512"/>
      <c r="K15" s="512"/>
      <c r="L15" s="512"/>
      <c r="M15" s="512"/>
      <c r="N15" s="512"/>
      <c r="O15" s="512">
        <v>7</v>
      </c>
    </row>
    <row r="16" spans="1:15" ht="15.75" thickBot="1" x14ac:dyDescent="0.3">
      <c r="B16" s="508" t="s">
        <v>769</v>
      </c>
      <c r="C16" s="513" t="s">
        <v>770</v>
      </c>
      <c r="D16" s="511">
        <v>80164</v>
      </c>
      <c r="E16" s="512">
        <v>80158</v>
      </c>
      <c r="F16" s="512">
        <v>6</v>
      </c>
      <c r="G16" s="512">
        <v>510</v>
      </c>
      <c r="H16" s="512">
        <v>245</v>
      </c>
      <c r="I16" s="512">
        <v>150</v>
      </c>
      <c r="J16" s="512">
        <v>81</v>
      </c>
      <c r="K16" s="512">
        <v>34</v>
      </c>
      <c r="L16" s="512"/>
      <c r="M16" s="512"/>
      <c r="N16" s="512"/>
      <c r="O16" s="512">
        <v>510</v>
      </c>
    </row>
    <row r="17" spans="2:15" ht="15.75" thickBot="1" x14ac:dyDescent="0.3">
      <c r="B17" s="508" t="s">
        <v>771</v>
      </c>
      <c r="C17" s="513" t="s">
        <v>835</v>
      </c>
      <c r="D17" s="511">
        <v>74572</v>
      </c>
      <c r="E17" s="512">
        <v>74566</v>
      </c>
      <c r="F17" s="512">
        <v>6</v>
      </c>
      <c r="G17" s="512"/>
      <c r="H17" s="512"/>
      <c r="I17" s="512"/>
      <c r="J17" s="512"/>
      <c r="K17" s="512"/>
      <c r="L17" s="512"/>
      <c r="M17" s="512"/>
      <c r="N17" s="512"/>
      <c r="O17" s="512"/>
    </row>
    <row r="18" spans="2:15" ht="15.75" thickBot="1" x14ac:dyDescent="0.3">
      <c r="B18" s="508" t="s">
        <v>773</v>
      </c>
      <c r="C18" s="513" t="s">
        <v>774</v>
      </c>
      <c r="D18" s="511">
        <v>108606</v>
      </c>
      <c r="E18" s="512">
        <v>108561</v>
      </c>
      <c r="F18" s="490">
        <v>45</v>
      </c>
      <c r="G18" s="512">
        <v>400</v>
      </c>
      <c r="H18" s="490">
        <v>263</v>
      </c>
      <c r="I18" s="490">
        <v>33</v>
      </c>
      <c r="J18" s="490">
        <v>82</v>
      </c>
      <c r="K18" s="490">
        <v>16</v>
      </c>
      <c r="L18" s="490">
        <v>6</v>
      </c>
      <c r="M18" s="490"/>
      <c r="N18" s="490"/>
      <c r="O18" s="490">
        <v>400</v>
      </c>
    </row>
    <row r="19" spans="2:15" ht="15.75" thickBot="1" x14ac:dyDescent="0.3">
      <c r="B19" s="502" t="s">
        <v>775</v>
      </c>
      <c r="C19" s="464" t="s">
        <v>776</v>
      </c>
      <c r="D19" s="511"/>
      <c r="E19" s="490"/>
      <c r="F19" s="490"/>
      <c r="G19" s="512"/>
      <c r="H19" s="490"/>
      <c r="I19" s="490"/>
      <c r="J19" s="490"/>
      <c r="K19" s="490"/>
      <c r="L19" s="490"/>
      <c r="M19" s="490"/>
      <c r="N19" s="490"/>
      <c r="O19" s="490"/>
    </row>
    <row r="20" spans="2:15" ht="15.75" thickBot="1" x14ac:dyDescent="0.3">
      <c r="B20" s="508" t="s">
        <v>777</v>
      </c>
      <c r="C20" s="513" t="s">
        <v>762</v>
      </c>
      <c r="D20" s="511"/>
      <c r="E20" s="490"/>
      <c r="F20" s="490"/>
      <c r="G20" s="512"/>
      <c r="H20" s="490"/>
      <c r="I20" s="490"/>
      <c r="J20" s="490"/>
      <c r="K20" s="490"/>
      <c r="L20" s="490"/>
      <c r="M20" s="490"/>
      <c r="N20" s="490"/>
      <c r="O20" s="490"/>
    </row>
    <row r="21" spans="2:15" ht="15.75" thickBot="1" x14ac:dyDescent="0.3">
      <c r="B21" s="508" t="s">
        <v>778</v>
      </c>
      <c r="C21" s="513" t="s">
        <v>764</v>
      </c>
      <c r="D21" s="511"/>
      <c r="E21" s="490"/>
      <c r="F21" s="490"/>
      <c r="G21" s="512"/>
      <c r="H21" s="490"/>
      <c r="I21" s="490"/>
      <c r="J21" s="490"/>
      <c r="K21" s="490"/>
      <c r="L21" s="490"/>
      <c r="M21" s="490"/>
      <c r="N21" s="490"/>
      <c r="O21" s="490"/>
    </row>
    <row r="22" spans="2:15" ht="15.75" thickBot="1" x14ac:dyDescent="0.3">
      <c r="B22" s="508" t="s">
        <v>779</v>
      </c>
      <c r="C22" s="513" t="s">
        <v>766</v>
      </c>
      <c r="D22" s="511"/>
      <c r="E22" s="490"/>
      <c r="F22" s="490"/>
      <c r="G22" s="512"/>
      <c r="H22" s="490"/>
      <c r="I22" s="490"/>
      <c r="J22" s="490"/>
      <c r="K22" s="490"/>
      <c r="L22" s="490"/>
      <c r="M22" s="490"/>
      <c r="N22" s="490"/>
      <c r="O22" s="490"/>
    </row>
    <row r="23" spans="2:15" ht="15.75" thickBot="1" x14ac:dyDescent="0.3">
      <c r="B23" s="508" t="s">
        <v>780</v>
      </c>
      <c r="C23" s="513" t="s">
        <v>768</v>
      </c>
      <c r="D23" s="511"/>
      <c r="E23" s="490"/>
      <c r="F23" s="490"/>
      <c r="G23" s="512"/>
      <c r="H23" s="490"/>
      <c r="I23" s="490"/>
      <c r="J23" s="490"/>
      <c r="K23" s="490"/>
      <c r="L23" s="490"/>
      <c r="M23" s="490"/>
      <c r="N23" s="490"/>
      <c r="O23" s="490"/>
    </row>
    <row r="24" spans="2:15" ht="15.75" thickBot="1" x14ac:dyDescent="0.3">
      <c r="B24" s="508" t="s">
        <v>781</v>
      </c>
      <c r="C24" s="513" t="s">
        <v>770</v>
      </c>
      <c r="D24" s="511"/>
      <c r="E24" s="490"/>
      <c r="F24" s="490"/>
      <c r="G24" s="512"/>
      <c r="H24" s="490"/>
      <c r="I24" s="490"/>
      <c r="J24" s="490"/>
      <c r="K24" s="490"/>
      <c r="L24" s="490"/>
      <c r="M24" s="490"/>
      <c r="N24" s="490"/>
      <c r="O24" s="490"/>
    </row>
    <row r="25" spans="2:15" ht="15.75" thickBot="1" x14ac:dyDescent="0.3">
      <c r="B25" s="502" t="s">
        <v>782</v>
      </c>
      <c r="C25" s="464" t="s">
        <v>783</v>
      </c>
      <c r="D25" s="511">
        <v>12066</v>
      </c>
      <c r="E25" s="514"/>
      <c r="F25" s="514"/>
      <c r="G25" s="512">
        <v>2</v>
      </c>
      <c r="H25" s="514"/>
      <c r="I25" s="514"/>
      <c r="J25" s="514"/>
      <c r="K25" s="514"/>
      <c r="L25" s="514"/>
      <c r="M25" s="514"/>
      <c r="N25" s="514"/>
      <c r="O25" s="490">
        <v>2</v>
      </c>
    </row>
    <row r="26" spans="2:15" ht="15.75" thickBot="1" x14ac:dyDescent="0.3">
      <c r="B26" s="508" t="s">
        <v>784</v>
      </c>
      <c r="C26" s="513" t="s">
        <v>762</v>
      </c>
      <c r="D26" s="511"/>
      <c r="E26" s="514"/>
      <c r="F26" s="514"/>
      <c r="G26" s="512"/>
      <c r="H26" s="514"/>
      <c r="I26" s="514"/>
      <c r="J26" s="514"/>
      <c r="K26" s="514"/>
      <c r="L26" s="514"/>
      <c r="M26" s="514"/>
      <c r="N26" s="514"/>
      <c r="O26" s="490"/>
    </row>
    <row r="27" spans="2:15" ht="15.75" thickBot="1" x14ac:dyDescent="0.3">
      <c r="B27" s="508" t="s">
        <v>785</v>
      </c>
      <c r="C27" s="513" t="s">
        <v>764</v>
      </c>
      <c r="D27" s="511">
        <v>13</v>
      </c>
      <c r="E27" s="514"/>
      <c r="F27" s="514"/>
      <c r="G27" s="512"/>
      <c r="H27" s="514"/>
      <c r="I27" s="514"/>
      <c r="J27" s="514"/>
      <c r="K27" s="514"/>
      <c r="L27" s="514"/>
      <c r="M27" s="514"/>
      <c r="N27" s="514"/>
      <c r="O27" s="490"/>
    </row>
    <row r="28" spans="2:15" ht="15.75" thickBot="1" x14ac:dyDescent="0.3">
      <c r="B28" s="508" t="s">
        <v>786</v>
      </c>
      <c r="C28" s="513" t="s">
        <v>766</v>
      </c>
      <c r="D28" s="511"/>
      <c r="E28" s="514"/>
      <c r="F28" s="514"/>
      <c r="G28" s="512"/>
      <c r="H28" s="514"/>
      <c r="I28" s="514"/>
      <c r="J28" s="514"/>
      <c r="K28" s="514"/>
      <c r="L28" s="514"/>
      <c r="M28" s="514"/>
      <c r="N28" s="514"/>
      <c r="O28" s="490"/>
    </row>
    <row r="29" spans="2:15" ht="15.75" thickBot="1" x14ac:dyDescent="0.3">
      <c r="B29" s="508" t="s">
        <v>787</v>
      </c>
      <c r="C29" s="513" t="s">
        <v>768</v>
      </c>
      <c r="D29" s="511">
        <v>209</v>
      </c>
      <c r="E29" s="514"/>
      <c r="F29" s="514"/>
      <c r="G29" s="512"/>
      <c r="H29" s="514"/>
      <c r="I29" s="514"/>
      <c r="J29" s="514"/>
      <c r="K29" s="514"/>
      <c r="L29" s="514"/>
      <c r="M29" s="514"/>
      <c r="N29" s="514"/>
      <c r="O29" s="490"/>
    </row>
    <row r="30" spans="2:15" ht="15.75" thickBot="1" x14ac:dyDescent="0.3">
      <c r="B30" s="508" t="s">
        <v>788</v>
      </c>
      <c r="C30" s="513" t="s">
        <v>770</v>
      </c>
      <c r="D30" s="511">
        <v>5966</v>
      </c>
      <c r="E30" s="514"/>
      <c r="F30" s="514"/>
      <c r="G30" s="512"/>
      <c r="H30" s="514"/>
      <c r="I30" s="514"/>
      <c r="J30" s="514"/>
      <c r="K30" s="514"/>
      <c r="L30" s="514"/>
      <c r="M30" s="514"/>
      <c r="N30" s="514"/>
      <c r="O30" s="490"/>
    </row>
    <row r="31" spans="2:15" ht="15.75" thickBot="1" x14ac:dyDescent="0.3">
      <c r="B31" s="508" t="s">
        <v>789</v>
      </c>
      <c r="C31" s="513" t="s">
        <v>774</v>
      </c>
      <c r="D31" s="511">
        <v>5878</v>
      </c>
      <c r="E31" s="514"/>
      <c r="F31" s="514"/>
      <c r="G31" s="512"/>
      <c r="H31" s="514"/>
      <c r="I31" s="514"/>
      <c r="J31" s="514"/>
      <c r="K31" s="514"/>
      <c r="L31" s="514"/>
      <c r="M31" s="514"/>
      <c r="N31" s="514"/>
      <c r="O31" s="490"/>
    </row>
    <row r="32" spans="2:15" ht="15.75" thickBot="1" x14ac:dyDescent="0.3">
      <c r="B32" s="515" t="s">
        <v>790</v>
      </c>
      <c r="C32" s="471" t="s">
        <v>147</v>
      </c>
      <c r="D32" s="516">
        <v>207640</v>
      </c>
      <c r="E32" s="516">
        <v>195523</v>
      </c>
      <c r="F32" s="516">
        <v>51</v>
      </c>
      <c r="G32" s="803">
        <v>919</v>
      </c>
      <c r="H32" s="516">
        <v>512</v>
      </c>
      <c r="I32" s="516">
        <v>186</v>
      </c>
      <c r="J32" s="516">
        <v>163</v>
      </c>
      <c r="K32" s="516">
        <v>50</v>
      </c>
      <c r="L32" s="516">
        <v>6</v>
      </c>
      <c r="M32" s="516"/>
      <c r="N32" s="516"/>
      <c r="O32" s="516">
        <v>919</v>
      </c>
    </row>
  </sheetData>
  <mergeCells count="17">
    <mergeCell ref="B7:B8"/>
    <mergeCell ref="C7:C8"/>
    <mergeCell ref="D7:D8"/>
    <mergeCell ref="E7:E9"/>
    <mergeCell ref="F7:F9"/>
    <mergeCell ref="M7:M9"/>
    <mergeCell ref="N7:N9"/>
    <mergeCell ref="D5:O5"/>
    <mergeCell ref="D6:F6"/>
    <mergeCell ref="G6:O6"/>
    <mergeCell ref="G7:G9"/>
    <mergeCell ref="H7:H9"/>
    <mergeCell ref="O7:O9"/>
    <mergeCell ref="I7:I9"/>
    <mergeCell ref="J7:J9"/>
    <mergeCell ref="K7:K9"/>
    <mergeCell ref="L7:L9"/>
  </mergeCells>
  <pageMargins left="0.70866141732283472" right="0.70866141732283472" top="0.74803149606299213" bottom="0.74803149606299213" header="0.31496062992125984" footer="0.31496062992125984"/>
  <pageSetup paperSize="9" scale="71" fitToHeight="0" orientation="landscape" r:id="rId1"/>
  <headerFooter>
    <oddHeader>&amp;CDA
Bilag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BDF-423E-4401-AAA0-FE275661E064}">
  <sheetPr codeName="Ark27">
    <tabColor theme="5" tint="0.39997558519241921"/>
  </sheetPr>
  <dimension ref="A1:K16"/>
  <sheetViews>
    <sheetView showGridLines="0" zoomScaleNormal="100" workbookViewId="0"/>
  </sheetViews>
  <sheetFormatPr defaultColWidth="9.140625" defaultRowHeight="15" x14ac:dyDescent="0.25"/>
  <cols>
    <col min="1" max="1" width="9.140625" style="383"/>
    <col min="2" max="2" width="10.42578125" style="383" customWidth="1"/>
    <col min="3" max="3" width="29.28515625" style="383" customWidth="1"/>
    <col min="4" max="4" width="12.140625" style="383" customWidth="1"/>
    <col min="5" max="5" width="10.85546875" style="383" customWidth="1"/>
    <col min="6" max="6" width="11.5703125" style="383" customWidth="1"/>
    <col min="7" max="7" width="16.5703125" style="383" customWidth="1"/>
    <col min="8" max="8" width="16" style="383" customWidth="1"/>
    <col min="9" max="9" width="19.28515625" style="383" customWidth="1"/>
    <col min="10" max="10" width="14.85546875" style="383" customWidth="1"/>
    <col min="11" max="11" width="8.140625" style="383" customWidth="1"/>
    <col min="12" max="16384" width="9.140625" style="383"/>
  </cols>
  <sheetData>
    <row r="1" spans="1:11" x14ac:dyDescent="0.25">
      <c r="A1" s="9"/>
      <c r="B1" s="3" t="s">
        <v>115</v>
      </c>
      <c r="C1" s="3" t="s">
        <v>1663</v>
      </c>
    </row>
    <row r="2" spans="1:11" ht="18.75" x14ac:dyDescent="0.25">
      <c r="B2" s="496" t="s">
        <v>27</v>
      </c>
      <c r="C2" s="404"/>
      <c r="D2" s="404"/>
      <c r="E2" s="404"/>
      <c r="F2" s="404"/>
      <c r="G2" s="404"/>
      <c r="H2" s="404"/>
      <c r="I2" s="404"/>
      <c r="J2" s="404"/>
      <c r="K2" s="404"/>
    </row>
    <row r="3" spans="1:11" ht="15.75" x14ac:dyDescent="0.25">
      <c r="B3" s="83"/>
      <c r="C3" s="117"/>
      <c r="D3" s="117"/>
      <c r="E3" s="117"/>
      <c r="H3" s="117"/>
      <c r="I3" s="117"/>
      <c r="J3" s="126"/>
      <c r="K3" s="117"/>
    </row>
    <row r="4" spans="1:11" ht="16.5" thickBot="1" x14ac:dyDescent="0.3">
      <c r="B4" s="83"/>
      <c r="C4" s="117"/>
      <c r="D4" s="117"/>
      <c r="E4" s="117"/>
      <c r="F4" s="1148"/>
      <c r="G4" s="1148"/>
      <c r="H4" s="117"/>
      <c r="I4" s="117"/>
      <c r="J4" s="126"/>
      <c r="K4" s="117"/>
    </row>
    <row r="5" spans="1:11" ht="15.75" thickBot="1" x14ac:dyDescent="0.3">
      <c r="B5" s="130"/>
      <c r="C5" s="130"/>
      <c r="D5" s="497" t="s">
        <v>119</v>
      </c>
      <c r="E5" s="606" t="s">
        <v>120</v>
      </c>
      <c r="F5" s="606" t="s">
        <v>121</v>
      </c>
      <c r="G5" s="606" t="s">
        <v>209</v>
      </c>
      <c r="H5" s="606" t="s">
        <v>210</v>
      </c>
      <c r="I5" s="606" t="s">
        <v>836</v>
      </c>
      <c r="J5" s="1103" t="s">
        <v>212</v>
      </c>
      <c r="K5" s="1105"/>
    </row>
    <row r="6" spans="1:11" ht="70.5" customHeight="1" thickBot="1" x14ac:dyDescent="0.3">
      <c r="B6" s="130"/>
      <c r="C6" s="130"/>
      <c r="D6" s="1117" t="s">
        <v>837</v>
      </c>
      <c r="E6" s="1118"/>
      <c r="F6" s="1118"/>
      <c r="G6" s="1119"/>
      <c r="H6" s="1129" t="s">
        <v>838</v>
      </c>
      <c r="I6" s="1121" t="s">
        <v>839</v>
      </c>
      <c r="J6" s="1117" t="s">
        <v>840</v>
      </c>
      <c r="K6" s="1129"/>
    </row>
    <row r="7" spans="1:11" ht="34.5" customHeight="1" thickBot="1" x14ac:dyDescent="0.3">
      <c r="B7" s="130"/>
      <c r="C7" s="130"/>
      <c r="D7" s="932"/>
      <c r="E7" s="1117" t="s">
        <v>841</v>
      </c>
      <c r="F7" s="1129"/>
      <c r="G7" s="1154" t="s">
        <v>842</v>
      </c>
      <c r="H7" s="1149"/>
      <c r="I7" s="1150"/>
      <c r="J7" s="1151"/>
      <c r="K7" s="1149"/>
    </row>
    <row r="8" spans="1:11" ht="15" customHeight="1" x14ac:dyDescent="0.25">
      <c r="B8" s="130"/>
      <c r="C8" s="130"/>
      <c r="D8" s="932"/>
      <c r="E8" s="1157"/>
      <c r="F8" s="1121" t="s">
        <v>819</v>
      </c>
      <c r="G8" s="1155"/>
      <c r="H8" s="1159"/>
      <c r="I8" s="1150"/>
      <c r="J8" s="1151"/>
      <c r="K8" s="1149"/>
    </row>
    <row r="9" spans="1:11" ht="15.75" thickBot="1" x14ac:dyDescent="0.3">
      <c r="B9" s="130"/>
      <c r="C9" s="130"/>
      <c r="D9" s="932"/>
      <c r="E9" s="1158"/>
      <c r="F9" s="1130"/>
      <c r="G9" s="1156"/>
      <c r="H9" s="1160"/>
      <c r="I9" s="1130"/>
      <c r="J9" s="1152"/>
      <c r="K9" s="1153"/>
    </row>
    <row r="10" spans="1:11" ht="15.75" thickBot="1" x14ac:dyDescent="0.3">
      <c r="B10" s="507" t="s">
        <v>759</v>
      </c>
      <c r="C10" s="615" t="s">
        <v>843</v>
      </c>
      <c r="D10" s="912">
        <f>+'[1]Template EU CR1'!C9+'[1]Template EU CR1'!F9</f>
        <v>200767</v>
      </c>
      <c r="E10" s="913">
        <f>+'[1]Template EU CR1'!F9</f>
        <v>820.00138262681855</v>
      </c>
      <c r="F10" s="912">
        <f>+E10</f>
        <v>820.00138262681855</v>
      </c>
      <c r="G10" s="912">
        <f>+F10</f>
        <v>820.00138262681855</v>
      </c>
      <c r="H10" s="912">
        <f>+'[1]Template EU CR1'!I9+'[1]Template EU CR1'!L9</f>
        <v>397.5847806669442</v>
      </c>
      <c r="I10" s="934"/>
      <c r="J10" s="1161"/>
      <c r="K10" s="1162"/>
    </row>
    <row r="11" spans="1:11" ht="15.75" thickBot="1" x14ac:dyDescent="0.3">
      <c r="B11" s="508" t="s">
        <v>761</v>
      </c>
      <c r="C11" s="509" t="s">
        <v>844</v>
      </c>
      <c r="D11" s="913">
        <v>195810.13586274238</v>
      </c>
      <c r="E11" s="935">
        <v>800</v>
      </c>
      <c r="F11" s="935">
        <v>800</v>
      </c>
      <c r="G11" s="935">
        <v>800</v>
      </c>
      <c r="H11" s="935">
        <v>388</v>
      </c>
      <c r="I11" s="936"/>
      <c r="J11" s="1163"/>
      <c r="K11" s="1164"/>
    </row>
    <row r="12" spans="1:11" ht="15.75" thickBot="1" x14ac:dyDescent="0.3">
      <c r="B12" s="508" t="s">
        <v>763</v>
      </c>
      <c r="C12" s="509" t="s">
        <v>845</v>
      </c>
      <c r="D12" s="913">
        <v>4956.8639628957999</v>
      </c>
      <c r="E12" s="935">
        <v>20</v>
      </c>
      <c r="F12" s="935">
        <v>20</v>
      </c>
      <c r="G12" s="935">
        <v>20</v>
      </c>
      <c r="H12" s="935">
        <v>10</v>
      </c>
      <c r="I12" s="936"/>
      <c r="J12" s="1163"/>
      <c r="K12" s="1164"/>
    </row>
    <row r="13" spans="1:11" ht="15.75" thickBot="1" x14ac:dyDescent="0.3">
      <c r="B13" s="508" t="s">
        <v>773</v>
      </c>
      <c r="C13" s="471" t="s">
        <v>783</v>
      </c>
      <c r="D13" s="913">
        <f>+'[1]Template EU CR1'!C23+'[1]Template EU CR1'!F23</f>
        <v>12639.709710821999</v>
      </c>
      <c r="E13" s="913">
        <f>+'[1]Template EU CR1'!F23</f>
        <v>19.844999999999999</v>
      </c>
      <c r="F13" s="913">
        <f>+E13</f>
        <v>19.844999999999999</v>
      </c>
      <c r="G13" s="936"/>
      <c r="H13" s="936"/>
      <c r="I13" s="935"/>
      <c r="J13" s="1167"/>
      <c r="K13" s="1168"/>
    </row>
    <row r="14" spans="1:11" ht="15.75" thickBot="1" x14ac:dyDescent="0.3">
      <c r="B14" s="502" t="s">
        <v>775</v>
      </c>
      <c r="C14" s="509" t="s">
        <v>844</v>
      </c>
      <c r="D14" s="913">
        <v>12632</v>
      </c>
      <c r="E14" s="935">
        <v>20</v>
      </c>
      <c r="F14" s="935">
        <v>20</v>
      </c>
      <c r="G14" s="936"/>
      <c r="H14" s="936"/>
      <c r="I14" s="935"/>
      <c r="J14" s="1167"/>
      <c r="K14" s="1168"/>
    </row>
    <row r="15" spans="1:11" ht="15.75" thickBot="1" x14ac:dyDescent="0.3">
      <c r="B15" s="508" t="s">
        <v>777</v>
      </c>
      <c r="C15" s="509" t="s">
        <v>845</v>
      </c>
      <c r="D15" s="913">
        <v>8</v>
      </c>
      <c r="E15" s="935"/>
      <c r="F15" s="935"/>
      <c r="G15" s="936"/>
      <c r="H15" s="936"/>
      <c r="I15" s="935"/>
      <c r="J15" s="1167"/>
      <c r="K15" s="1168"/>
    </row>
    <row r="16" spans="1:11" ht="15.75" thickBot="1" x14ac:dyDescent="0.3">
      <c r="B16" s="510" t="s">
        <v>782</v>
      </c>
      <c r="C16" s="471" t="s">
        <v>147</v>
      </c>
      <c r="D16" s="916">
        <f>+D10+D13</f>
        <v>213406.709710822</v>
      </c>
      <c r="E16" s="916">
        <f>+E10+E13</f>
        <v>839.84638262681858</v>
      </c>
      <c r="F16" s="916">
        <f>+F10+F13</f>
        <v>839.84638262681858</v>
      </c>
      <c r="G16" s="916">
        <f>+G10+G13</f>
        <v>820.00138262681855</v>
      </c>
      <c r="H16" s="937">
        <v>398</v>
      </c>
      <c r="I16" s="937"/>
      <c r="J16" s="1165"/>
      <c r="K16" s="1166"/>
    </row>
  </sheetData>
  <mergeCells count="18">
    <mergeCell ref="J10:K10"/>
    <mergeCell ref="J11:K11"/>
    <mergeCell ref="J12:K12"/>
    <mergeCell ref="J16:K16"/>
    <mergeCell ref="J13:K13"/>
    <mergeCell ref="J14:K14"/>
    <mergeCell ref="J15:K15"/>
    <mergeCell ref="F4:G4"/>
    <mergeCell ref="J5:K5"/>
    <mergeCell ref="D6:G6"/>
    <mergeCell ref="H6:H7"/>
    <mergeCell ref="I6:I9"/>
    <mergeCell ref="J6:K9"/>
    <mergeCell ref="E7:F7"/>
    <mergeCell ref="G7:G9"/>
    <mergeCell ref="E8:E9"/>
    <mergeCell ref="F8:F9"/>
    <mergeCell ref="H8:H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C181-33B1-43CF-9708-78B3B4F95627}">
  <sheetPr codeName="Ark28">
    <tabColor theme="5" tint="0.39997558519241921"/>
    <pageSetUpPr fitToPage="1"/>
  </sheetPr>
  <dimension ref="A1:K31"/>
  <sheetViews>
    <sheetView showGridLines="0" zoomScaleNormal="100" workbookViewId="0"/>
  </sheetViews>
  <sheetFormatPr defaultColWidth="9.140625" defaultRowHeight="15" x14ac:dyDescent="0.25"/>
  <cols>
    <col min="1" max="1" width="9.140625" style="383"/>
    <col min="2" max="2" width="9.5703125" style="383" customWidth="1"/>
    <col min="3" max="3" width="42.7109375" style="383" customWidth="1"/>
    <col min="4" max="5" width="9.140625" style="383"/>
    <col min="6" max="6" width="12.5703125" style="383" customWidth="1"/>
    <col min="7" max="7" width="16.140625" style="383" customWidth="1"/>
    <col min="8" max="8" width="15.85546875" style="383" customWidth="1"/>
    <col min="9" max="9" width="23.42578125" style="383" customWidth="1"/>
    <col min="10" max="16384" width="9.140625" style="383"/>
  </cols>
  <sheetData>
    <row r="1" spans="1:11" x14ac:dyDescent="0.25">
      <c r="A1" s="9"/>
      <c r="B1" s="3" t="s">
        <v>115</v>
      </c>
      <c r="C1" s="3" t="s">
        <v>1663</v>
      </c>
    </row>
    <row r="2" spans="1:11" ht="18.75" x14ac:dyDescent="0.25">
      <c r="B2" s="496" t="s">
        <v>846</v>
      </c>
      <c r="C2" s="404"/>
      <c r="D2" s="404"/>
      <c r="E2" s="404"/>
      <c r="F2" s="404"/>
      <c r="G2" s="404"/>
      <c r="H2" s="404"/>
      <c r="I2" s="404"/>
    </row>
    <row r="3" spans="1:11" ht="16.5" thickBot="1" x14ac:dyDescent="0.3">
      <c r="B3" s="83"/>
      <c r="C3" s="117"/>
      <c r="D3" s="117"/>
      <c r="E3" s="1148"/>
      <c r="F3" s="1148"/>
      <c r="G3" s="117"/>
      <c r="H3" s="117"/>
      <c r="I3" s="117"/>
    </row>
    <row r="4" spans="1:11" ht="15.75" thickBot="1" x14ac:dyDescent="0.3">
      <c r="B4" s="130"/>
      <c r="C4" s="130"/>
      <c r="D4" s="497" t="s">
        <v>119</v>
      </c>
      <c r="E4" s="606" t="s">
        <v>120</v>
      </c>
      <c r="F4" s="606" t="s">
        <v>121</v>
      </c>
      <c r="G4" s="606" t="s">
        <v>209</v>
      </c>
      <c r="H4" s="606" t="s">
        <v>210</v>
      </c>
      <c r="I4" s="606" t="s">
        <v>211</v>
      </c>
    </row>
    <row r="5" spans="1:11" ht="15.75" customHeight="1" thickBot="1" x14ac:dyDescent="0.3">
      <c r="B5" s="130"/>
      <c r="C5" s="130"/>
      <c r="D5" s="1139" t="s">
        <v>847</v>
      </c>
      <c r="E5" s="1140"/>
      <c r="F5" s="1140"/>
      <c r="G5" s="1141"/>
      <c r="H5" s="1143" t="s">
        <v>838</v>
      </c>
      <c r="I5" s="1131" t="s">
        <v>840</v>
      </c>
    </row>
    <row r="6" spans="1:11" ht="60.75" customHeight="1" thickBot="1" x14ac:dyDescent="0.3">
      <c r="B6" s="130"/>
      <c r="C6" s="130"/>
      <c r="D6" s="498"/>
      <c r="E6" s="1139" t="s">
        <v>841</v>
      </c>
      <c r="F6" s="1143"/>
      <c r="G6" s="609" t="s">
        <v>848</v>
      </c>
      <c r="H6" s="1169"/>
      <c r="I6" s="1134"/>
    </row>
    <row r="7" spans="1:11" ht="15" customHeight="1" x14ac:dyDescent="0.25">
      <c r="B7" s="130"/>
      <c r="C7" s="130"/>
      <c r="D7" s="613"/>
      <c r="E7" s="1171"/>
      <c r="F7" s="1131" t="s">
        <v>819</v>
      </c>
      <c r="G7" s="1171"/>
      <c r="H7" s="1169"/>
      <c r="I7" s="1134"/>
    </row>
    <row r="8" spans="1:11" ht="15.75" customHeight="1" thickBot="1" x14ac:dyDescent="0.3">
      <c r="B8" s="130"/>
      <c r="C8" s="130"/>
      <c r="D8" s="499"/>
      <c r="E8" s="1172"/>
      <c r="F8" s="1132"/>
      <c r="G8" s="1173"/>
      <c r="H8" s="1170"/>
      <c r="I8" s="1135"/>
    </row>
    <row r="9" spans="1:11" ht="15.75" thickBot="1" x14ac:dyDescent="0.3">
      <c r="B9" s="500" t="s">
        <v>759</v>
      </c>
      <c r="C9" s="617" t="s">
        <v>849</v>
      </c>
      <c r="D9" s="486">
        <v>80197.313195159964</v>
      </c>
      <c r="E9" s="486">
        <v>117.43207301556836</v>
      </c>
      <c r="F9" s="486">
        <v>117.43207301556836</v>
      </c>
      <c r="G9" s="486">
        <v>1442.9592886748353</v>
      </c>
      <c r="H9" s="486">
        <v>122.75275178958616</v>
      </c>
      <c r="I9" s="486">
        <v>5.6130999059861937</v>
      </c>
      <c r="K9" s="405"/>
    </row>
    <row r="10" spans="1:11" ht="15.75" thickBot="1" x14ac:dyDescent="0.3">
      <c r="B10" s="501" t="s">
        <v>761</v>
      </c>
      <c r="C10" s="464" t="s">
        <v>850</v>
      </c>
      <c r="D10" s="486">
        <v>15.548379026051801</v>
      </c>
      <c r="E10" s="486">
        <v>0</v>
      </c>
      <c r="F10" s="486">
        <v>0</v>
      </c>
      <c r="G10" s="486">
        <v>0</v>
      </c>
      <c r="H10" s="486">
        <v>1.392989651268222E-2</v>
      </c>
      <c r="I10" s="486">
        <v>0</v>
      </c>
      <c r="K10" s="405"/>
    </row>
    <row r="11" spans="1:11" ht="15.75" thickBot="1" x14ac:dyDescent="0.3">
      <c r="B11" s="501" t="s">
        <v>763</v>
      </c>
      <c r="C11" s="464" t="s">
        <v>851</v>
      </c>
      <c r="D11" s="486">
        <v>1539.7472052818919</v>
      </c>
      <c r="E11" s="486">
        <v>3.2053125781530003</v>
      </c>
      <c r="F11" s="486">
        <v>3.2053125781530003</v>
      </c>
      <c r="G11" s="486">
        <v>9.014408313018599</v>
      </c>
      <c r="H11" s="486">
        <v>2.7093267586277023</v>
      </c>
      <c r="I11" s="486">
        <v>0.48332151058014217</v>
      </c>
      <c r="K11" s="405"/>
    </row>
    <row r="12" spans="1:11" ht="30.75" thickBot="1" x14ac:dyDescent="0.3">
      <c r="B12" s="501" t="s">
        <v>765</v>
      </c>
      <c r="C12" s="464" t="s">
        <v>852</v>
      </c>
      <c r="D12" s="486">
        <v>2120.7848062834551</v>
      </c>
      <c r="E12" s="486">
        <v>0</v>
      </c>
      <c r="F12" s="486">
        <v>0</v>
      </c>
      <c r="G12" s="486">
        <v>4.8631690732096002</v>
      </c>
      <c r="H12" s="486">
        <v>2.5193172301866138</v>
      </c>
      <c r="I12" s="486">
        <v>0</v>
      </c>
      <c r="K12" s="405"/>
    </row>
    <row r="13" spans="1:11" ht="15.75" thickBot="1" x14ac:dyDescent="0.3">
      <c r="B13" s="501" t="s">
        <v>767</v>
      </c>
      <c r="C13" s="464" t="s">
        <v>853</v>
      </c>
      <c r="D13" s="486">
        <v>44.846418795514992</v>
      </c>
      <c r="E13" s="486">
        <v>0</v>
      </c>
      <c r="F13" s="486">
        <v>0</v>
      </c>
      <c r="G13" s="486">
        <v>0</v>
      </c>
      <c r="H13" s="486">
        <v>5.6484184681712506E-2</v>
      </c>
      <c r="I13" s="486">
        <v>0</v>
      </c>
      <c r="K13" s="405"/>
    </row>
    <row r="14" spans="1:11" ht="15.75" thickBot="1" x14ac:dyDescent="0.3">
      <c r="B14" s="501" t="s">
        <v>769</v>
      </c>
      <c r="C14" s="464" t="s">
        <v>854</v>
      </c>
      <c r="D14" s="486">
        <v>4804.3924501051388</v>
      </c>
      <c r="E14" s="486">
        <v>4.2435094560257003</v>
      </c>
      <c r="F14" s="486">
        <v>4.2435094560257003</v>
      </c>
      <c r="G14" s="486">
        <v>17.173494059391889</v>
      </c>
      <c r="H14" s="486">
        <v>11.44805958372603</v>
      </c>
      <c r="I14" s="486">
        <v>0.46537519405052868</v>
      </c>
      <c r="K14" s="405"/>
    </row>
    <row r="15" spans="1:11" ht="15.75" thickBot="1" x14ac:dyDescent="0.3">
      <c r="B15" s="501" t="s">
        <v>771</v>
      </c>
      <c r="C15" s="464" t="s">
        <v>855</v>
      </c>
      <c r="D15" s="486">
        <v>3205.2722470785225</v>
      </c>
      <c r="E15" s="486">
        <v>18.179834633088898</v>
      </c>
      <c r="F15" s="486">
        <v>18.179834633088898</v>
      </c>
      <c r="G15" s="486">
        <v>1.3800741532195</v>
      </c>
      <c r="H15" s="486">
        <v>6.7552467367271118</v>
      </c>
      <c r="I15" s="486">
        <v>1.6758320082678226</v>
      </c>
      <c r="K15" s="405"/>
    </row>
    <row r="16" spans="1:11" ht="15.75" thickBot="1" x14ac:dyDescent="0.3">
      <c r="B16" s="501" t="s">
        <v>773</v>
      </c>
      <c r="C16" s="464" t="s">
        <v>856</v>
      </c>
      <c r="D16" s="486">
        <v>666.72548526456285</v>
      </c>
      <c r="E16" s="486">
        <v>3.3693025018475002</v>
      </c>
      <c r="F16" s="486">
        <v>3.3693025018475002</v>
      </c>
      <c r="G16" s="486">
        <v>0</v>
      </c>
      <c r="H16" s="486">
        <v>1.3433619304554401</v>
      </c>
      <c r="I16" s="486">
        <v>0.45986904517641081</v>
      </c>
      <c r="K16" s="405"/>
    </row>
    <row r="17" spans="2:11" ht="15.75" thickBot="1" x14ac:dyDescent="0.3">
      <c r="B17" s="502" t="s">
        <v>775</v>
      </c>
      <c r="C17" s="464" t="s">
        <v>857</v>
      </c>
      <c r="D17" s="486">
        <v>2189.7241030453574</v>
      </c>
      <c r="E17" s="486">
        <v>22.203743374646596</v>
      </c>
      <c r="F17" s="486">
        <v>22.203743374646596</v>
      </c>
      <c r="G17" s="486">
        <v>0</v>
      </c>
      <c r="H17" s="486">
        <v>4.2304905233310546</v>
      </c>
      <c r="I17" s="486">
        <v>0.58337597065984292</v>
      </c>
      <c r="K17" s="405"/>
    </row>
    <row r="18" spans="2:11" ht="15.75" thickBot="1" x14ac:dyDescent="0.3">
      <c r="B18" s="501" t="s">
        <v>777</v>
      </c>
      <c r="C18" s="464" t="s">
        <v>858</v>
      </c>
      <c r="D18" s="486">
        <v>246.46790448528472</v>
      </c>
      <c r="E18" s="486">
        <v>0</v>
      </c>
      <c r="F18" s="486">
        <v>0</v>
      </c>
      <c r="G18" s="486">
        <v>0</v>
      </c>
      <c r="H18" s="486">
        <v>0.63603224645777645</v>
      </c>
      <c r="I18" s="486">
        <v>0</v>
      </c>
      <c r="K18" s="405"/>
    </row>
    <row r="19" spans="2:11" ht="15.75" thickBot="1" x14ac:dyDescent="0.3">
      <c r="B19" s="501" t="s">
        <v>778</v>
      </c>
      <c r="C19" s="464" t="s">
        <v>859</v>
      </c>
      <c r="D19" s="486">
        <v>4247.6879353694667</v>
      </c>
      <c r="E19" s="503">
        <v>6.6221995118311998</v>
      </c>
      <c r="F19" s="504">
        <v>6.6221995118311998</v>
      </c>
      <c r="G19" s="486">
        <v>6.6948952778621003</v>
      </c>
      <c r="H19" s="486">
        <v>9.4596825814314549</v>
      </c>
      <c r="I19" s="486">
        <v>1.0148114941903414</v>
      </c>
      <c r="K19" s="405"/>
    </row>
    <row r="20" spans="2:11" ht="15.75" thickBot="1" x14ac:dyDescent="0.3">
      <c r="B20" s="501" t="s">
        <v>779</v>
      </c>
      <c r="C20" s="464" t="s">
        <v>860</v>
      </c>
      <c r="D20" s="486">
        <v>67811.96247567056</v>
      </c>
      <c r="E20" s="486">
        <v>456.34060096044777</v>
      </c>
      <c r="F20" s="486">
        <v>456.34060096044777</v>
      </c>
      <c r="G20" s="486">
        <v>0</v>
      </c>
      <c r="H20" s="486">
        <v>153.10971462441708</v>
      </c>
      <c r="I20" s="486">
        <v>22.621018002138882</v>
      </c>
      <c r="K20" s="405"/>
    </row>
    <row r="21" spans="2:11" ht="15.75" thickBot="1" x14ac:dyDescent="0.3">
      <c r="B21" s="501" t="s">
        <v>780</v>
      </c>
      <c r="C21" s="464" t="s">
        <v>861</v>
      </c>
      <c r="D21" s="486">
        <v>1053.9967826443146</v>
      </c>
      <c r="E21" s="486">
        <v>5.0529467788776516</v>
      </c>
      <c r="F21" s="486">
        <v>5.0529467788776516</v>
      </c>
      <c r="G21" s="486">
        <v>2.4972193850187998</v>
      </c>
      <c r="H21" s="486">
        <v>2.895039657826997</v>
      </c>
      <c r="I21" s="486">
        <v>0.68491957497724221</v>
      </c>
      <c r="K21" s="405"/>
    </row>
    <row r="22" spans="2:11" ht="15.75" thickBot="1" x14ac:dyDescent="0.3">
      <c r="B22" s="501" t="s">
        <v>781</v>
      </c>
      <c r="C22" s="464" t="s">
        <v>862</v>
      </c>
      <c r="D22" s="486">
        <v>1673.16865845594</v>
      </c>
      <c r="E22" s="486">
        <v>12.336909232091349</v>
      </c>
      <c r="F22" s="486">
        <v>12.336909232091349</v>
      </c>
      <c r="G22" s="486">
        <v>0</v>
      </c>
      <c r="H22" s="486">
        <v>4.1383508693002478</v>
      </c>
      <c r="I22" s="486">
        <v>0.88048335285676416</v>
      </c>
      <c r="K22" s="405"/>
    </row>
    <row r="23" spans="2:11" ht="30.75" thickBot="1" x14ac:dyDescent="0.3">
      <c r="B23" s="502" t="s">
        <v>782</v>
      </c>
      <c r="C23" s="464" t="s">
        <v>863</v>
      </c>
      <c r="D23" s="486">
        <v>23.948641887228998</v>
      </c>
      <c r="E23" s="486">
        <v>0</v>
      </c>
      <c r="F23" s="486">
        <v>0</v>
      </c>
      <c r="G23" s="486">
        <v>0</v>
      </c>
      <c r="H23" s="486">
        <v>0</v>
      </c>
      <c r="I23" s="486">
        <v>0</v>
      </c>
      <c r="K23" s="405"/>
    </row>
    <row r="24" spans="2:11" ht="15.75" thickBot="1" x14ac:dyDescent="0.3">
      <c r="B24" s="501" t="s">
        <v>784</v>
      </c>
      <c r="C24" s="464" t="s">
        <v>864</v>
      </c>
      <c r="D24" s="486">
        <v>927.45878455224897</v>
      </c>
      <c r="E24" s="486">
        <v>0</v>
      </c>
      <c r="F24" s="486">
        <v>0</v>
      </c>
      <c r="G24" s="486">
        <v>0</v>
      </c>
      <c r="H24" s="486">
        <v>1.3851521927754282</v>
      </c>
      <c r="I24" s="486">
        <v>0</v>
      </c>
      <c r="K24" s="405"/>
    </row>
    <row r="25" spans="2:11" ht="30.75" thickBot="1" x14ac:dyDescent="0.3">
      <c r="B25" s="501" t="s">
        <v>785</v>
      </c>
      <c r="C25" s="464" t="s">
        <v>865</v>
      </c>
      <c r="D25" s="486">
        <v>1142.3152569964361</v>
      </c>
      <c r="E25" s="486">
        <v>1.1736487324486</v>
      </c>
      <c r="F25" s="486">
        <v>1.1736487324486</v>
      </c>
      <c r="G25" s="486">
        <v>0</v>
      </c>
      <c r="H25" s="486">
        <v>1.794645551212076</v>
      </c>
      <c r="I25" s="486">
        <v>5.2414007373286775E-2</v>
      </c>
      <c r="K25" s="405"/>
    </row>
    <row r="26" spans="2:11" ht="15.75" thickBot="1" x14ac:dyDescent="0.3">
      <c r="B26" s="501" t="s">
        <v>786</v>
      </c>
      <c r="C26" s="464" t="s">
        <v>866</v>
      </c>
      <c r="D26" s="486">
        <v>682.13259464227053</v>
      </c>
      <c r="E26" s="486">
        <v>5.2660679777104837</v>
      </c>
      <c r="F26" s="486">
        <v>5.2660679777104837</v>
      </c>
      <c r="G26" s="486">
        <v>0</v>
      </c>
      <c r="H26" s="486">
        <v>1.4997173146283469</v>
      </c>
      <c r="I26" s="486">
        <v>0.43909514599057375</v>
      </c>
      <c r="K26" s="405"/>
    </row>
    <row r="27" spans="2:11" ht="15.75" thickBot="1" x14ac:dyDescent="0.3">
      <c r="B27" s="501" t="s">
        <v>787</v>
      </c>
      <c r="C27" s="464" t="s">
        <v>867</v>
      </c>
      <c r="D27" s="486">
        <v>1486.4623531107484</v>
      </c>
      <c r="E27" s="486">
        <v>19.150868200264298</v>
      </c>
      <c r="F27" s="486">
        <v>19.150868200264298</v>
      </c>
      <c r="G27" s="486">
        <v>4.6166957999999996</v>
      </c>
      <c r="H27" s="486">
        <v>3.3863454791669927</v>
      </c>
      <c r="I27" s="486">
        <v>0</v>
      </c>
      <c r="K27" s="405"/>
    </row>
    <row r="28" spans="2:11" ht="15.75" thickBot="1" x14ac:dyDescent="0.3">
      <c r="B28" s="505" t="s">
        <v>788</v>
      </c>
      <c r="C28" s="471" t="s">
        <v>147</v>
      </c>
      <c r="D28" s="506">
        <v>174079.95567785492</v>
      </c>
      <c r="E28" s="506">
        <v>674.57701695300136</v>
      </c>
      <c r="F28" s="506">
        <v>674.57701695300136</v>
      </c>
      <c r="G28" s="506">
        <v>1489.1992447365556</v>
      </c>
      <c r="H28" s="506">
        <v>330.13364915105092</v>
      </c>
      <c r="I28" s="506">
        <v>34.973615212248028</v>
      </c>
      <c r="K28" s="405"/>
    </row>
    <row r="30" spans="2:11" x14ac:dyDescent="0.25">
      <c r="D30" s="405"/>
    </row>
    <row r="31" spans="2:11" x14ac:dyDescent="0.25">
      <c r="E31" s="405"/>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fitToWidth="0" orientation="landscape" r:id="rId1"/>
  <headerFooter>
    <oddHeader>&amp;CDA
Bilag XV</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0432-E139-4F09-84EF-8654F4E630EB}">
  <sheetPr codeName="Ark3">
    <tabColor theme="4" tint="0.79998168889431442"/>
  </sheetPr>
  <dimension ref="A1:G134"/>
  <sheetViews>
    <sheetView showGridLines="0" zoomScaleNormal="100" workbookViewId="0"/>
  </sheetViews>
  <sheetFormatPr defaultColWidth="9.140625" defaultRowHeight="15" x14ac:dyDescent="0.25"/>
  <cols>
    <col min="1" max="1" width="9.140625" style="383" customWidth="1"/>
    <col min="2" max="2" width="10.5703125" style="3" customWidth="1"/>
    <col min="3" max="3" width="69" style="3" customWidth="1"/>
    <col min="4" max="4" width="13.85546875" style="3" customWidth="1"/>
    <col min="5" max="5" width="14.140625" style="3" customWidth="1"/>
    <col min="6" max="6" width="20.85546875" style="3" customWidth="1"/>
    <col min="7" max="7" width="9.140625" style="3" customWidth="1"/>
    <col min="8" max="16384" width="9.140625" style="3"/>
  </cols>
  <sheetData>
    <row r="1" spans="1:6" x14ac:dyDescent="0.25">
      <c r="A1" s="9"/>
      <c r="B1" s="3" t="s">
        <v>115</v>
      </c>
      <c r="C1" s="3" t="s">
        <v>1663</v>
      </c>
      <c r="D1" s="2"/>
      <c r="E1" s="2"/>
      <c r="F1" s="2"/>
    </row>
    <row r="2" spans="1:6" ht="18.75" x14ac:dyDescent="0.3">
      <c r="A2" s="9"/>
      <c r="B2" s="584" t="s">
        <v>116</v>
      </c>
      <c r="C2" s="299"/>
      <c r="D2" s="299"/>
      <c r="E2" s="299"/>
      <c r="F2" s="299"/>
    </row>
    <row r="3" spans="1:6" x14ac:dyDescent="0.25">
      <c r="A3" s="9"/>
    </row>
    <row r="4" spans="1:6" x14ac:dyDescent="0.25">
      <c r="A4" s="9"/>
    </row>
    <row r="5" spans="1:6" ht="30" customHeight="1" x14ac:dyDescent="0.25">
      <c r="A5" s="9"/>
      <c r="B5" s="1000"/>
      <c r="C5" s="1001"/>
      <c r="D5" s="998" t="s">
        <v>117</v>
      </c>
      <c r="E5" s="999"/>
      <c r="F5" s="5" t="s">
        <v>118</v>
      </c>
    </row>
    <row r="6" spans="1:6" x14ac:dyDescent="0.25">
      <c r="A6" s="9"/>
      <c r="B6" s="1000"/>
      <c r="C6" s="1001"/>
      <c r="D6" s="5" t="s">
        <v>119</v>
      </c>
      <c r="E6" s="5" t="s">
        <v>1696</v>
      </c>
      <c r="F6" s="5" t="s">
        <v>1697</v>
      </c>
    </row>
    <row r="7" spans="1:6" x14ac:dyDescent="0.25">
      <c r="A7" s="9"/>
      <c r="B7" s="1002"/>
      <c r="C7" s="1003"/>
      <c r="D7" s="5" t="s">
        <v>1698</v>
      </c>
      <c r="E7" s="5" t="s">
        <v>1699</v>
      </c>
      <c r="F7" s="5" t="s">
        <v>1698</v>
      </c>
    </row>
    <row r="8" spans="1:6" x14ac:dyDescent="0.25">
      <c r="A8" s="9"/>
      <c r="B8" s="5">
        <v>1</v>
      </c>
      <c r="C8" s="6" t="s">
        <v>124</v>
      </c>
      <c r="D8" s="826">
        <v>70963.783498446996</v>
      </c>
      <c r="E8" s="826">
        <v>69904.978819789001</v>
      </c>
      <c r="F8" s="826">
        <v>5677.1026798757593</v>
      </c>
    </row>
    <row r="9" spans="1:6" x14ac:dyDescent="0.25">
      <c r="A9" s="9"/>
      <c r="B9" s="5">
        <v>2</v>
      </c>
      <c r="C9" s="7" t="s">
        <v>125</v>
      </c>
      <c r="D9" s="826">
        <v>51095.987000446999</v>
      </c>
      <c r="E9" s="826">
        <v>49868.334067789001</v>
      </c>
      <c r="F9" s="826">
        <v>4087.6789600357602</v>
      </c>
    </row>
    <row r="10" spans="1:6" ht="15.75" customHeight="1" x14ac:dyDescent="0.25">
      <c r="A10" s="9"/>
      <c r="B10" s="5">
        <v>3</v>
      </c>
      <c r="C10" s="7" t="s">
        <v>126</v>
      </c>
      <c r="D10" s="6"/>
      <c r="E10" s="6"/>
      <c r="F10" s="6"/>
    </row>
    <row r="11" spans="1:6" x14ac:dyDescent="0.25">
      <c r="A11" s="9"/>
      <c r="B11" s="5">
        <v>4</v>
      </c>
      <c r="C11" s="7" t="s">
        <v>127</v>
      </c>
      <c r="D11" s="6"/>
      <c r="E11" s="6"/>
      <c r="F11" s="6"/>
    </row>
    <row r="12" spans="1:6" x14ac:dyDescent="0.25">
      <c r="A12" s="9"/>
      <c r="B12" s="5" t="s">
        <v>128</v>
      </c>
      <c r="C12" s="7" t="s">
        <v>1679</v>
      </c>
      <c r="D12" s="6"/>
      <c r="E12" s="6"/>
      <c r="F12" s="6"/>
    </row>
    <row r="13" spans="1:6" x14ac:dyDescent="0.25">
      <c r="A13" s="9"/>
      <c r="B13" s="5">
        <v>5</v>
      </c>
      <c r="C13" s="7" t="s">
        <v>129</v>
      </c>
      <c r="D13" s="826">
        <v>19867.796498</v>
      </c>
      <c r="E13" s="826">
        <v>20036.644752</v>
      </c>
      <c r="F13" s="826">
        <v>1589.4237198400001</v>
      </c>
    </row>
    <row r="14" spans="1:6" x14ac:dyDescent="0.25">
      <c r="A14" s="9"/>
      <c r="B14" s="5">
        <v>6</v>
      </c>
      <c r="C14" s="6" t="s">
        <v>130</v>
      </c>
      <c r="D14" s="6"/>
      <c r="E14" s="6"/>
      <c r="F14" s="6"/>
    </row>
    <row r="15" spans="1:6" x14ac:dyDescent="0.25">
      <c r="A15" s="9"/>
      <c r="B15" s="5">
        <v>7</v>
      </c>
      <c r="C15" s="7" t="s">
        <v>125</v>
      </c>
      <c r="D15" s="6"/>
      <c r="E15" s="6"/>
      <c r="F15" s="6"/>
    </row>
    <row r="16" spans="1:6" x14ac:dyDescent="0.25">
      <c r="A16" s="9"/>
      <c r="B16" s="5">
        <v>8</v>
      </c>
      <c r="C16" s="7" t="s">
        <v>131</v>
      </c>
      <c r="D16" s="6"/>
      <c r="E16" s="6"/>
      <c r="F16" s="6"/>
    </row>
    <row r="17" spans="1:7" x14ac:dyDescent="0.25">
      <c r="A17" s="9"/>
      <c r="B17" s="5" t="s">
        <v>132</v>
      </c>
      <c r="C17" s="7" t="s">
        <v>133</v>
      </c>
      <c r="D17" s="6"/>
      <c r="E17" s="6"/>
      <c r="F17" s="6"/>
      <c r="G17" s="2"/>
    </row>
    <row r="18" spans="1:7" x14ac:dyDescent="0.25">
      <c r="A18" s="9"/>
      <c r="B18" s="5">
        <v>9</v>
      </c>
      <c r="C18" s="7" t="s">
        <v>134</v>
      </c>
      <c r="D18" s="6"/>
      <c r="E18" s="6"/>
      <c r="F18" s="6"/>
    </row>
    <row r="19" spans="1:7" x14ac:dyDescent="0.25">
      <c r="A19" s="9"/>
      <c r="B19" s="5">
        <v>10</v>
      </c>
      <c r="C19" s="6" t="s">
        <v>1680</v>
      </c>
      <c r="D19" s="6"/>
      <c r="E19" s="6"/>
      <c r="F19" s="6"/>
    </row>
    <row r="20" spans="1:7" x14ac:dyDescent="0.25">
      <c r="A20" s="9"/>
      <c r="B20" s="5" t="s">
        <v>176</v>
      </c>
      <c r="C20" s="6" t="s">
        <v>1681</v>
      </c>
      <c r="D20" s="6"/>
      <c r="E20" s="6"/>
      <c r="F20" s="6"/>
    </row>
    <row r="21" spans="1:7" x14ac:dyDescent="0.25">
      <c r="A21" s="9"/>
      <c r="B21" s="5" t="s">
        <v>1682</v>
      </c>
      <c r="C21" s="6" t="s">
        <v>1683</v>
      </c>
      <c r="D21" s="6"/>
      <c r="E21" s="6"/>
      <c r="F21" s="6"/>
    </row>
    <row r="22" spans="1:7" x14ac:dyDescent="0.25">
      <c r="A22" s="9"/>
      <c r="B22" s="5" t="s">
        <v>1684</v>
      </c>
      <c r="C22" s="6" t="s">
        <v>1685</v>
      </c>
      <c r="D22" s="6"/>
      <c r="E22" s="6"/>
      <c r="F22" s="6"/>
    </row>
    <row r="23" spans="1:7" x14ac:dyDescent="0.25">
      <c r="A23" s="9"/>
      <c r="B23" s="819">
        <v>11</v>
      </c>
      <c r="C23" s="780" t="s">
        <v>135</v>
      </c>
      <c r="D23" s="780"/>
      <c r="E23" s="780"/>
      <c r="F23" s="780"/>
    </row>
    <row r="24" spans="1:7" x14ac:dyDescent="0.25">
      <c r="A24" s="9"/>
      <c r="B24" s="819">
        <v>12</v>
      </c>
      <c r="C24" s="780" t="s">
        <v>135</v>
      </c>
      <c r="D24" s="780"/>
      <c r="E24" s="780"/>
      <c r="F24" s="780"/>
    </row>
    <row r="25" spans="1:7" x14ac:dyDescent="0.25">
      <c r="A25" s="9"/>
      <c r="B25" s="819">
        <v>13</v>
      </c>
      <c r="C25" s="780" t="s">
        <v>135</v>
      </c>
      <c r="D25" s="780"/>
      <c r="E25" s="780"/>
      <c r="F25" s="780"/>
    </row>
    <row r="26" spans="1:7" ht="15" customHeight="1" x14ac:dyDescent="0.25">
      <c r="A26" s="9"/>
      <c r="B26" s="819">
        <v>14</v>
      </c>
      <c r="C26" s="780" t="s">
        <v>135</v>
      </c>
      <c r="D26" s="780"/>
      <c r="E26" s="780"/>
      <c r="F26" s="780"/>
    </row>
    <row r="27" spans="1:7" x14ac:dyDescent="0.25">
      <c r="A27" s="9"/>
      <c r="B27" s="5">
        <v>15</v>
      </c>
      <c r="C27" s="6" t="s">
        <v>136</v>
      </c>
      <c r="D27" s="6"/>
      <c r="E27" s="6"/>
      <c r="F27" s="6"/>
    </row>
    <row r="28" spans="1:7" x14ac:dyDescent="0.25">
      <c r="A28" s="9"/>
      <c r="B28" s="5">
        <v>16</v>
      </c>
      <c r="C28" s="6" t="s">
        <v>137</v>
      </c>
      <c r="D28" s="6"/>
      <c r="E28" s="6"/>
      <c r="F28" s="6"/>
    </row>
    <row r="29" spans="1:7" x14ac:dyDescent="0.25">
      <c r="A29" s="9"/>
      <c r="B29" s="5">
        <v>17</v>
      </c>
      <c r="C29" s="7" t="s">
        <v>138</v>
      </c>
      <c r="D29" s="6"/>
      <c r="E29" s="6"/>
      <c r="F29" s="6"/>
    </row>
    <row r="30" spans="1:7" x14ac:dyDescent="0.25">
      <c r="A30" s="9"/>
      <c r="B30" s="5">
        <v>18</v>
      </c>
      <c r="C30" s="7" t="s">
        <v>139</v>
      </c>
      <c r="D30" s="6"/>
      <c r="E30" s="6"/>
      <c r="F30" s="6"/>
    </row>
    <row r="31" spans="1:7" x14ac:dyDescent="0.25">
      <c r="A31" s="9"/>
      <c r="B31" s="5">
        <v>19</v>
      </c>
      <c r="C31" s="7" t="s">
        <v>140</v>
      </c>
      <c r="D31" s="6"/>
      <c r="E31" s="6"/>
      <c r="F31" s="6"/>
    </row>
    <row r="32" spans="1:7" x14ac:dyDescent="0.25">
      <c r="A32" s="9"/>
      <c r="B32" s="5" t="s">
        <v>141</v>
      </c>
      <c r="C32" s="7" t="s">
        <v>142</v>
      </c>
      <c r="D32" s="6"/>
      <c r="E32" s="6"/>
      <c r="F32" s="6"/>
    </row>
    <row r="33" spans="1:6" x14ac:dyDescent="0.25">
      <c r="A33" s="9"/>
      <c r="B33" s="5">
        <v>20</v>
      </c>
      <c r="C33" s="6" t="s">
        <v>143</v>
      </c>
      <c r="D33" s="334">
        <v>2563.70658632907</v>
      </c>
      <c r="E33" s="334">
        <v>2394.4077631735199</v>
      </c>
      <c r="F33" s="334">
        <v>205.09652690632561</v>
      </c>
    </row>
    <row r="34" spans="1:6" x14ac:dyDescent="0.25">
      <c r="A34" s="9"/>
      <c r="B34" s="816">
        <v>21</v>
      </c>
      <c r="C34" s="820" t="s">
        <v>1686</v>
      </c>
      <c r="D34" s="827">
        <v>2563.70658632907</v>
      </c>
      <c r="E34" s="827">
        <v>2394.4077631735199</v>
      </c>
      <c r="F34" s="827">
        <v>205.09652690632561</v>
      </c>
    </row>
    <row r="35" spans="1:6" x14ac:dyDescent="0.25">
      <c r="B35" s="821" t="s">
        <v>1687</v>
      </c>
      <c r="C35" s="822" t="s">
        <v>1688</v>
      </c>
      <c r="D35" s="822"/>
      <c r="E35" s="822"/>
      <c r="F35" s="822"/>
    </row>
    <row r="36" spans="1:6" x14ac:dyDescent="0.25">
      <c r="A36" s="14"/>
      <c r="B36" s="821">
        <v>22</v>
      </c>
      <c r="C36" s="822" t="s">
        <v>1689</v>
      </c>
      <c r="D36" s="822"/>
      <c r="E36" s="822"/>
      <c r="F36" s="822"/>
    </row>
    <row r="37" spans="1:6" x14ac:dyDescent="0.25">
      <c r="A37" s="14"/>
      <c r="B37" s="5" t="s">
        <v>144</v>
      </c>
      <c r="C37" s="6" t="s">
        <v>145</v>
      </c>
      <c r="D37" s="6"/>
      <c r="E37" s="6"/>
      <c r="F37" s="6"/>
    </row>
    <row r="38" spans="1:6" x14ac:dyDescent="0.25">
      <c r="A38" s="14"/>
      <c r="B38" s="5">
        <v>23</v>
      </c>
      <c r="C38" s="6" t="s">
        <v>1690</v>
      </c>
      <c r="D38" s="6"/>
      <c r="E38" s="6"/>
      <c r="F38" s="6"/>
    </row>
    <row r="39" spans="1:6" x14ac:dyDescent="0.25">
      <c r="A39" s="14"/>
      <c r="B39" s="5">
        <v>24</v>
      </c>
      <c r="C39" s="6" t="s">
        <v>313</v>
      </c>
      <c r="D39" s="826">
        <v>4797.1748243416596</v>
      </c>
      <c r="E39" s="826">
        <v>4797.1748243416596</v>
      </c>
      <c r="F39" s="826">
        <v>383.77398594733279</v>
      </c>
    </row>
    <row r="40" spans="1:6" x14ac:dyDescent="0.25">
      <c r="A40" s="14"/>
      <c r="B40" s="5" t="s">
        <v>1691</v>
      </c>
      <c r="C40" s="6" t="s">
        <v>1692</v>
      </c>
      <c r="D40" s="6"/>
      <c r="E40" s="6"/>
      <c r="F40" s="6"/>
    </row>
    <row r="41" spans="1:6" ht="30" x14ac:dyDescent="0.25">
      <c r="A41" s="14"/>
      <c r="B41" s="5">
        <v>25</v>
      </c>
      <c r="C41" s="119" t="s">
        <v>146</v>
      </c>
      <c r="D41" s="6"/>
      <c r="E41" s="6"/>
      <c r="F41" s="6"/>
    </row>
    <row r="42" spans="1:6" x14ac:dyDescent="0.25">
      <c r="A42" s="9"/>
      <c r="B42" s="5">
        <v>26</v>
      </c>
      <c r="C42" s="823" t="s">
        <v>1693</v>
      </c>
      <c r="D42" s="828">
        <v>0</v>
      </c>
      <c r="E42" s="828">
        <v>0</v>
      </c>
      <c r="F42" s="824"/>
    </row>
    <row r="43" spans="1:6" x14ac:dyDescent="0.25">
      <c r="A43" s="9"/>
      <c r="B43" s="5">
        <v>27</v>
      </c>
      <c r="C43" s="825" t="s">
        <v>1694</v>
      </c>
      <c r="D43" s="6"/>
      <c r="E43" s="6"/>
      <c r="F43" s="824"/>
    </row>
    <row r="44" spans="1:6" x14ac:dyDescent="0.25">
      <c r="A44" s="9"/>
      <c r="B44" s="5">
        <v>28</v>
      </c>
      <c r="C44" s="825" t="s">
        <v>1695</v>
      </c>
      <c r="D44" s="6"/>
      <c r="E44" s="6"/>
      <c r="F44" s="824"/>
    </row>
    <row r="45" spans="1:6" x14ac:dyDescent="0.25">
      <c r="A45" s="9"/>
      <c r="B45" s="626">
        <v>29</v>
      </c>
      <c r="C45" s="8" t="s">
        <v>147</v>
      </c>
      <c r="D45" s="335">
        <v>78324.664909117739</v>
      </c>
      <c r="E45" s="335">
        <v>77096.561407304194</v>
      </c>
      <c r="F45" s="335">
        <v>6265.9731927294197</v>
      </c>
    </row>
    <row r="46" spans="1:6" x14ac:dyDescent="0.25">
      <c r="A46" s="9"/>
    </row>
    <row r="47" spans="1:6" x14ac:dyDescent="0.25">
      <c r="A47" s="9"/>
    </row>
    <row r="48" spans="1:6"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sheetData>
  <mergeCells count="2">
    <mergeCell ref="D5:E5"/>
    <mergeCell ref="B5:C7"/>
  </mergeCells>
  <pageMargins left="0.7" right="0.7" top="0.75" bottom="0.75" header="0.3" footer="0.3"/>
  <pageSetup paperSize="9" orientation="landscape" r:id="rId1"/>
  <headerFooter>
    <oddHeader>&amp;CDA
Bilag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F65B-6053-430F-803A-F9858072696E}">
  <sheetPr codeName="Ark29">
    <tabColor theme="5" tint="0.39997558519241921"/>
  </sheetPr>
  <dimension ref="A1:O22"/>
  <sheetViews>
    <sheetView showGridLines="0" zoomScaleNormal="100" workbookViewId="0"/>
  </sheetViews>
  <sheetFormatPr defaultColWidth="9.140625" defaultRowHeight="15" x14ac:dyDescent="0.25"/>
  <cols>
    <col min="1" max="1" width="9.140625" style="383" customWidth="1"/>
    <col min="2" max="2" width="12.140625" style="383" customWidth="1"/>
    <col min="3" max="3" width="34.85546875" style="383" customWidth="1"/>
    <col min="4" max="4" width="14" style="383" customWidth="1"/>
    <col min="5" max="5" width="15.28515625" style="383" customWidth="1"/>
    <col min="6" max="6" width="12.28515625" style="383" customWidth="1"/>
    <col min="7" max="7" width="12.5703125" style="383" customWidth="1"/>
    <col min="8" max="8" width="19.28515625" style="383" customWidth="1"/>
    <col min="9" max="9" width="18" style="383" customWidth="1"/>
    <col min="10" max="15" width="14.7109375" style="383" customWidth="1"/>
    <col min="16" max="16384" width="9.140625" style="383"/>
  </cols>
  <sheetData>
    <row r="1" spans="1:15" x14ac:dyDescent="0.25">
      <c r="A1" s="9"/>
      <c r="B1" s="3" t="s">
        <v>115</v>
      </c>
      <c r="C1" s="3" t="s">
        <v>5</v>
      </c>
    </row>
    <row r="2" spans="1:15" ht="18.75" x14ac:dyDescent="0.25">
      <c r="B2" s="496" t="s">
        <v>29</v>
      </c>
      <c r="C2" s="404"/>
      <c r="D2" s="404"/>
      <c r="E2" s="404"/>
      <c r="F2" s="404"/>
      <c r="G2" s="404"/>
      <c r="H2" s="404"/>
      <c r="I2" s="404"/>
      <c r="J2" s="404"/>
      <c r="K2" s="404"/>
      <c r="L2" s="404"/>
      <c r="M2" s="404"/>
      <c r="N2" s="404"/>
      <c r="O2" s="404"/>
    </row>
    <row r="3" spans="1:15" ht="16.5" thickBot="1" x14ac:dyDescent="0.3">
      <c r="B3" s="83"/>
      <c r="C3" s="117"/>
      <c r="D3" s="117"/>
      <c r="E3" s="117"/>
      <c r="F3" s="117"/>
      <c r="G3" s="117"/>
      <c r="H3" s="117"/>
      <c r="I3" s="117"/>
      <c r="J3" s="117"/>
      <c r="K3" s="117"/>
      <c r="L3" s="117"/>
      <c r="M3" s="117"/>
      <c r="N3" s="117"/>
      <c r="O3" s="117"/>
    </row>
    <row r="4" spans="1:15" ht="15.75" thickBot="1" x14ac:dyDescent="0.3">
      <c r="B4" s="42"/>
      <c r="C4" s="472"/>
      <c r="D4" s="473" t="s">
        <v>119</v>
      </c>
      <c r="E4" s="474" t="s">
        <v>120</v>
      </c>
      <c r="F4" s="474" t="s">
        <v>121</v>
      </c>
      <c r="G4" s="474" t="s">
        <v>209</v>
      </c>
      <c r="H4" s="474" t="s">
        <v>210</v>
      </c>
      <c r="I4" s="474" t="s">
        <v>211</v>
      </c>
      <c r="J4" s="474" t="s">
        <v>212</v>
      </c>
      <c r="K4" s="474" t="s">
        <v>294</v>
      </c>
      <c r="L4" s="474" t="s">
        <v>737</v>
      </c>
      <c r="M4" s="474" t="s">
        <v>738</v>
      </c>
      <c r="N4" s="474" t="s">
        <v>739</v>
      </c>
      <c r="O4" s="474" t="s">
        <v>740</v>
      </c>
    </row>
    <row r="5" spans="1:15" ht="15.75" thickBot="1" x14ac:dyDescent="0.3">
      <c r="B5" s="130"/>
      <c r="C5" s="130"/>
      <c r="D5" s="475" t="s">
        <v>760</v>
      </c>
      <c r="E5" s="130"/>
      <c r="F5" s="130"/>
      <c r="G5" s="130"/>
      <c r="H5" s="130"/>
      <c r="I5" s="130"/>
      <c r="J5" s="130"/>
      <c r="K5" s="130"/>
      <c r="L5" s="130"/>
      <c r="M5" s="130"/>
      <c r="N5" s="130"/>
      <c r="O5" s="611"/>
    </row>
    <row r="6" spans="1:15" ht="15.75" thickBot="1" x14ac:dyDescent="0.3">
      <c r="B6" s="130"/>
      <c r="C6" s="130"/>
      <c r="D6" s="476"/>
      <c r="E6" s="477" t="s">
        <v>868</v>
      </c>
      <c r="F6" s="478"/>
      <c r="G6" s="477" t="s">
        <v>869</v>
      </c>
      <c r="H6" s="618"/>
      <c r="I6" s="618"/>
      <c r="J6" s="618"/>
      <c r="K6" s="618"/>
      <c r="L6" s="618"/>
      <c r="M6" s="618"/>
      <c r="N6" s="618"/>
      <c r="O6" s="617"/>
    </row>
    <row r="7" spans="1:15" ht="15.75" customHeight="1" thickBot="1" x14ac:dyDescent="0.3">
      <c r="B7" s="130"/>
      <c r="C7" s="130"/>
      <c r="D7" s="476"/>
      <c r="E7" s="476"/>
      <c r="F7" s="479"/>
      <c r="G7" s="476"/>
      <c r="H7" s="1131" t="s">
        <v>828</v>
      </c>
      <c r="I7" s="1174" t="s">
        <v>870</v>
      </c>
      <c r="J7" s="1175"/>
      <c r="K7" s="1175"/>
      <c r="L7" s="1175"/>
      <c r="M7" s="1175"/>
      <c r="N7" s="1175"/>
      <c r="O7" s="1176"/>
    </row>
    <row r="8" spans="1:15" ht="73.5" customHeight="1" thickBot="1" x14ac:dyDescent="0.3">
      <c r="B8" s="130"/>
      <c r="C8" s="130"/>
      <c r="D8" s="476"/>
      <c r="E8" s="476"/>
      <c r="F8" s="480" t="s">
        <v>871</v>
      </c>
      <c r="G8" s="481"/>
      <c r="H8" s="1132"/>
      <c r="I8" s="482"/>
      <c r="J8" s="609" t="s">
        <v>872</v>
      </c>
      <c r="K8" s="609" t="s">
        <v>873</v>
      </c>
      <c r="L8" s="609" t="s">
        <v>874</v>
      </c>
      <c r="M8" s="609" t="s">
        <v>875</v>
      </c>
      <c r="N8" s="609" t="s">
        <v>876</v>
      </c>
      <c r="O8" s="609" t="s">
        <v>877</v>
      </c>
    </row>
    <row r="9" spans="1:15" ht="15.75" thickBot="1" x14ac:dyDescent="0.3">
      <c r="B9" s="465" t="s">
        <v>759</v>
      </c>
      <c r="C9" s="483" t="s">
        <v>847</v>
      </c>
      <c r="D9" s="484">
        <v>194012</v>
      </c>
      <c r="E9" s="484">
        <v>193095</v>
      </c>
      <c r="F9" s="617"/>
      <c r="G9" s="484">
        <v>917</v>
      </c>
      <c r="H9" s="484">
        <v>512</v>
      </c>
      <c r="I9" s="484">
        <v>405</v>
      </c>
      <c r="J9" s="484">
        <v>186</v>
      </c>
      <c r="K9" s="484">
        <v>163</v>
      </c>
      <c r="L9" s="484">
        <v>50</v>
      </c>
      <c r="M9" s="617">
        <v>6</v>
      </c>
      <c r="N9" s="617"/>
      <c r="O9" s="617"/>
    </row>
    <row r="10" spans="1:15" ht="15.75" thickBot="1" x14ac:dyDescent="0.3">
      <c r="B10" s="468" t="s">
        <v>761</v>
      </c>
      <c r="C10" s="485" t="s">
        <v>878</v>
      </c>
      <c r="D10" s="484">
        <v>194012</v>
      </c>
      <c r="E10" s="484">
        <v>193095</v>
      </c>
      <c r="F10" s="464"/>
      <c r="G10" s="486">
        <v>917</v>
      </c>
      <c r="H10" s="484">
        <v>512</v>
      </c>
      <c r="I10" s="484">
        <v>405</v>
      </c>
      <c r="J10" s="484">
        <v>186</v>
      </c>
      <c r="K10" s="484">
        <v>163</v>
      </c>
      <c r="L10" s="484">
        <v>50</v>
      </c>
      <c r="M10" s="617">
        <v>6</v>
      </c>
      <c r="N10" s="464"/>
      <c r="O10" s="464"/>
    </row>
    <row r="11" spans="1:15" ht="30.75" thickBot="1" x14ac:dyDescent="0.3">
      <c r="B11" s="468" t="s">
        <v>763</v>
      </c>
      <c r="C11" s="487" t="s">
        <v>879</v>
      </c>
      <c r="D11" s="484">
        <v>194012</v>
      </c>
      <c r="E11" s="484">
        <v>193095</v>
      </c>
      <c r="F11" s="464"/>
      <c r="G11" s="486">
        <v>917</v>
      </c>
      <c r="H11" s="484">
        <v>512</v>
      </c>
      <c r="I11" s="484">
        <v>405</v>
      </c>
      <c r="J11" s="484">
        <v>186</v>
      </c>
      <c r="K11" s="484">
        <v>163</v>
      </c>
      <c r="L11" s="484">
        <v>50</v>
      </c>
      <c r="M11" s="617">
        <v>6</v>
      </c>
      <c r="N11" s="464"/>
      <c r="O11" s="464"/>
    </row>
    <row r="12" spans="1:15" ht="65.25" customHeight="1" thickBot="1" x14ac:dyDescent="0.3">
      <c r="B12" s="468" t="s">
        <v>765</v>
      </c>
      <c r="C12" s="488" t="s">
        <v>880</v>
      </c>
      <c r="D12" s="484">
        <v>49594</v>
      </c>
      <c r="E12" s="486">
        <v>49311</v>
      </c>
      <c r="F12" s="489"/>
      <c r="G12" s="464">
        <v>277</v>
      </c>
      <c r="H12" s="464">
        <v>149</v>
      </c>
      <c r="I12" s="464">
        <v>128</v>
      </c>
      <c r="J12" s="489"/>
      <c r="K12" s="489"/>
      <c r="L12" s="489"/>
      <c r="M12" s="489"/>
      <c r="N12" s="489"/>
      <c r="O12" s="489"/>
    </row>
    <row r="13" spans="1:15" ht="65.25" customHeight="1" thickBot="1" x14ac:dyDescent="0.3">
      <c r="B13" s="468" t="s">
        <v>767</v>
      </c>
      <c r="C13" s="488" t="s">
        <v>881</v>
      </c>
      <c r="D13" s="484">
        <v>3402</v>
      </c>
      <c r="E13" s="486">
        <v>3323</v>
      </c>
      <c r="F13" s="489"/>
      <c r="G13" s="464">
        <v>79</v>
      </c>
      <c r="H13" s="464">
        <v>68</v>
      </c>
      <c r="I13" s="464">
        <v>11</v>
      </c>
      <c r="J13" s="489"/>
      <c r="K13" s="489"/>
      <c r="L13" s="489"/>
      <c r="M13" s="489"/>
      <c r="N13" s="489"/>
      <c r="O13" s="489"/>
    </row>
    <row r="14" spans="1:15" ht="65.25" customHeight="1" thickBot="1" x14ac:dyDescent="0.3">
      <c r="B14" s="468" t="s">
        <v>769</v>
      </c>
      <c r="C14" s="488" t="s">
        <v>882</v>
      </c>
      <c r="D14" s="484">
        <v>429</v>
      </c>
      <c r="E14" s="486">
        <v>370</v>
      </c>
      <c r="F14" s="489"/>
      <c r="G14" s="464">
        <v>60</v>
      </c>
      <c r="H14" s="464">
        <v>56</v>
      </c>
      <c r="I14" s="464">
        <v>4</v>
      </c>
      <c r="J14" s="489"/>
      <c r="K14" s="489"/>
      <c r="L14" s="489"/>
      <c r="M14" s="489"/>
      <c r="N14" s="489"/>
      <c r="O14" s="489"/>
    </row>
    <row r="15" spans="1:15" ht="32.25" customHeight="1" thickBot="1" x14ac:dyDescent="0.3">
      <c r="B15" s="467" t="s">
        <v>771</v>
      </c>
      <c r="C15" s="490" t="s">
        <v>883</v>
      </c>
      <c r="D15" s="464">
        <v>385</v>
      </c>
      <c r="E15" s="464">
        <v>321</v>
      </c>
      <c r="F15" s="464"/>
      <c r="G15" s="464">
        <v>64</v>
      </c>
      <c r="H15" s="464">
        <v>46</v>
      </c>
      <c r="I15" s="464">
        <v>18</v>
      </c>
      <c r="J15" s="464">
        <v>3</v>
      </c>
      <c r="K15" s="464">
        <v>9</v>
      </c>
      <c r="L15" s="464">
        <v>5</v>
      </c>
      <c r="M15" s="464">
        <v>1</v>
      </c>
      <c r="N15" s="464"/>
      <c r="O15" s="464"/>
    </row>
    <row r="16" spans="1:15" ht="15.75" thickBot="1" x14ac:dyDescent="0.3">
      <c r="B16" s="467" t="s">
        <v>773</v>
      </c>
      <c r="C16" s="490" t="s">
        <v>884</v>
      </c>
      <c r="D16" s="491"/>
      <c r="E16" s="491"/>
      <c r="F16" s="491"/>
      <c r="G16" s="491"/>
      <c r="H16" s="491"/>
      <c r="I16" s="491"/>
      <c r="J16" s="491"/>
      <c r="K16" s="491"/>
      <c r="L16" s="491"/>
      <c r="M16" s="491"/>
      <c r="N16" s="491"/>
      <c r="O16" s="491"/>
    </row>
    <row r="17" spans="2:15" ht="29.25" customHeight="1" thickBot="1" x14ac:dyDescent="0.3">
      <c r="B17" s="468" t="s">
        <v>775</v>
      </c>
      <c r="C17" s="485" t="s">
        <v>885</v>
      </c>
      <c r="D17" s="485"/>
      <c r="E17" s="492"/>
      <c r="F17" s="492"/>
      <c r="G17" s="492"/>
      <c r="H17" s="492"/>
      <c r="I17" s="492"/>
      <c r="J17" s="125"/>
      <c r="K17" s="125"/>
      <c r="L17" s="125"/>
      <c r="M17" s="125"/>
      <c r="N17" s="125"/>
      <c r="O17" s="125"/>
    </row>
    <row r="18" spans="2:15" ht="15.75" thickBot="1" x14ac:dyDescent="0.3">
      <c r="B18" s="468" t="s">
        <v>777</v>
      </c>
      <c r="C18" s="487" t="s">
        <v>886</v>
      </c>
      <c r="D18" s="485"/>
      <c r="E18" s="492"/>
      <c r="F18" s="492"/>
      <c r="G18" s="492"/>
      <c r="H18" s="492"/>
      <c r="I18" s="492"/>
      <c r="J18" s="125"/>
      <c r="K18" s="125"/>
      <c r="L18" s="125"/>
      <c r="M18" s="125"/>
      <c r="N18" s="125"/>
      <c r="O18" s="125"/>
    </row>
    <row r="19" spans="2:15" ht="15.75" thickBot="1" x14ac:dyDescent="0.3">
      <c r="B19" s="468" t="s">
        <v>778</v>
      </c>
      <c r="C19" s="485" t="s">
        <v>887</v>
      </c>
      <c r="D19" s="485"/>
      <c r="E19" s="492"/>
      <c r="F19" s="492"/>
      <c r="G19" s="492"/>
      <c r="H19" s="492"/>
      <c r="I19" s="492"/>
      <c r="J19" s="125"/>
      <c r="K19" s="125"/>
      <c r="L19" s="125"/>
      <c r="M19" s="125"/>
      <c r="N19" s="125"/>
      <c r="O19" s="125"/>
    </row>
    <row r="20" spans="2:15" ht="15.75" thickBot="1" x14ac:dyDescent="0.3">
      <c r="B20" s="468" t="s">
        <v>779</v>
      </c>
      <c r="C20" s="487" t="s">
        <v>886</v>
      </c>
      <c r="D20" s="485"/>
      <c r="E20" s="492"/>
      <c r="F20" s="492"/>
      <c r="G20" s="492"/>
      <c r="H20" s="492"/>
      <c r="I20" s="492"/>
      <c r="J20" s="125"/>
      <c r="K20" s="125"/>
      <c r="L20" s="125"/>
      <c r="M20" s="125"/>
      <c r="N20" s="125"/>
      <c r="O20" s="125"/>
    </row>
    <row r="21" spans="2:15" ht="15.75" thickBot="1" x14ac:dyDescent="0.3">
      <c r="B21" s="467" t="s">
        <v>780</v>
      </c>
      <c r="C21" s="490" t="s">
        <v>888</v>
      </c>
      <c r="D21" s="484">
        <v>6840.2604179999998</v>
      </c>
      <c r="E21" s="493">
        <v>6797</v>
      </c>
      <c r="F21" s="493"/>
      <c r="G21" s="493">
        <v>43</v>
      </c>
      <c r="H21" s="493">
        <v>27</v>
      </c>
      <c r="I21" s="493">
        <v>15</v>
      </c>
      <c r="J21" s="494">
        <v>5</v>
      </c>
      <c r="K21" s="494">
        <v>9</v>
      </c>
      <c r="L21" s="494">
        <v>1</v>
      </c>
      <c r="M21" s="125"/>
      <c r="N21" s="125"/>
      <c r="O21" s="125"/>
    </row>
    <row r="22" spans="2:15" ht="15.75" thickBot="1" x14ac:dyDescent="0.3">
      <c r="B22" s="467" t="s">
        <v>781</v>
      </c>
      <c r="C22" s="490" t="s">
        <v>746</v>
      </c>
      <c r="D22" s="484">
        <v>36</v>
      </c>
      <c r="E22" s="484">
        <v>36</v>
      </c>
      <c r="F22" s="492"/>
      <c r="G22" s="495"/>
      <c r="H22" s="492"/>
      <c r="I22" s="492"/>
      <c r="J22" s="125"/>
      <c r="K22" s="125"/>
      <c r="L22" s="125"/>
      <c r="M22" s="125"/>
      <c r="N22" s="125"/>
      <c r="O22" s="125"/>
    </row>
  </sheetData>
  <mergeCells count="2">
    <mergeCell ref="H7:H8"/>
    <mergeCell ref="I7:O7"/>
  </mergeCells>
  <pageMargins left="0.70866141732283472" right="0.70866141732283472" top="0.74803149606299213" bottom="0.74803149606299213" header="0.31496062992125984" footer="0.31496062992125984"/>
  <pageSetup paperSize="9" scale="75" orientation="landscape" r:id="rId1"/>
  <headerFooter>
    <oddHeader>&amp;CDA
Bilag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A5EF-0BEE-403F-B77A-DAAF89462BA6}">
  <sheetPr codeName="Ark30">
    <tabColor theme="5" tint="0.39997558519241921"/>
  </sheetPr>
  <dimension ref="A1:F16"/>
  <sheetViews>
    <sheetView showGridLines="0" zoomScaleNormal="100" workbookViewId="0"/>
  </sheetViews>
  <sheetFormatPr defaultColWidth="9.140625" defaultRowHeight="15" x14ac:dyDescent="0.25"/>
  <cols>
    <col min="1" max="1" width="9.140625" style="383"/>
    <col min="2" max="2" width="10.42578125" style="383" customWidth="1"/>
    <col min="3" max="4" width="26.42578125" style="383" customWidth="1"/>
    <col min="5" max="6" width="27" style="383" customWidth="1"/>
    <col min="7" max="16384" width="9.140625" style="383"/>
  </cols>
  <sheetData>
    <row r="1" spans="1:6" x14ac:dyDescent="0.25">
      <c r="A1" s="9"/>
      <c r="B1" s="3" t="s">
        <v>115</v>
      </c>
      <c r="C1" s="3" t="s">
        <v>1663</v>
      </c>
    </row>
    <row r="2" spans="1:6" ht="18.75" x14ac:dyDescent="0.25">
      <c r="B2" s="496" t="s">
        <v>30</v>
      </c>
      <c r="C2" s="404"/>
      <c r="D2" s="404"/>
      <c r="E2" s="404"/>
      <c r="F2" s="404"/>
    </row>
    <row r="3" spans="1:6" ht="15.75" thickBot="1" x14ac:dyDescent="0.3">
      <c r="B3" s="1178"/>
      <c r="C3" s="1178"/>
      <c r="D3" s="42"/>
      <c r="E3" s="630"/>
      <c r="F3" s="630"/>
    </row>
    <row r="4" spans="1:6" ht="15.75" thickBot="1" x14ac:dyDescent="0.3">
      <c r="B4" s="1178"/>
      <c r="C4" s="1178"/>
      <c r="D4" s="472"/>
      <c r="E4" s="620" t="s">
        <v>119</v>
      </c>
      <c r="F4" s="620" t="s">
        <v>120</v>
      </c>
    </row>
    <row r="5" spans="1:6" ht="15" customHeight="1" x14ac:dyDescent="0.25">
      <c r="B5" s="1178"/>
      <c r="C5" s="1178"/>
      <c r="D5"/>
      <c r="E5" s="1117" t="s">
        <v>889</v>
      </c>
      <c r="F5" s="1129"/>
    </row>
    <row r="6" spans="1:6" ht="15.75" thickBot="1" x14ac:dyDescent="0.3">
      <c r="B6" s="1178"/>
      <c r="C6" s="1178"/>
      <c r="D6" s="611"/>
      <c r="E6" s="1152"/>
      <c r="F6" s="1153"/>
    </row>
    <row r="7" spans="1:6" ht="15.75" thickBot="1" x14ac:dyDescent="0.3">
      <c r="B7" s="1177"/>
      <c r="C7" s="1177"/>
      <c r="D7" s="464"/>
      <c r="E7" s="933" t="s">
        <v>890</v>
      </c>
      <c r="F7" s="909" t="s">
        <v>891</v>
      </c>
    </row>
    <row r="8" spans="1:6" ht="15.75" customHeight="1" thickBot="1" x14ac:dyDescent="0.3">
      <c r="B8" s="938" t="s">
        <v>759</v>
      </c>
      <c r="C8" s="1183" t="s">
        <v>892</v>
      </c>
      <c r="D8" s="1184"/>
      <c r="E8" s="464"/>
      <c r="F8" s="464"/>
    </row>
    <row r="9" spans="1:6" ht="15.75" customHeight="1" thickBot="1" x14ac:dyDescent="0.3">
      <c r="B9" s="939" t="s">
        <v>761</v>
      </c>
      <c r="C9" s="1183" t="s">
        <v>893</v>
      </c>
      <c r="D9" s="1184"/>
      <c r="E9" s="464"/>
      <c r="F9" s="464"/>
    </row>
    <row r="10" spans="1:6" ht="15.75" customHeight="1" thickBot="1" x14ac:dyDescent="0.3">
      <c r="B10" s="940" t="s">
        <v>763</v>
      </c>
      <c r="C10" s="1179" t="s">
        <v>894</v>
      </c>
      <c r="D10" s="1180"/>
      <c r="E10" s="464"/>
      <c r="F10" s="464"/>
    </row>
    <row r="11" spans="1:6" ht="15.75" customHeight="1" thickBot="1" x14ac:dyDescent="0.3">
      <c r="B11" s="940" t="s">
        <v>765</v>
      </c>
      <c r="C11" s="1179" t="s">
        <v>895</v>
      </c>
      <c r="D11" s="1180"/>
      <c r="E11" s="464"/>
      <c r="F11" s="464"/>
    </row>
    <row r="12" spans="1:6" ht="15.75" customHeight="1" thickBot="1" x14ac:dyDescent="0.3">
      <c r="B12" s="940" t="s">
        <v>767</v>
      </c>
      <c r="C12" s="1179" t="s">
        <v>896</v>
      </c>
      <c r="D12" s="1180"/>
      <c r="E12" s="464"/>
      <c r="F12" s="464"/>
    </row>
    <row r="13" spans="1:6" ht="15.75" customHeight="1" thickBot="1" x14ac:dyDescent="0.3">
      <c r="B13" s="940" t="s">
        <v>769</v>
      </c>
      <c r="C13" s="1179" t="s">
        <v>897</v>
      </c>
      <c r="D13" s="1180"/>
      <c r="E13" s="464"/>
      <c r="F13" s="464"/>
    </row>
    <row r="14" spans="1:6" ht="15.75" thickBot="1" x14ac:dyDescent="0.3">
      <c r="B14" s="940" t="s">
        <v>771</v>
      </c>
      <c r="C14" s="1179" t="s">
        <v>898</v>
      </c>
      <c r="D14" s="1180"/>
      <c r="E14" s="464"/>
      <c r="F14" s="464"/>
    </row>
    <row r="15" spans="1:6" ht="15.75" thickBot="1" x14ac:dyDescent="0.3">
      <c r="B15" s="941" t="s">
        <v>773</v>
      </c>
      <c r="C15" s="1181" t="s">
        <v>147</v>
      </c>
      <c r="D15" s="1182"/>
      <c r="E15" s="905">
        <v>0</v>
      </c>
      <c r="F15" s="905">
        <v>0</v>
      </c>
    </row>
    <row r="16" spans="1:6" x14ac:dyDescent="0.25">
      <c r="B16"/>
      <c r="C16"/>
      <c r="D16"/>
    </row>
  </sheetData>
  <mergeCells count="14">
    <mergeCell ref="C14:D14"/>
    <mergeCell ref="C15:D15"/>
    <mergeCell ref="C8:D8"/>
    <mergeCell ref="C9:D9"/>
    <mergeCell ref="C10:D10"/>
    <mergeCell ref="C11:D11"/>
    <mergeCell ref="C12:D12"/>
    <mergeCell ref="C13:D13"/>
    <mergeCell ref="B7:C7"/>
    <mergeCell ref="B3:C3"/>
    <mergeCell ref="B4:C4"/>
    <mergeCell ref="B5:C5"/>
    <mergeCell ref="E5:F6"/>
    <mergeCell ref="B6:C6"/>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CE7B-91A6-49DF-8550-B10468BD97A3}">
  <sheetPr codeName="Ark31">
    <tabColor theme="5" tint="0.39997558519241921"/>
    <pageSetUpPr fitToPage="1"/>
  </sheetPr>
  <dimension ref="A1:Y15"/>
  <sheetViews>
    <sheetView showGridLines="0" zoomScaleNormal="100" workbookViewId="0"/>
  </sheetViews>
  <sheetFormatPr defaultColWidth="9.140625" defaultRowHeight="15" x14ac:dyDescent="0.25"/>
  <cols>
    <col min="1" max="1" width="9.140625" style="383"/>
    <col min="2" max="2" width="12.5703125" style="383" customWidth="1"/>
    <col min="3" max="3" width="23.42578125" style="383" customWidth="1"/>
    <col min="4" max="5" width="9.140625" style="383"/>
    <col min="6" max="6" width="15.28515625" style="383" customWidth="1"/>
    <col min="7" max="13" width="9.140625" style="383"/>
    <col min="14" max="14" width="15.28515625" style="383" customWidth="1"/>
    <col min="15" max="20" width="9.140625" style="383"/>
    <col min="21" max="21" width="15.28515625" style="383" customWidth="1"/>
    <col min="22" max="24" width="9.140625" style="383"/>
    <col min="25" max="25" width="15.28515625" style="383" customWidth="1"/>
    <col min="26" max="16384" width="9.140625" style="383"/>
  </cols>
  <sheetData>
    <row r="1" spans="1:25" x14ac:dyDescent="0.25">
      <c r="A1" s="9"/>
      <c r="B1" s="3" t="s">
        <v>115</v>
      </c>
      <c r="C1" s="3" t="s">
        <v>5</v>
      </c>
    </row>
    <row r="2" spans="1:25" ht="18.75" x14ac:dyDescent="0.25">
      <c r="B2" s="496" t="s">
        <v>31</v>
      </c>
      <c r="C2" s="404"/>
      <c r="D2" s="404"/>
      <c r="E2" s="404"/>
      <c r="F2" s="404"/>
      <c r="G2" s="404"/>
      <c r="H2" s="404"/>
      <c r="I2" s="404"/>
      <c r="J2" s="404"/>
      <c r="K2" s="404"/>
      <c r="L2" s="404"/>
      <c r="M2" s="404"/>
      <c r="N2" s="404"/>
      <c r="O2" s="404"/>
      <c r="P2" s="404"/>
      <c r="Q2" s="404"/>
      <c r="R2" s="404"/>
      <c r="S2" s="404"/>
      <c r="T2" s="404"/>
      <c r="U2" s="404"/>
      <c r="V2" s="404"/>
      <c r="W2" s="404"/>
      <c r="X2" s="404"/>
      <c r="Y2" s="404"/>
    </row>
    <row r="3" spans="1:25" ht="16.5" thickBot="1" x14ac:dyDescent="0.3">
      <c r="B3" s="117"/>
      <c r="C3" s="117"/>
      <c r="D3" s="128"/>
      <c r="E3" s="1148"/>
      <c r="F3" s="1148"/>
      <c r="G3" s="1148"/>
      <c r="H3" s="128"/>
      <c r="I3" s="1148"/>
      <c r="J3" s="1148"/>
      <c r="K3" s="1148"/>
      <c r="L3" s="128"/>
      <c r="M3" s="1148"/>
      <c r="N3" s="1148"/>
      <c r="O3" s="1148"/>
      <c r="P3" s="1148"/>
      <c r="Q3" s="1148"/>
      <c r="R3" s="1148"/>
      <c r="S3" s="1148"/>
      <c r="T3" s="128"/>
      <c r="U3" s="1148"/>
      <c r="V3" s="1148"/>
      <c r="W3" s="128"/>
      <c r="X3" s="1148"/>
      <c r="Y3" s="1148"/>
    </row>
    <row r="4" spans="1:25" ht="15.75" thickBot="1" x14ac:dyDescent="0.3">
      <c r="B4" s="42"/>
      <c r="C4" s="42"/>
      <c r="D4" s="1185" t="s">
        <v>119</v>
      </c>
      <c r="E4" s="1186"/>
      <c r="F4" s="614" t="s">
        <v>120</v>
      </c>
      <c r="G4" s="1185" t="s">
        <v>121</v>
      </c>
      <c r="H4" s="1187"/>
      <c r="I4" s="1186"/>
      <c r="J4" s="614" t="s">
        <v>209</v>
      </c>
      <c r="K4" s="1185" t="s">
        <v>210</v>
      </c>
      <c r="L4" s="1186"/>
      <c r="M4" s="1185" t="s">
        <v>211</v>
      </c>
      <c r="N4" s="1186"/>
      <c r="O4" s="1185" t="s">
        <v>212</v>
      </c>
      <c r="P4" s="1187"/>
      <c r="Q4" s="1186"/>
      <c r="R4" s="620" t="s">
        <v>294</v>
      </c>
      <c r="S4" s="1185" t="s">
        <v>737</v>
      </c>
      <c r="T4" s="1186"/>
      <c r="U4" s="620" t="s">
        <v>738</v>
      </c>
      <c r="V4" s="1185" t="s">
        <v>739</v>
      </c>
      <c r="W4" s="1186"/>
      <c r="X4" s="1185" t="s">
        <v>740</v>
      </c>
      <c r="Y4" s="1186"/>
    </row>
    <row r="5" spans="1:25" ht="15.75" thickBot="1" x14ac:dyDescent="0.3">
      <c r="B5"/>
      <c r="C5"/>
      <c r="D5" s="1190" t="s">
        <v>899</v>
      </c>
      <c r="E5" s="1191"/>
      <c r="F5" s="1192"/>
      <c r="G5" s="1196" t="s">
        <v>900</v>
      </c>
      <c r="H5" s="1197"/>
      <c r="I5" s="1197"/>
      <c r="J5" s="1197"/>
      <c r="K5" s="1197"/>
      <c r="L5" s="1197"/>
      <c r="M5" s="1197"/>
      <c r="N5" s="1197"/>
      <c r="O5" s="1198"/>
      <c r="P5" s="1198"/>
      <c r="Q5" s="1198"/>
      <c r="R5" s="463"/>
      <c r="S5" s="1198"/>
      <c r="T5" s="1198"/>
      <c r="U5" s="463"/>
      <c r="V5" s="1198"/>
      <c r="W5" s="1198"/>
      <c r="X5" s="1198"/>
      <c r="Y5" s="1199"/>
    </row>
    <row r="6" spans="1:25" ht="15.75" customHeight="1" thickBot="1" x14ac:dyDescent="0.3">
      <c r="B6"/>
      <c r="C6" s="611"/>
      <c r="D6" s="1193"/>
      <c r="E6" s="1194"/>
      <c r="F6" s="1195"/>
      <c r="G6" s="1200"/>
      <c r="H6" s="1201"/>
      <c r="I6" s="1201"/>
      <c r="J6" s="1202"/>
      <c r="K6" s="1103" t="s">
        <v>901</v>
      </c>
      <c r="L6" s="1104"/>
      <c r="M6" s="1104"/>
      <c r="N6" s="1188"/>
      <c r="O6" s="1189" t="s">
        <v>902</v>
      </c>
      <c r="P6" s="1104"/>
      <c r="Q6" s="1104"/>
      <c r="R6" s="1188"/>
      <c r="S6" s="1189" t="s">
        <v>903</v>
      </c>
      <c r="T6" s="1104"/>
      <c r="U6" s="1188"/>
      <c r="V6" s="1189" t="s">
        <v>904</v>
      </c>
      <c r="W6" s="1104"/>
      <c r="X6" s="1104"/>
      <c r="Y6" s="1188"/>
    </row>
    <row r="7" spans="1:25" ht="45.75" customHeight="1" thickBot="1" x14ac:dyDescent="0.3">
      <c r="B7"/>
      <c r="C7" s="464"/>
      <c r="D7" s="1103" t="s">
        <v>847</v>
      </c>
      <c r="E7" s="1105"/>
      <c r="F7" s="606" t="s">
        <v>891</v>
      </c>
      <c r="G7" s="1103" t="s">
        <v>890</v>
      </c>
      <c r="H7" s="1105"/>
      <c r="I7" s="1103" t="s">
        <v>891</v>
      </c>
      <c r="J7" s="1105"/>
      <c r="K7" s="1103" t="s">
        <v>890</v>
      </c>
      <c r="L7" s="1104"/>
      <c r="M7" s="1105"/>
      <c r="N7" s="612" t="s">
        <v>891</v>
      </c>
      <c r="O7" s="1103" t="s">
        <v>890</v>
      </c>
      <c r="P7" s="1105"/>
      <c r="Q7" s="1103" t="s">
        <v>891</v>
      </c>
      <c r="R7" s="1105"/>
      <c r="S7" s="1103" t="s">
        <v>890</v>
      </c>
      <c r="T7" s="1105"/>
      <c r="U7" s="612" t="s">
        <v>891</v>
      </c>
      <c r="V7" s="1103" t="s">
        <v>890</v>
      </c>
      <c r="W7" s="1104"/>
      <c r="X7" s="1105"/>
      <c r="Y7" s="614" t="s">
        <v>891</v>
      </c>
    </row>
    <row r="8" spans="1:25" ht="70.5" customHeight="1" thickBot="1" x14ac:dyDescent="0.3">
      <c r="B8" s="465" t="s">
        <v>759</v>
      </c>
      <c r="C8" s="464" t="s">
        <v>905</v>
      </c>
      <c r="D8" s="1209"/>
      <c r="E8" s="1210"/>
      <c r="F8" s="464"/>
      <c r="G8" s="1209"/>
      <c r="H8" s="1210"/>
      <c r="I8" s="1209"/>
      <c r="J8" s="1210"/>
      <c r="K8" s="1203"/>
      <c r="L8" s="1205"/>
      <c r="M8" s="1204"/>
      <c r="N8" s="619"/>
      <c r="O8" s="1203"/>
      <c r="P8" s="1204"/>
      <c r="Q8" s="1203"/>
      <c r="R8" s="1204"/>
      <c r="S8" s="1203"/>
      <c r="T8" s="1204"/>
      <c r="U8" s="619"/>
      <c r="V8" s="1203"/>
      <c r="W8" s="1205"/>
      <c r="X8" s="1204"/>
      <c r="Y8" s="466"/>
    </row>
    <row r="9" spans="1:25" ht="81" customHeight="1" thickBot="1" x14ac:dyDescent="0.3">
      <c r="B9" s="467" t="s">
        <v>761</v>
      </c>
      <c r="C9" s="464" t="s">
        <v>906</v>
      </c>
      <c r="D9" s="1206" t="s">
        <v>1661</v>
      </c>
      <c r="E9" s="1207"/>
      <c r="F9" s="809" t="s">
        <v>1662</v>
      </c>
      <c r="G9" s="1206" t="s">
        <v>1661</v>
      </c>
      <c r="H9" s="1207"/>
      <c r="I9" s="1206" t="s">
        <v>1662</v>
      </c>
      <c r="J9" s="1207"/>
      <c r="K9" s="1206" t="s">
        <v>1661</v>
      </c>
      <c r="L9" s="1208"/>
      <c r="M9" s="1207"/>
      <c r="N9" s="809" t="s">
        <v>1662</v>
      </c>
      <c r="O9" s="1209"/>
      <c r="P9" s="1210"/>
      <c r="Q9" s="1209"/>
      <c r="R9" s="1210"/>
      <c r="S9" s="1209"/>
      <c r="T9" s="1210"/>
      <c r="U9" s="464"/>
      <c r="V9" s="1206" t="s">
        <v>1661</v>
      </c>
      <c r="W9" s="1208"/>
      <c r="X9" s="1207"/>
      <c r="Y9" s="809" t="s">
        <v>1662</v>
      </c>
    </row>
    <row r="10" spans="1:25" ht="42.75" customHeight="1" thickBot="1" x14ac:dyDescent="0.3">
      <c r="B10" s="468" t="s">
        <v>763</v>
      </c>
      <c r="C10" s="469" t="s">
        <v>894</v>
      </c>
      <c r="D10" s="1206"/>
      <c r="E10" s="1207"/>
      <c r="F10" s="809"/>
      <c r="G10" s="1206"/>
      <c r="H10" s="1207"/>
      <c r="I10" s="1206"/>
      <c r="J10" s="1207"/>
      <c r="K10" s="1206"/>
      <c r="L10" s="1208"/>
      <c r="M10" s="1207"/>
      <c r="N10" s="809"/>
      <c r="O10" s="1209"/>
      <c r="P10" s="1210"/>
      <c r="Q10" s="1209"/>
      <c r="R10" s="1210"/>
      <c r="S10" s="1209"/>
      <c r="T10" s="1210"/>
      <c r="U10" s="464"/>
      <c r="V10" s="1206"/>
      <c r="W10" s="1208"/>
      <c r="X10" s="1207"/>
      <c r="Y10" s="809"/>
    </row>
    <row r="11" spans="1:25" ht="42.75" customHeight="1" thickBot="1" x14ac:dyDescent="0.3">
      <c r="B11" s="468" t="s">
        <v>765</v>
      </c>
      <c r="C11" s="469" t="s">
        <v>907</v>
      </c>
      <c r="D11" s="1206" t="s">
        <v>1661</v>
      </c>
      <c r="E11" s="1207"/>
      <c r="F11" s="809" t="s">
        <v>1662</v>
      </c>
      <c r="G11" s="1206" t="s">
        <v>1661</v>
      </c>
      <c r="H11" s="1207"/>
      <c r="I11" s="1206" t="s">
        <v>1662</v>
      </c>
      <c r="J11" s="1207"/>
      <c r="K11" s="1206" t="s">
        <v>1661</v>
      </c>
      <c r="L11" s="1208"/>
      <c r="M11" s="1207"/>
      <c r="N11" s="809" t="s">
        <v>1662</v>
      </c>
      <c r="O11" s="1209"/>
      <c r="P11" s="1210"/>
      <c r="Q11" s="1209"/>
      <c r="R11" s="1210"/>
      <c r="S11" s="1209"/>
      <c r="T11" s="1210"/>
      <c r="U11" s="464"/>
      <c r="V11" s="1206" t="s">
        <v>1661</v>
      </c>
      <c r="W11" s="1208"/>
      <c r="X11" s="1207"/>
      <c r="Y11" s="809" t="s">
        <v>1662</v>
      </c>
    </row>
    <row r="12" spans="1:25" ht="42.75" customHeight="1" thickBot="1" x14ac:dyDescent="0.3">
      <c r="B12" s="468" t="s">
        <v>767</v>
      </c>
      <c r="C12" s="469" t="s">
        <v>896</v>
      </c>
      <c r="D12" s="1206"/>
      <c r="E12" s="1207"/>
      <c r="F12" s="809"/>
      <c r="G12" s="1206"/>
      <c r="H12" s="1207"/>
      <c r="I12" s="1206"/>
      <c r="J12" s="1207"/>
      <c r="K12" s="1206"/>
      <c r="L12" s="1208"/>
      <c r="M12" s="1207"/>
      <c r="N12" s="809"/>
      <c r="O12" s="1209"/>
      <c r="P12" s="1210"/>
      <c r="Q12" s="1209"/>
      <c r="R12" s="1210"/>
      <c r="S12" s="1209"/>
      <c r="T12" s="1210"/>
      <c r="U12" s="464"/>
      <c r="V12" s="1206"/>
      <c r="W12" s="1208"/>
      <c r="X12" s="1207"/>
      <c r="Y12" s="809"/>
    </row>
    <row r="13" spans="1:25" ht="42.75" customHeight="1" thickBot="1" x14ac:dyDescent="0.3">
      <c r="B13" s="468" t="s">
        <v>769</v>
      </c>
      <c r="C13" s="469" t="s">
        <v>897</v>
      </c>
      <c r="D13" s="1206"/>
      <c r="E13" s="1207"/>
      <c r="F13" s="809"/>
      <c r="G13" s="1206"/>
      <c r="H13" s="1207"/>
      <c r="I13" s="1206"/>
      <c r="J13" s="1207"/>
      <c r="K13" s="1206"/>
      <c r="L13" s="1208"/>
      <c r="M13" s="1207"/>
      <c r="N13" s="809"/>
      <c r="O13" s="1209"/>
      <c r="P13" s="1210"/>
      <c r="Q13" s="1209"/>
      <c r="R13" s="1210"/>
      <c r="S13" s="1209"/>
      <c r="T13" s="1210"/>
      <c r="U13" s="464"/>
      <c r="V13" s="1206"/>
      <c r="W13" s="1208"/>
      <c r="X13" s="1207"/>
      <c r="Y13" s="809"/>
    </row>
    <row r="14" spans="1:25" ht="42.75" customHeight="1" thickBot="1" x14ac:dyDescent="0.3">
      <c r="B14" s="468" t="s">
        <v>771</v>
      </c>
      <c r="C14" s="469" t="s">
        <v>898</v>
      </c>
      <c r="D14" s="1206"/>
      <c r="E14" s="1207"/>
      <c r="F14" s="809"/>
      <c r="G14" s="1206"/>
      <c r="H14" s="1207"/>
      <c r="I14" s="1206"/>
      <c r="J14" s="1207"/>
      <c r="K14" s="1206"/>
      <c r="L14" s="1208"/>
      <c r="M14" s="1207"/>
      <c r="N14" s="809"/>
      <c r="O14" s="1209"/>
      <c r="P14" s="1210"/>
      <c r="Q14" s="1209"/>
      <c r="R14" s="1210"/>
      <c r="S14" s="1209"/>
      <c r="T14" s="1210"/>
      <c r="U14" s="464"/>
      <c r="V14" s="1206"/>
      <c r="W14" s="1208"/>
      <c r="X14" s="1207"/>
      <c r="Y14" s="809"/>
    </row>
    <row r="15" spans="1:25" ht="15.75" thickBot="1" x14ac:dyDescent="0.3">
      <c r="B15" s="470" t="s">
        <v>773</v>
      </c>
      <c r="C15" s="471" t="s">
        <v>147</v>
      </c>
      <c r="D15" s="1206" t="s">
        <v>1661</v>
      </c>
      <c r="E15" s="1207"/>
      <c r="F15" s="809" t="s">
        <v>1662</v>
      </c>
      <c r="G15" s="1206" t="s">
        <v>1661</v>
      </c>
      <c r="H15" s="1207"/>
      <c r="I15" s="1206" t="s">
        <v>1662</v>
      </c>
      <c r="J15" s="1207"/>
      <c r="K15" s="1206" t="s">
        <v>1661</v>
      </c>
      <c r="L15" s="1208"/>
      <c r="M15" s="1207"/>
      <c r="N15" s="809" t="s">
        <v>1662</v>
      </c>
      <c r="O15" s="1209"/>
      <c r="P15" s="1210"/>
      <c r="Q15" s="1209"/>
      <c r="R15" s="1210"/>
      <c r="S15" s="1209"/>
      <c r="T15" s="1210"/>
      <c r="U15" s="464"/>
      <c r="V15" s="1206" t="s">
        <v>1661</v>
      </c>
      <c r="W15" s="1208"/>
      <c r="X15" s="1207"/>
      <c r="Y15" s="809" t="s">
        <v>1662</v>
      </c>
    </row>
  </sheetData>
  <mergeCells count="99">
    <mergeCell ref="S14:T14"/>
    <mergeCell ref="V14:X14"/>
    <mergeCell ref="D15:E15"/>
    <mergeCell ref="G15:H15"/>
    <mergeCell ref="I15:J15"/>
    <mergeCell ref="K15:M15"/>
    <mergeCell ref="O15:P15"/>
    <mergeCell ref="Q15:R15"/>
    <mergeCell ref="S15:T15"/>
    <mergeCell ref="V15:X15"/>
    <mergeCell ref="D14:E14"/>
    <mergeCell ref="G14:H14"/>
    <mergeCell ref="I14:J14"/>
    <mergeCell ref="K14:M14"/>
    <mergeCell ref="O14:P14"/>
    <mergeCell ref="Q14:R14"/>
    <mergeCell ref="S12:T12"/>
    <mergeCell ref="V12:X12"/>
    <mergeCell ref="D13:E13"/>
    <mergeCell ref="G13:H13"/>
    <mergeCell ref="I13:J13"/>
    <mergeCell ref="K13:M13"/>
    <mergeCell ref="O13:P13"/>
    <mergeCell ref="Q13:R13"/>
    <mergeCell ref="S13:T13"/>
    <mergeCell ref="V13:X13"/>
    <mergeCell ref="D12:E12"/>
    <mergeCell ref="G12:H12"/>
    <mergeCell ref="I12:J12"/>
    <mergeCell ref="K12:M12"/>
    <mergeCell ref="O12:P12"/>
    <mergeCell ref="Q12:R12"/>
    <mergeCell ref="S10:T10"/>
    <mergeCell ref="V10:X10"/>
    <mergeCell ref="D11:E11"/>
    <mergeCell ref="G11:H11"/>
    <mergeCell ref="I11:J11"/>
    <mergeCell ref="K11:M11"/>
    <mergeCell ref="O11:P11"/>
    <mergeCell ref="Q11:R11"/>
    <mergeCell ref="S11:T11"/>
    <mergeCell ref="V11:X11"/>
    <mergeCell ref="D10:E10"/>
    <mergeCell ref="G10:H10"/>
    <mergeCell ref="I10:J10"/>
    <mergeCell ref="K10:M10"/>
    <mergeCell ref="O10:P10"/>
    <mergeCell ref="Q10:R10"/>
    <mergeCell ref="S8:T8"/>
    <mergeCell ref="V8:X8"/>
    <mergeCell ref="D9:E9"/>
    <mergeCell ref="G9:H9"/>
    <mergeCell ref="I9:J9"/>
    <mergeCell ref="K9:M9"/>
    <mergeCell ref="O9:P9"/>
    <mergeCell ref="Q9:R9"/>
    <mergeCell ref="S9:T9"/>
    <mergeCell ref="V9:X9"/>
    <mergeCell ref="D8:E8"/>
    <mergeCell ref="G8:H8"/>
    <mergeCell ref="I8:J8"/>
    <mergeCell ref="K8:M8"/>
    <mergeCell ref="O8:P8"/>
    <mergeCell ref="Q8:R8"/>
    <mergeCell ref="Q7:R7"/>
    <mergeCell ref="S7:T7"/>
    <mergeCell ref="V7:X7"/>
    <mergeCell ref="D5:F6"/>
    <mergeCell ref="G5:N5"/>
    <mergeCell ref="O5:Q5"/>
    <mergeCell ref="S5:T5"/>
    <mergeCell ref="V5:W5"/>
    <mergeCell ref="X5:Y5"/>
    <mergeCell ref="D7:E7"/>
    <mergeCell ref="G7:H7"/>
    <mergeCell ref="I7:J7"/>
    <mergeCell ref="K7:M7"/>
    <mergeCell ref="O7:P7"/>
    <mergeCell ref="G6:H6"/>
    <mergeCell ref="I6:J6"/>
    <mergeCell ref="K6:N6"/>
    <mergeCell ref="O6:R6"/>
    <mergeCell ref="X3:Y3"/>
    <mergeCell ref="S4:T4"/>
    <mergeCell ref="V4:W4"/>
    <mergeCell ref="X4:Y4"/>
    <mergeCell ref="U3:V3"/>
    <mergeCell ref="S6:U6"/>
    <mergeCell ref="V6:Y6"/>
    <mergeCell ref="E3:G3"/>
    <mergeCell ref="I3:K3"/>
    <mergeCell ref="M3:O3"/>
    <mergeCell ref="P3:Q3"/>
    <mergeCell ref="R3:S3"/>
    <mergeCell ref="D4:E4"/>
    <mergeCell ref="G4:I4"/>
    <mergeCell ref="K4:L4"/>
    <mergeCell ref="M4:N4"/>
    <mergeCell ref="O4:Q4"/>
  </mergeCells>
  <pageMargins left="0.70866141732283472" right="0.70866141732283472" top="0.74803149606299213" bottom="0.74803149606299213" header="0.31496062992125984" footer="0.31496062992125984"/>
  <pageSetup paperSize="9" scale="57" orientation="landscape" r:id="rId1"/>
  <headerFooter>
    <oddHeader>&amp;CDA
Bilag 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F0EB-217A-4924-98D2-1ED456E8631B}">
  <sheetPr codeName="Ark32">
    <tabColor theme="4" tint="0.39997558519241921"/>
    <pageSetUpPr autoPageBreaks="0" fitToPage="1"/>
  </sheetPr>
  <dimension ref="A1:J15"/>
  <sheetViews>
    <sheetView showGridLines="0" zoomScaleNormal="100" zoomScaleSheetLayoutView="100" zoomScalePageLayoutView="80" workbookViewId="0"/>
  </sheetViews>
  <sheetFormatPr defaultColWidth="9.140625" defaultRowHeight="15" x14ac:dyDescent="0.25"/>
  <cols>
    <col min="1" max="1" width="9.140625" style="383"/>
    <col min="2" max="2" width="10.85546875" style="383" customWidth="1"/>
    <col min="3" max="3" width="55" style="383" customWidth="1"/>
    <col min="4" max="4" width="19.140625" style="383" customWidth="1"/>
    <col min="5" max="5" width="27" style="383" customWidth="1"/>
    <col min="6" max="6" width="23.85546875" style="383" customWidth="1"/>
    <col min="7" max="7" width="21.140625" style="383" customWidth="1"/>
    <col min="8" max="8" width="28.140625" style="383" customWidth="1"/>
    <col min="9" max="16384" width="9.140625" style="383"/>
  </cols>
  <sheetData>
    <row r="1" spans="1:10" x14ac:dyDescent="0.25">
      <c r="A1" s="9"/>
      <c r="B1" s="3" t="s">
        <v>115</v>
      </c>
      <c r="C1" s="3" t="s">
        <v>1663</v>
      </c>
      <c r="E1" s="399"/>
      <c r="F1" s="399"/>
      <c r="G1" s="399"/>
      <c r="H1" s="399"/>
      <c r="I1" s="399"/>
      <c r="J1" s="388"/>
    </row>
    <row r="2" spans="1:10" ht="21" customHeight="1" x14ac:dyDescent="0.3">
      <c r="A2" s="400"/>
      <c r="B2" s="588" t="s">
        <v>32</v>
      </c>
      <c r="C2" s="587"/>
      <c r="D2" s="587"/>
      <c r="E2" s="587"/>
      <c r="F2" s="587"/>
      <c r="G2" s="587"/>
      <c r="H2" s="587"/>
      <c r="J2" s="388"/>
    </row>
    <row r="6" spans="1:10" ht="45.75" customHeight="1" x14ac:dyDescent="0.25">
      <c r="B6"/>
      <c r="C6" s="368"/>
      <c r="D6" s="942" t="s">
        <v>908</v>
      </c>
      <c r="E6" s="943" t="s">
        <v>909</v>
      </c>
      <c r="F6" s="944"/>
      <c r="G6" s="944"/>
      <c r="H6" s="945"/>
      <c r="I6" s="388"/>
      <c r="J6" s="388"/>
    </row>
    <row r="7" spans="1:10" ht="32.25" customHeight="1" x14ac:dyDescent="0.25">
      <c r="B7"/>
      <c r="C7" s="368"/>
      <c r="D7" s="946"/>
      <c r="E7" s="947"/>
      <c r="F7" s="942" t="s">
        <v>1797</v>
      </c>
      <c r="G7" s="943" t="s">
        <v>1798</v>
      </c>
      <c r="H7" s="948"/>
      <c r="I7" s="388"/>
      <c r="J7" s="388"/>
    </row>
    <row r="8" spans="1:10" ht="32.25" customHeight="1" x14ac:dyDescent="0.25">
      <c r="B8"/>
      <c r="C8" s="368"/>
      <c r="D8" s="949"/>
      <c r="E8" s="950"/>
      <c r="F8" s="949"/>
      <c r="G8" s="950"/>
      <c r="H8" s="942" t="s">
        <v>1799</v>
      </c>
      <c r="I8" s="388"/>
      <c r="J8" s="388"/>
    </row>
    <row r="9" spans="1:10" ht="14.25" customHeight="1" x14ac:dyDescent="0.25">
      <c r="B9"/>
      <c r="C9" s="368"/>
      <c r="D9" s="601" t="s">
        <v>119</v>
      </c>
      <c r="E9" s="401" t="s">
        <v>120</v>
      </c>
      <c r="F9" s="601" t="s">
        <v>121</v>
      </c>
      <c r="G9" s="401" t="s">
        <v>209</v>
      </c>
      <c r="H9" s="601" t="s">
        <v>210</v>
      </c>
      <c r="I9" s="388"/>
      <c r="J9" s="388"/>
    </row>
    <row r="10" spans="1:10" ht="11.25" customHeight="1" x14ac:dyDescent="0.25">
      <c r="B10" s="601">
        <v>1</v>
      </c>
      <c r="C10" s="600" t="s">
        <v>760</v>
      </c>
      <c r="D10" s="951"/>
      <c r="E10" s="952">
        <v>6983.005075</v>
      </c>
      <c r="F10" s="952">
        <v>6983.005075</v>
      </c>
      <c r="G10" s="951" t="s">
        <v>1800</v>
      </c>
      <c r="H10" s="953"/>
      <c r="I10" s="388"/>
      <c r="J10" s="388"/>
    </row>
    <row r="11" spans="1:10" ht="11.25" customHeight="1" x14ac:dyDescent="0.25">
      <c r="B11" s="601">
        <v>2</v>
      </c>
      <c r="C11" s="600" t="s">
        <v>910</v>
      </c>
      <c r="D11" s="951"/>
      <c r="E11" s="951"/>
      <c r="F11" s="951"/>
      <c r="G11" s="951"/>
      <c r="H11" s="954" t="s">
        <v>1801</v>
      </c>
      <c r="I11" s="388"/>
      <c r="J11" s="388"/>
    </row>
    <row r="12" spans="1:10" ht="12" customHeight="1" x14ac:dyDescent="0.25">
      <c r="B12" s="601">
        <v>3</v>
      </c>
      <c r="C12" s="600" t="s">
        <v>147</v>
      </c>
      <c r="D12" s="951"/>
      <c r="E12" s="952">
        <v>6983.005075</v>
      </c>
      <c r="F12" s="952">
        <v>6983.005075</v>
      </c>
      <c r="G12" s="17"/>
      <c r="H12" s="953"/>
      <c r="I12" s="388"/>
      <c r="J12" s="388"/>
    </row>
    <row r="13" spans="1:10" ht="16.5" x14ac:dyDescent="0.25">
      <c r="B13" s="601">
        <v>4</v>
      </c>
      <c r="C13" s="403" t="s">
        <v>911</v>
      </c>
      <c r="D13" s="955"/>
      <c r="E13" s="952">
        <v>55.142837999999998</v>
      </c>
      <c r="F13" s="952">
        <v>55.142837999999998</v>
      </c>
      <c r="G13" s="956"/>
      <c r="H13" s="953" t="s">
        <v>1801</v>
      </c>
      <c r="I13" s="388"/>
      <c r="J13" s="388"/>
    </row>
    <row r="14" spans="1:10" ht="16.5" x14ac:dyDescent="0.25">
      <c r="B14" s="5" t="s">
        <v>636</v>
      </c>
      <c r="C14" s="403" t="s">
        <v>912</v>
      </c>
      <c r="D14" s="955"/>
      <c r="E14" s="951"/>
      <c r="F14" s="954"/>
      <c r="G14" s="954"/>
      <c r="H14" s="954"/>
      <c r="I14" s="388"/>
      <c r="J14" s="388"/>
    </row>
    <row r="15" spans="1:10" x14ac:dyDescent="0.25">
      <c r="C15" s="45"/>
    </row>
  </sheetData>
  <pageMargins left="0.70866141732283472" right="0.70866141732283472" top="0.74803149606299213" bottom="0.74803149606299213" header="0.31496062992125984" footer="0.31496062992125984"/>
  <pageSetup paperSize="9" scale="69" orientation="landscape" r:id="rId1"/>
  <headerFooter>
    <oddHeader>&amp;CDA
Bilag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8C3A-C5CE-4FDD-A9CC-93B8427BFD99}">
  <sheetPr codeName="Ark33">
    <tabColor theme="5" tint="-0.499984740745262"/>
    <pageSetUpPr fitToPage="1"/>
  </sheetPr>
  <dimension ref="A1:J33"/>
  <sheetViews>
    <sheetView showGridLines="0" zoomScaleNormal="100" workbookViewId="0"/>
  </sheetViews>
  <sheetFormatPr defaultColWidth="9.140625" defaultRowHeight="15" x14ac:dyDescent="0.25"/>
  <cols>
    <col min="1" max="1" width="9.140625" style="383"/>
    <col min="2" max="2" width="10.140625" style="383" customWidth="1"/>
    <col min="3" max="3" width="69.140625" style="383" customWidth="1"/>
    <col min="4" max="9" width="24.85546875" style="383" customWidth="1"/>
    <col min="10" max="16384" width="9.140625" style="383"/>
  </cols>
  <sheetData>
    <row r="1" spans="1:10" x14ac:dyDescent="0.25">
      <c r="A1" s="9"/>
      <c r="B1" s="3" t="s">
        <v>115</v>
      </c>
      <c r="C1" s="3" t="s">
        <v>1663</v>
      </c>
      <c r="E1" s="399"/>
      <c r="F1" s="399"/>
      <c r="G1" s="399"/>
      <c r="H1" s="399"/>
      <c r="I1" s="399"/>
      <c r="J1" s="388"/>
    </row>
    <row r="2" spans="1:10" ht="18.75" x14ac:dyDescent="0.3">
      <c r="B2" s="311" t="s">
        <v>33</v>
      </c>
      <c r="C2" s="312"/>
      <c r="D2" s="312"/>
      <c r="E2" s="312"/>
      <c r="F2" s="312"/>
      <c r="G2" s="312"/>
      <c r="H2" s="312"/>
      <c r="I2" s="312"/>
    </row>
    <row r="5" spans="1:10" ht="33" customHeight="1" x14ac:dyDescent="0.25">
      <c r="B5" s="452"/>
      <c r="C5" s="1211" t="s">
        <v>913</v>
      </c>
      <c r="D5" s="1212" t="s">
        <v>914</v>
      </c>
      <c r="E5" s="1211"/>
      <c r="F5" s="1213" t="s">
        <v>915</v>
      </c>
      <c r="G5" s="1212"/>
      <c r="H5" s="1214" t="s">
        <v>1802</v>
      </c>
      <c r="I5" s="1215"/>
    </row>
    <row r="6" spans="1:10" ht="30" x14ac:dyDescent="0.25">
      <c r="B6" s="227"/>
      <c r="C6" s="1211"/>
      <c r="D6" s="621" t="s">
        <v>843</v>
      </c>
      <c r="E6" s="132" t="s">
        <v>783</v>
      </c>
      <c r="F6" s="621" t="s">
        <v>843</v>
      </c>
      <c r="G6" s="132" t="s">
        <v>783</v>
      </c>
      <c r="H6" s="626" t="s">
        <v>1216</v>
      </c>
      <c r="I6" s="626" t="s">
        <v>1803</v>
      </c>
    </row>
    <row r="7" spans="1:10" x14ac:dyDescent="0.25">
      <c r="B7" s="227"/>
      <c r="C7" s="1211"/>
      <c r="D7" s="595" t="s">
        <v>119</v>
      </c>
      <c r="E7" s="23" t="s">
        <v>120</v>
      </c>
      <c r="F7" s="23" t="s">
        <v>121</v>
      </c>
      <c r="G7" s="23" t="s">
        <v>209</v>
      </c>
      <c r="H7" s="23" t="s">
        <v>210</v>
      </c>
      <c r="I7" s="23" t="s">
        <v>211</v>
      </c>
    </row>
    <row r="8" spans="1:10" x14ac:dyDescent="0.25">
      <c r="B8" s="957">
        <v>1</v>
      </c>
      <c r="C8" s="958" t="s">
        <v>916</v>
      </c>
      <c r="D8" s="461">
        <v>3061</v>
      </c>
      <c r="E8" s="462"/>
      <c r="F8" s="462">
        <v>3061</v>
      </c>
      <c r="G8" s="462">
        <v>56.608840000000001</v>
      </c>
      <c r="H8" s="133"/>
      <c r="I8" s="354">
        <v>0</v>
      </c>
    </row>
    <row r="9" spans="1:10" x14ac:dyDescent="0.25">
      <c r="B9" s="959">
        <v>2</v>
      </c>
      <c r="C9" s="960" t="s">
        <v>1804</v>
      </c>
      <c r="D9" s="461"/>
      <c r="E9" s="462"/>
      <c r="F9" s="462"/>
      <c r="G9" s="462"/>
      <c r="H9" s="133"/>
      <c r="I9" s="133"/>
    </row>
    <row r="10" spans="1:10" x14ac:dyDescent="0.25">
      <c r="B10" s="959" t="s">
        <v>1805</v>
      </c>
      <c r="C10" s="960" t="s">
        <v>1806</v>
      </c>
      <c r="D10" s="461">
        <v>146.352046</v>
      </c>
      <c r="E10" s="462"/>
      <c r="F10" s="462">
        <v>131.61936800000001</v>
      </c>
      <c r="G10" s="462">
        <v>63.275739000000002</v>
      </c>
      <c r="H10" s="133"/>
      <c r="I10" s="354">
        <v>0</v>
      </c>
    </row>
    <row r="11" spans="1:10" x14ac:dyDescent="0.25">
      <c r="B11" s="959" t="s">
        <v>1807</v>
      </c>
      <c r="C11" s="960" t="s">
        <v>1808</v>
      </c>
      <c r="D11" s="461"/>
      <c r="E11" s="462"/>
      <c r="F11" s="462"/>
      <c r="G11" s="462"/>
      <c r="H11" s="133"/>
      <c r="I11" s="133"/>
    </row>
    <row r="12" spans="1:10" x14ac:dyDescent="0.25">
      <c r="B12" s="959">
        <v>3</v>
      </c>
      <c r="C12" s="960" t="s">
        <v>918</v>
      </c>
      <c r="D12" s="461"/>
      <c r="E12" s="462"/>
      <c r="F12" s="462"/>
      <c r="G12" s="462"/>
      <c r="H12" s="133"/>
      <c r="I12" s="133"/>
    </row>
    <row r="13" spans="1:10" x14ac:dyDescent="0.25">
      <c r="B13" s="959" t="s">
        <v>1809</v>
      </c>
      <c r="C13" s="960" t="s">
        <v>919</v>
      </c>
      <c r="D13" s="461"/>
      <c r="E13" s="462"/>
      <c r="F13" s="462"/>
      <c r="G13" s="462"/>
      <c r="H13" s="133"/>
      <c r="I13" s="133"/>
    </row>
    <row r="14" spans="1:10" x14ac:dyDescent="0.25">
      <c r="B14" s="959">
        <v>4</v>
      </c>
      <c r="C14" s="960" t="s">
        <v>641</v>
      </c>
      <c r="D14" s="461">
        <v>188.86245880999999</v>
      </c>
      <c r="E14" s="462"/>
      <c r="F14" s="462">
        <v>7051.9829548099997</v>
      </c>
      <c r="G14" s="462">
        <v>135.00866400000001</v>
      </c>
      <c r="H14" s="454">
        <v>2133.8272601829999</v>
      </c>
      <c r="I14" s="354">
        <v>0.29690131467501457</v>
      </c>
    </row>
    <row r="15" spans="1:10" x14ac:dyDescent="0.25">
      <c r="B15" s="959">
        <v>5</v>
      </c>
      <c r="C15" s="960" t="s">
        <v>635</v>
      </c>
      <c r="D15" s="461"/>
      <c r="E15" s="462">
        <v>1726.2060429999999</v>
      </c>
      <c r="F15" s="462"/>
      <c r="G15" s="462">
        <v>690.48241719999999</v>
      </c>
      <c r="H15" s="454">
        <v>69.048241719999993</v>
      </c>
      <c r="I15" s="354">
        <v>9.9999999999999992E-2</v>
      </c>
    </row>
    <row r="16" spans="1:10" x14ac:dyDescent="0.25">
      <c r="B16" s="959">
        <v>6</v>
      </c>
      <c r="C16" s="960" t="s">
        <v>647</v>
      </c>
      <c r="D16" s="461"/>
      <c r="E16" s="462">
        <v>41.2</v>
      </c>
      <c r="F16" s="462"/>
      <c r="G16" s="462">
        <v>12.4</v>
      </c>
      <c r="H16" s="454">
        <v>10.112674999999999</v>
      </c>
      <c r="I16" s="354">
        <v>0.81553830645161285</v>
      </c>
    </row>
    <row r="17" spans="2:9" x14ac:dyDescent="0.25">
      <c r="B17" s="959">
        <v>6.1</v>
      </c>
      <c r="C17" s="960" t="s">
        <v>1810</v>
      </c>
      <c r="D17" s="461"/>
      <c r="E17" s="462"/>
      <c r="F17" s="462"/>
      <c r="G17" s="462"/>
      <c r="H17" s="133"/>
      <c r="I17" s="133"/>
    </row>
    <row r="18" spans="2:9" x14ac:dyDescent="0.25">
      <c r="B18" s="959">
        <v>7</v>
      </c>
      <c r="C18" s="961" t="s">
        <v>1811</v>
      </c>
      <c r="D18" s="461"/>
      <c r="E18" s="462"/>
      <c r="F18" s="462"/>
      <c r="G18" s="462"/>
      <c r="H18" s="133"/>
      <c r="I18" s="133"/>
    </row>
    <row r="19" spans="2:9" x14ac:dyDescent="0.25">
      <c r="B19" s="959" t="s">
        <v>161</v>
      </c>
      <c r="C19" s="961" t="s">
        <v>1812</v>
      </c>
      <c r="D19" s="461"/>
      <c r="E19" s="462"/>
      <c r="F19" s="462"/>
      <c r="G19" s="462"/>
      <c r="H19" s="133"/>
      <c r="I19" s="133"/>
    </row>
    <row r="20" spans="2:9" x14ac:dyDescent="0.25">
      <c r="B20" s="959" t="s">
        <v>163</v>
      </c>
      <c r="C20" s="961" t="s">
        <v>1813</v>
      </c>
      <c r="D20" s="461"/>
      <c r="E20" s="462"/>
      <c r="F20" s="462"/>
      <c r="G20" s="462"/>
      <c r="H20" s="133"/>
      <c r="I20" s="133"/>
    </row>
    <row r="21" spans="2:9" x14ac:dyDescent="0.25">
      <c r="B21" s="959">
        <v>8</v>
      </c>
      <c r="C21" s="960" t="s">
        <v>920</v>
      </c>
      <c r="D21" s="461"/>
      <c r="E21" s="462"/>
      <c r="F21" s="462"/>
      <c r="G21" s="462"/>
      <c r="H21" s="133"/>
      <c r="I21" s="133"/>
    </row>
    <row r="22" spans="2:9" x14ac:dyDescent="0.25">
      <c r="B22" s="959">
        <v>9</v>
      </c>
      <c r="C22" s="960" t="s">
        <v>1814</v>
      </c>
      <c r="D22" s="461"/>
      <c r="E22" s="462"/>
      <c r="F22" s="462"/>
      <c r="G22" s="462"/>
      <c r="H22" s="133"/>
      <c r="I22" s="133"/>
    </row>
    <row r="23" spans="2:9" x14ac:dyDescent="0.25">
      <c r="B23" s="959">
        <v>9.1</v>
      </c>
      <c r="C23" s="960" t="s">
        <v>1815</v>
      </c>
      <c r="D23" s="461">
        <v>59379.360981769998</v>
      </c>
      <c r="E23" s="462">
        <v>3663.9108029999998</v>
      </c>
      <c r="F23" s="462">
        <v>57131.270860769997</v>
      </c>
      <c r="G23" s="462">
        <v>1427.8656619999999</v>
      </c>
      <c r="H23" s="454">
        <v>14981.317975004</v>
      </c>
      <c r="I23" s="354">
        <v>0.2558322896236474</v>
      </c>
    </row>
    <row r="24" spans="2:9" x14ac:dyDescent="0.25">
      <c r="B24" s="959">
        <v>9.1999999999999993</v>
      </c>
      <c r="C24" s="960" t="s">
        <v>1816</v>
      </c>
      <c r="D24" s="461"/>
      <c r="E24" s="462"/>
      <c r="F24" s="462"/>
      <c r="G24" s="462"/>
      <c r="H24" s="133"/>
      <c r="I24" s="133"/>
    </row>
    <row r="25" spans="2:9" x14ac:dyDescent="0.25">
      <c r="B25" s="959">
        <v>9.3000000000000007</v>
      </c>
      <c r="C25" s="960" t="s">
        <v>1817</v>
      </c>
      <c r="D25" s="461">
        <v>54627.654426000001</v>
      </c>
      <c r="E25" s="462">
        <v>5448.6051950000001</v>
      </c>
      <c r="F25" s="462">
        <v>49748.419470000001</v>
      </c>
      <c r="G25" s="462">
        <v>2086.3708051999997</v>
      </c>
      <c r="H25" s="454">
        <v>27060.768333419997</v>
      </c>
      <c r="I25" s="354">
        <v>0.52205802685319314</v>
      </c>
    </row>
    <row r="26" spans="2:9" x14ac:dyDescent="0.25">
      <c r="B26" s="959">
        <v>9.4</v>
      </c>
      <c r="C26" s="960" t="s">
        <v>1818</v>
      </c>
      <c r="D26" s="461"/>
      <c r="E26" s="462"/>
      <c r="F26" s="462"/>
      <c r="G26" s="462"/>
      <c r="H26" s="133"/>
      <c r="I26" s="133"/>
    </row>
    <row r="27" spans="2:9" x14ac:dyDescent="0.25">
      <c r="B27" s="959">
        <v>9.5</v>
      </c>
      <c r="C27" s="960" t="s">
        <v>1819</v>
      </c>
      <c r="D27" s="461"/>
      <c r="E27" s="462"/>
      <c r="F27" s="462"/>
      <c r="G27" s="462"/>
      <c r="H27" s="133"/>
      <c r="I27" s="133"/>
    </row>
    <row r="28" spans="2:9" x14ac:dyDescent="0.25">
      <c r="B28" s="959">
        <v>10</v>
      </c>
      <c r="C28" s="960" t="s">
        <v>649</v>
      </c>
      <c r="D28" s="461">
        <v>723.50944000000004</v>
      </c>
      <c r="E28" s="462">
        <v>19.844999999999999</v>
      </c>
      <c r="F28" s="462">
        <v>627.21652900000004</v>
      </c>
      <c r="G28" s="462">
        <v>7.7792399999999997</v>
      </c>
      <c r="H28" s="454">
        <v>634.995769</v>
      </c>
      <c r="I28" s="354">
        <v>1</v>
      </c>
    </row>
    <row r="29" spans="2:9" x14ac:dyDescent="0.25">
      <c r="B29" s="959" t="s">
        <v>176</v>
      </c>
      <c r="C29" s="960" t="s">
        <v>1820</v>
      </c>
      <c r="D29" s="461"/>
      <c r="E29" s="462"/>
      <c r="F29" s="462"/>
      <c r="G29" s="462"/>
      <c r="H29" s="133"/>
      <c r="I29" s="133"/>
    </row>
    <row r="30" spans="2:9" x14ac:dyDescent="0.25">
      <c r="B30" s="959" t="s">
        <v>1682</v>
      </c>
      <c r="C30" s="960" t="s">
        <v>1760</v>
      </c>
      <c r="D30" s="461"/>
      <c r="E30" s="462"/>
      <c r="F30" s="462"/>
      <c r="G30" s="462"/>
      <c r="H30" s="133"/>
      <c r="I30" s="133"/>
    </row>
    <row r="31" spans="2:9" x14ac:dyDescent="0.25">
      <c r="B31" s="959" t="s">
        <v>1821</v>
      </c>
      <c r="C31" s="960" t="s">
        <v>921</v>
      </c>
      <c r="D31" s="461">
        <v>505.91674611999997</v>
      </c>
      <c r="E31" s="462">
        <v>5700</v>
      </c>
      <c r="F31" s="461">
        <v>505.91674611999997</v>
      </c>
      <c r="G31" s="462">
        <v>5700</v>
      </c>
      <c r="H31" s="461">
        <v>6205.9167461200004</v>
      </c>
      <c r="I31" s="354">
        <v>1.0000000000000002</v>
      </c>
    </row>
    <row r="32" spans="2:9" x14ac:dyDescent="0.25">
      <c r="B32" s="962">
        <v>11</v>
      </c>
      <c r="C32" s="963" t="s">
        <v>1822</v>
      </c>
      <c r="D32" s="461"/>
      <c r="E32" s="462"/>
      <c r="F32" s="462"/>
      <c r="G32" s="462"/>
      <c r="H32" s="133"/>
      <c r="I32" s="133"/>
    </row>
    <row r="33" spans="2:9" x14ac:dyDescent="0.25">
      <c r="B33" s="964">
        <v>12</v>
      </c>
      <c r="C33" s="965" t="s">
        <v>922</v>
      </c>
      <c r="D33" s="461">
        <v>118632.65609869998</v>
      </c>
      <c r="E33" s="461">
        <v>16599.767040999999</v>
      </c>
      <c r="F33" s="461">
        <v>118257.42592869999</v>
      </c>
      <c r="G33" s="461">
        <v>10179.791367399999</v>
      </c>
      <c r="H33" s="461">
        <v>51095.987000446999</v>
      </c>
      <c r="I33" s="354">
        <v>0.39782851167391753</v>
      </c>
    </row>
  </sheetData>
  <mergeCells count="4">
    <mergeCell ref="C5:C7"/>
    <mergeCell ref="D5:E5"/>
    <mergeCell ref="F5:G5"/>
    <mergeCell ref="H5:I5"/>
  </mergeCells>
  <pageMargins left="0.70866141732283472" right="0.70866141732283472" top="0.74803149606299213" bottom="0.74803149606299213" header="0.31496062992125984" footer="0.31496062992125984"/>
  <pageSetup paperSize="9" scale="58" fitToHeight="0" orientation="landscape" r:id="rId1"/>
  <headerFooter>
    <oddHeader>&amp;CDA
Bilag XIX</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E7B3-3E64-47E1-A52D-3F6473D92F8B}">
  <sheetPr codeName="Ark34">
    <tabColor theme="5" tint="-0.499984740745262"/>
    <pageSetUpPr fitToPage="1"/>
  </sheetPr>
  <dimension ref="A1:AD39"/>
  <sheetViews>
    <sheetView showGridLines="0" zoomScaleNormal="100" workbookViewId="0"/>
  </sheetViews>
  <sheetFormatPr defaultColWidth="9.140625" defaultRowHeight="15" x14ac:dyDescent="0.25"/>
  <cols>
    <col min="1" max="1" width="9.140625" style="383"/>
    <col min="2" max="2" width="10" style="383" customWidth="1"/>
    <col min="3" max="3" width="74.5703125" style="383" customWidth="1"/>
    <col min="4" max="4" width="5.5703125" style="383" bestFit="1" customWidth="1"/>
    <col min="5" max="6" width="3.5703125" style="383" bestFit="1" customWidth="1"/>
    <col min="7" max="7" width="4.5703125" style="383" bestFit="1" customWidth="1"/>
    <col min="8" max="8" width="6.5703125" style="383" bestFit="1" customWidth="1"/>
    <col min="9" max="9" width="5.5703125" style="383" bestFit="1" customWidth="1"/>
    <col min="10" max="13" width="4.5703125" style="383" bestFit="1" customWidth="1"/>
    <col min="14" max="14" width="6.5703125" style="383" bestFit="1" customWidth="1"/>
    <col min="15" max="15" width="4.5703125" style="383" bestFit="1" customWidth="1"/>
    <col min="16" max="16" width="5.5703125" style="383" bestFit="1" customWidth="1"/>
    <col min="17" max="18" width="4.5703125" style="383" bestFit="1" customWidth="1"/>
    <col min="19" max="19" width="6.5703125" style="383" bestFit="1" customWidth="1"/>
    <col min="20" max="26" width="5.5703125" style="383" bestFit="1" customWidth="1"/>
    <col min="27" max="27" width="6.5703125" style="383" bestFit="1" customWidth="1"/>
    <col min="28" max="28" width="7" style="383" bestFit="1" customWidth="1"/>
    <col min="29" max="29" width="7.5703125" style="383" bestFit="1" customWidth="1"/>
    <col min="30" max="30" width="16.42578125" style="383" bestFit="1" customWidth="1"/>
    <col min="31" max="16384" width="9.140625" style="383"/>
  </cols>
  <sheetData>
    <row r="1" spans="1:30" x14ac:dyDescent="0.25">
      <c r="A1" s="9"/>
      <c r="B1" s="3" t="s">
        <v>115</v>
      </c>
      <c r="C1" s="3" t="s">
        <v>1663</v>
      </c>
      <c r="E1" s="399"/>
      <c r="F1" s="399"/>
      <c r="G1" s="399"/>
      <c r="H1" s="399"/>
      <c r="I1" s="399"/>
      <c r="J1" s="388"/>
    </row>
    <row r="2" spans="1:30" ht="18.75" x14ac:dyDescent="0.3">
      <c r="B2" s="311" t="s">
        <v>34</v>
      </c>
      <c r="C2" s="312"/>
      <c r="D2" s="312"/>
      <c r="E2" s="312"/>
      <c r="F2" s="312"/>
      <c r="G2" s="312"/>
      <c r="H2" s="312"/>
      <c r="I2" s="312"/>
      <c r="J2" s="312"/>
      <c r="K2" s="312"/>
      <c r="L2" s="312"/>
      <c r="M2" s="312"/>
      <c r="N2" s="312"/>
      <c r="O2" s="312"/>
      <c r="P2" s="312"/>
      <c r="Q2" s="312"/>
      <c r="R2" s="312"/>
      <c r="S2" s="312"/>
      <c r="T2" s="312"/>
    </row>
    <row r="5" spans="1:30" ht="15" customHeight="1" x14ac:dyDescent="0.25">
      <c r="B5" s="452"/>
      <c r="C5" s="1211" t="s">
        <v>913</v>
      </c>
      <c r="D5" s="1213" t="s">
        <v>923</v>
      </c>
      <c r="E5" s="1217"/>
      <c r="F5" s="1217"/>
      <c r="G5" s="1217"/>
      <c r="H5" s="1217"/>
      <c r="I5" s="1217"/>
      <c r="J5" s="1217"/>
      <c r="K5" s="1217"/>
      <c r="L5" s="1217"/>
      <c r="M5" s="1217"/>
      <c r="N5" s="1217"/>
      <c r="O5" s="1217"/>
      <c r="P5" s="1217"/>
      <c r="Q5" s="1217"/>
      <c r="R5" s="1217"/>
      <c r="S5" s="1217"/>
      <c r="T5" s="1217"/>
      <c r="U5" s="1217"/>
      <c r="V5" s="1217"/>
      <c r="W5" s="1217"/>
      <c r="X5" s="1217"/>
      <c r="Y5" s="1217"/>
      <c r="Z5" s="1217"/>
      <c r="AA5" s="1217"/>
      <c r="AB5" s="1212"/>
      <c r="AC5" s="1216" t="s">
        <v>147</v>
      </c>
      <c r="AD5" s="1216" t="s">
        <v>924</v>
      </c>
    </row>
    <row r="6" spans="1:30" x14ac:dyDescent="0.25">
      <c r="B6" s="227"/>
      <c r="C6" s="1211"/>
      <c r="D6" s="134">
        <v>0</v>
      </c>
      <c r="E6" s="135">
        <v>0.02</v>
      </c>
      <c r="F6" s="134">
        <v>0.04</v>
      </c>
      <c r="G6" s="135">
        <v>0.1</v>
      </c>
      <c r="H6" s="135">
        <v>0.2</v>
      </c>
      <c r="I6" s="135">
        <v>0.3</v>
      </c>
      <c r="J6" s="135">
        <v>0.35</v>
      </c>
      <c r="K6" s="135">
        <v>0.4</v>
      </c>
      <c r="L6" s="135">
        <v>0.45</v>
      </c>
      <c r="M6" s="135">
        <v>0.5</v>
      </c>
      <c r="N6" s="135">
        <v>0.6</v>
      </c>
      <c r="O6" s="135">
        <v>0.7</v>
      </c>
      <c r="P6" s="135">
        <v>0.75</v>
      </c>
      <c r="Q6" s="135">
        <v>0.8</v>
      </c>
      <c r="R6" s="135">
        <v>0.9</v>
      </c>
      <c r="S6" s="622">
        <v>1</v>
      </c>
      <c r="T6" s="622">
        <v>1.05</v>
      </c>
      <c r="U6" s="622">
        <v>1.1000000000000001</v>
      </c>
      <c r="V6" s="622">
        <v>1.3</v>
      </c>
      <c r="W6" s="622">
        <v>1.5</v>
      </c>
      <c r="X6" s="622">
        <v>2.5</v>
      </c>
      <c r="Y6" s="622">
        <v>3.7</v>
      </c>
      <c r="Z6" s="622">
        <v>4</v>
      </c>
      <c r="AA6" s="622">
        <v>12.5</v>
      </c>
      <c r="AB6" s="622" t="s">
        <v>925</v>
      </c>
      <c r="AC6" s="1216"/>
      <c r="AD6" s="1216"/>
    </row>
    <row r="7" spans="1:30" x14ac:dyDescent="0.25">
      <c r="B7" s="227"/>
      <c r="C7" s="1211"/>
      <c r="D7" s="595" t="s">
        <v>119</v>
      </c>
      <c r="E7" s="595" t="s">
        <v>120</v>
      </c>
      <c r="F7" s="595" t="s">
        <v>121</v>
      </c>
      <c r="G7" s="595" t="s">
        <v>209</v>
      </c>
      <c r="H7" s="595" t="s">
        <v>210</v>
      </c>
      <c r="I7" s="595" t="s">
        <v>211</v>
      </c>
      <c r="J7" s="595" t="s">
        <v>1823</v>
      </c>
      <c r="K7" s="595" t="s">
        <v>1824</v>
      </c>
      <c r="L7" s="595" t="s">
        <v>737</v>
      </c>
      <c r="M7" s="595" t="s">
        <v>738</v>
      </c>
      <c r="N7" s="595" t="s">
        <v>739</v>
      </c>
      <c r="O7" s="595" t="s">
        <v>740</v>
      </c>
      <c r="P7" s="595" t="s">
        <v>741</v>
      </c>
      <c r="Q7" s="595" t="s">
        <v>742</v>
      </c>
      <c r="R7" s="595" t="s">
        <v>743</v>
      </c>
      <c r="S7" s="595" t="s">
        <v>926</v>
      </c>
      <c r="T7" s="595" t="s">
        <v>927</v>
      </c>
      <c r="U7" s="595" t="s">
        <v>1653</v>
      </c>
      <c r="V7" s="595" t="s">
        <v>1654</v>
      </c>
      <c r="W7" s="595" t="s">
        <v>1655</v>
      </c>
      <c r="X7" s="595" t="s">
        <v>1656</v>
      </c>
      <c r="Y7" s="595" t="s">
        <v>1657</v>
      </c>
      <c r="Z7" s="595" t="s">
        <v>1658</v>
      </c>
      <c r="AA7" s="595" t="s">
        <v>1103</v>
      </c>
      <c r="AB7" s="595" t="s">
        <v>1105</v>
      </c>
      <c r="AC7" s="136" t="s">
        <v>1659</v>
      </c>
      <c r="AD7" s="136" t="s">
        <v>1660</v>
      </c>
    </row>
    <row r="8" spans="1:30" ht="15" customHeight="1" x14ac:dyDescent="0.25">
      <c r="B8" s="601">
        <v>1</v>
      </c>
      <c r="C8" s="823" t="s">
        <v>916</v>
      </c>
      <c r="D8" s="453">
        <v>3117.6088399999999</v>
      </c>
      <c r="E8" s="454"/>
      <c r="F8" s="454"/>
      <c r="G8" s="454"/>
      <c r="H8" s="454"/>
      <c r="I8" s="454"/>
      <c r="J8" s="454"/>
      <c r="K8" s="454"/>
      <c r="L8" s="454"/>
      <c r="M8" s="454"/>
      <c r="N8" s="454"/>
      <c r="O8" s="454"/>
      <c r="P8" s="454"/>
      <c r="Q8" s="454"/>
      <c r="R8" s="454"/>
      <c r="S8" s="454"/>
      <c r="T8" s="454"/>
      <c r="U8" s="454"/>
      <c r="V8" s="454"/>
      <c r="W8" s="454"/>
      <c r="X8" s="454"/>
      <c r="Y8" s="454"/>
      <c r="Z8" s="454"/>
      <c r="AA8" s="454"/>
      <c r="AB8" s="454"/>
      <c r="AC8" s="454">
        <f>+SUM(D8:AB8)</f>
        <v>3117.6088399999999</v>
      </c>
      <c r="AD8" s="454"/>
    </row>
    <row r="9" spans="1:30" ht="15" customHeight="1" x14ac:dyDescent="0.25">
      <c r="B9" s="62">
        <v>2</v>
      </c>
      <c r="C9" s="825" t="s">
        <v>1804</v>
      </c>
      <c r="D9" s="453"/>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row>
    <row r="10" spans="1:30" ht="15" customHeight="1" x14ac:dyDescent="0.25">
      <c r="B10" s="62" t="s">
        <v>1805</v>
      </c>
      <c r="C10" s="825" t="s">
        <v>1806</v>
      </c>
      <c r="D10" s="453">
        <v>194.895107</v>
      </c>
      <c r="E10" s="454"/>
      <c r="F10" s="454"/>
      <c r="G10" s="454"/>
      <c r="H10" s="454"/>
      <c r="I10" s="454"/>
      <c r="J10" s="454"/>
      <c r="K10" s="454"/>
      <c r="L10" s="454"/>
      <c r="M10" s="454"/>
      <c r="N10" s="454"/>
      <c r="O10" s="454"/>
      <c r="P10" s="454"/>
      <c r="Q10" s="454"/>
      <c r="R10" s="454"/>
      <c r="S10" s="454"/>
      <c r="T10" s="454"/>
      <c r="U10" s="454"/>
      <c r="V10" s="454"/>
      <c r="W10" s="454"/>
      <c r="X10" s="454"/>
      <c r="Y10" s="454"/>
      <c r="Z10" s="454"/>
      <c r="AA10" s="454"/>
      <c r="AB10" s="454"/>
      <c r="AC10" s="454">
        <f>+SUM(D10:AB10)</f>
        <v>194.895107</v>
      </c>
      <c r="AD10" s="454"/>
    </row>
    <row r="11" spans="1:30" ht="15" customHeight="1" x14ac:dyDescent="0.25">
      <c r="B11" s="62" t="s">
        <v>1807</v>
      </c>
      <c r="C11" s="825" t="s">
        <v>1808</v>
      </c>
      <c r="D11" s="453"/>
      <c r="E11" s="454"/>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row>
    <row r="12" spans="1:30" ht="15" customHeight="1" x14ac:dyDescent="0.25">
      <c r="B12" s="62">
        <v>3</v>
      </c>
      <c r="C12" s="825" t="s">
        <v>918</v>
      </c>
      <c r="D12" s="453"/>
      <c r="E12" s="454"/>
      <c r="F12" s="454"/>
      <c r="G12" s="454"/>
      <c r="H12" s="454"/>
      <c r="I12" s="454"/>
      <c r="J12" s="454"/>
      <c r="K12" s="454"/>
      <c r="L12" s="454"/>
      <c r="M12" s="454"/>
      <c r="N12" s="454"/>
      <c r="O12" s="454"/>
      <c r="P12" s="454"/>
      <c r="Q12" s="454"/>
      <c r="R12" s="454"/>
      <c r="S12" s="454"/>
      <c r="T12" s="454"/>
      <c r="U12" s="454"/>
      <c r="V12" s="454"/>
      <c r="W12" s="454"/>
      <c r="X12" s="454"/>
      <c r="Y12" s="454"/>
      <c r="Z12" s="454"/>
      <c r="AA12" s="454"/>
      <c r="AB12" s="454"/>
      <c r="AC12" s="454"/>
      <c r="AD12" s="454"/>
    </row>
    <row r="13" spans="1:30" ht="15" customHeight="1" x14ac:dyDescent="0.25">
      <c r="B13" s="62" t="s">
        <v>1809</v>
      </c>
      <c r="C13" s="825" t="s">
        <v>919</v>
      </c>
      <c r="D13" s="453"/>
      <c r="E13" s="454"/>
      <c r="F13" s="454"/>
      <c r="G13" s="454"/>
      <c r="H13" s="454"/>
      <c r="I13" s="454"/>
      <c r="J13" s="454"/>
      <c r="K13" s="454"/>
      <c r="L13" s="454"/>
      <c r="M13" s="454"/>
      <c r="N13" s="454"/>
      <c r="O13" s="454"/>
      <c r="P13" s="454"/>
      <c r="Q13" s="454"/>
      <c r="R13" s="454"/>
      <c r="S13" s="454"/>
      <c r="T13" s="454"/>
      <c r="U13" s="454"/>
      <c r="V13" s="454"/>
      <c r="W13" s="454"/>
      <c r="X13" s="454"/>
      <c r="Y13" s="454"/>
      <c r="Z13" s="454"/>
      <c r="AA13" s="454"/>
      <c r="AB13" s="454"/>
      <c r="AC13" s="454"/>
      <c r="AD13" s="454"/>
    </row>
    <row r="14" spans="1:30" ht="15" customHeight="1" x14ac:dyDescent="0.25">
      <c r="B14" s="62">
        <v>4</v>
      </c>
      <c r="C14" s="825" t="s">
        <v>641</v>
      </c>
      <c r="D14" s="453"/>
      <c r="E14" s="454"/>
      <c r="F14" s="454"/>
      <c r="G14" s="454"/>
      <c r="H14" s="454">
        <v>228.6189588</v>
      </c>
      <c r="I14" s="454">
        <v>6952.4559518100004</v>
      </c>
      <c r="J14" s="454"/>
      <c r="K14" s="454">
        <v>5.9167072000000003</v>
      </c>
      <c r="L14" s="454"/>
      <c r="M14" s="454"/>
      <c r="N14" s="454"/>
      <c r="O14" s="454"/>
      <c r="P14" s="454"/>
      <c r="Q14" s="454"/>
      <c r="R14" s="454"/>
      <c r="S14" s="454"/>
      <c r="T14" s="454"/>
      <c r="U14" s="454"/>
      <c r="V14" s="454"/>
      <c r="W14" s="454"/>
      <c r="X14" s="454"/>
      <c r="Y14" s="454"/>
      <c r="Z14" s="454"/>
      <c r="AA14" s="454"/>
      <c r="AB14" s="454"/>
      <c r="AC14" s="454">
        <f>+SUM(D14:AB14)</f>
        <v>7186.9916178100002</v>
      </c>
      <c r="AD14" s="454"/>
    </row>
    <row r="15" spans="1:30" ht="15" customHeight="1" x14ac:dyDescent="0.25">
      <c r="B15" s="62">
        <v>5</v>
      </c>
      <c r="C15" s="825" t="s">
        <v>635</v>
      </c>
      <c r="D15" s="453"/>
      <c r="E15" s="454"/>
      <c r="F15" s="454"/>
      <c r="G15" s="454">
        <v>690.48241719999999</v>
      </c>
      <c r="H15" s="454"/>
      <c r="I15" s="454"/>
      <c r="J15" s="454"/>
      <c r="K15" s="454"/>
      <c r="L15" s="454"/>
      <c r="M15" s="454"/>
      <c r="N15" s="454"/>
      <c r="O15" s="454"/>
      <c r="P15" s="454"/>
      <c r="Q15" s="454"/>
      <c r="R15" s="454"/>
      <c r="S15" s="454"/>
      <c r="T15" s="454"/>
      <c r="U15" s="454"/>
      <c r="V15" s="454"/>
      <c r="W15" s="454"/>
      <c r="X15" s="454"/>
      <c r="Y15" s="454"/>
      <c r="Z15" s="454"/>
      <c r="AA15" s="454"/>
      <c r="AB15" s="454"/>
      <c r="AC15" s="454">
        <f>+SUM(D15:AB15)</f>
        <v>690.48241719999999</v>
      </c>
      <c r="AD15" s="454"/>
    </row>
    <row r="16" spans="1:30" ht="15" customHeight="1" x14ac:dyDescent="0.25">
      <c r="B16" s="62">
        <v>6</v>
      </c>
      <c r="C16" s="825" t="s">
        <v>647</v>
      </c>
      <c r="D16" s="453"/>
      <c r="E16" s="454"/>
      <c r="F16" s="454"/>
      <c r="G16" s="454"/>
      <c r="H16" s="454"/>
      <c r="I16" s="454"/>
      <c r="J16" s="454"/>
      <c r="K16" s="454"/>
      <c r="L16" s="454"/>
      <c r="M16" s="454"/>
      <c r="N16" s="454"/>
      <c r="O16" s="454"/>
      <c r="P16" s="454"/>
      <c r="Q16" s="454"/>
      <c r="R16" s="454"/>
      <c r="S16" s="454">
        <v>12.4</v>
      </c>
      <c r="T16" s="454"/>
      <c r="U16" s="454"/>
      <c r="V16" s="454"/>
      <c r="W16" s="454"/>
      <c r="X16" s="454"/>
      <c r="Y16" s="454"/>
      <c r="Z16" s="454"/>
      <c r="AA16" s="454"/>
      <c r="AB16" s="454"/>
      <c r="AC16" s="454">
        <f>+SUM(D16:AB16)</f>
        <v>12.4</v>
      </c>
      <c r="AD16" s="454"/>
    </row>
    <row r="17" spans="2:30" ht="15" customHeight="1" x14ac:dyDescent="0.25">
      <c r="B17" s="62">
        <v>6.1</v>
      </c>
      <c r="C17" s="825" t="s">
        <v>1810</v>
      </c>
      <c r="D17" s="453"/>
      <c r="E17" s="454"/>
      <c r="F17" s="454"/>
      <c r="G17" s="454"/>
      <c r="H17" s="454"/>
      <c r="I17" s="454"/>
      <c r="J17" s="454"/>
      <c r="K17" s="454"/>
      <c r="L17" s="454"/>
      <c r="M17" s="454"/>
      <c r="N17" s="454"/>
      <c r="O17" s="454"/>
      <c r="P17" s="454"/>
      <c r="Q17" s="454"/>
      <c r="R17" s="454"/>
      <c r="S17" s="454"/>
      <c r="T17" s="454"/>
      <c r="U17" s="454"/>
      <c r="V17" s="454"/>
      <c r="W17" s="454"/>
      <c r="X17" s="454"/>
      <c r="Y17" s="454"/>
      <c r="Z17" s="454"/>
      <c r="AA17" s="454"/>
      <c r="AB17" s="454"/>
      <c r="AC17" s="454"/>
      <c r="AD17" s="454"/>
    </row>
    <row r="18" spans="2:30" ht="15" customHeight="1" x14ac:dyDescent="0.25">
      <c r="B18" s="62">
        <v>7</v>
      </c>
      <c r="C18" s="822" t="s">
        <v>1811</v>
      </c>
      <c r="D18" s="453"/>
      <c r="E18" s="454"/>
      <c r="F18" s="454"/>
      <c r="G18" s="454"/>
      <c r="H18" s="454"/>
      <c r="I18" s="454"/>
      <c r="J18" s="454"/>
      <c r="K18" s="454"/>
      <c r="L18" s="454"/>
      <c r="M18" s="454"/>
      <c r="N18" s="454"/>
      <c r="O18" s="454"/>
      <c r="P18" s="454"/>
      <c r="Q18" s="454"/>
      <c r="R18" s="454"/>
      <c r="S18" s="454"/>
      <c r="T18" s="454"/>
      <c r="U18" s="454"/>
      <c r="V18" s="454"/>
      <c r="W18" s="454"/>
      <c r="X18" s="454"/>
      <c r="Y18" s="454"/>
      <c r="Z18" s="454"/>
      <c r="AA18" s="454"/>
      <c r="AB18" s="454"/>
      <c r="AC18" s="454"/>
      <c r="AD18" s="454"/>
    </row>
    <row r="19" spans="2:30" ht="15" customHeight="1" x14ac:dyDescent="0.25">
      <c r="B19" s="62" t="s">
        <v>161</v>
      </c>
      <c r="C19" s="822" t="s">
        <v>1825</v>
      </c>
      <c r="D19" s="453"/>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row>
    <row r="20" spans="2:30" ht="15" customHeight="1" x14ac:dyDescent="0.25">
      <c r="B20" s="62" t="s">
        <v>163</v>
      </c>
      <c r="C20" s="822" t="s">
        <v>1813</v>
      </c>
      <c r="D20" s="453"/>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row>
    <row r="21" spans="2:30" ht="15" customHeight="1" x14ac:dyDescent="0.25">
      <c r="B21" s="62">
        <v>8</v>
      </c>
      <c r="C21" s="825" t="s">
        <v>645</v>
      </c>
      <c r="D21" s="453"/>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row>
    <row r="22" spans="2:30" ht="15" customHeight="1" x14ac:dyDescent="0.25">
      <c r="B22" s="62">
        <v>9</v>
      </c>
      <c r="C22" s="825" t="s">
        <v>1826</v>
      </c>
      <c r="D22" s="453"/>
      <c r="E22" s="45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row>
    <row r="23" spans="2:30" ht="15" customHeight="1" x14ac:dyDescent="0.25">
      <c r="B23" s="62" t="s">
        <v>1827</v>
      </c>
      <c r="C23" s="825" t="s">
        <v>1815</v>
      </c>
      <c r="D23" s="453"/>
      <c r="E23" s="454"/>
      <c r="F23" s="454"/>
      <c r="G23" s="454"/>
      <c r="H23" s="454">
        <f>+SUM(H24:H26)</f>
        <v>48979.228234770002</v>
      </c>
      <c r="I23" s="454"/>
      <c r="J23" s="454"/>
      <c r="K23" s="454"/>
      <c r="L23" s="454"/>
      <c r="M23" s="454"/>
      <c r="N23" s="454"/>
      <c r="O23" s="454"/>
      <c r="P23" s="454">
        <f>+SUM(P24:P26)</f>
        <v>5133.7645038000001</v>
      </c>
      <c r="Q23" s="454"/>
      <c r="R23" s="454"/>
      <c r="S23" s="454">
        <f>+SUM(S24:S26)</f>
        <v>4446.1437841999996</v>
      </c>
      <c r="T23" s="454"/>
      <c r="U23" s="454"/>
      <c r="V23" s="454"/>
      <c r="W23" s="454"/>
      <c r="X23" s="454"/>
      <c r="Y23" s="454"/>
      <c r="Z23" s="454"/>
      <c r="AA23" s="454"/>
      <c r="AB23" s="454"/>
      <c r="AC23" s="454">
        <f>+SUM(D23:AB23)</f>
        <v>58559.136522770001</v>
      </c>
      <c r="AD23" s="454"/>
    </row>
    <row r="24" spans="2:30" ht="15" customHeight="1" x14ac:dyDescent="0.25">
      <c r="B24" s="62" t="s">
        <v>1828</v>
      </c>
      <c r="C24" s="825" t="s">
        <v>1829</v>
      </c>
      <c r="D24" s="453"/>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row>
    <row r="25" spans="2:30" ht="15" customHeight="1" x14ac:dyDescent="0.25">
      <c r="B25" s="62" t="s">
        <v>1830</v>
      </c>
      <c r="C25" s="825" t="s">
        <v>1831</v>
      </c>
      <c r="D25" s="453"/>
      <c r="E25" s="454"/>
      <c r="F25" s="454"/>
      <c r="G25" s="454"/>
      <c r="H25" s="454">
        <v>48979.228234770002</v>
      </c>
      <c r="I25" s="454"/>
      <c r="J25" s="454"/>
      <c r="K25" s="454"/>
      <c r="L25" s="454"/>
      <c r="M25" s="454"/>
      <c r="N25" s="454"/>
      <c r="O25" s="454"/>
      <c r="P25" s="454"/>
      <c r="Q25" s="454"/>
      <c r="R25" s="454"/>
      <c r="S25" s="454"/>
      <c r="T25" s="454"/>
      <c r="U25" s="454"/>
      <c r="V25" s="454"/>
      <c r="W25" s="454"/>
      <c r="X25" s="454"/>
      <c r="Y25" s="454"/>
      <c r="Z25" s="454"/>
      <c r="AA25" s="454"/>
      <c r="AB25" s="454"/>
      <c r="AC25" s="454">
        <f>+SUM(D25:AB25)</f>
        <v>48979.228234770002</v>
      </c>
      <c r="AD25" s="454"/>
    </row>
    <row r="26" spans="2:30" ht="15" customHeight="1" x14ac:dyDescent="0.25">
      <c r="B26" s="62" t="s">
        <v>1832</v>
      </c>
      <c r="C26" s="825" t="s">
        <v>1833</v>
      </c>
      <c r="D26" s="453"/>
      <c r="E26" s="454"/>
      <c r="F26" s="454"/>
      <c r="G26" s="454"/>
      <c r="H26" s="454"/>
      <c r="I26" s="454"/>
      <c r="J26" s="454"/>
      <c r="K26" s="454"/>
      <c r="L26" s="454"/>
      <c r="M26" s="454"/>
      <c r="N26" s="454"/>
      <c r="O26" s="454"/>
      <c r="P26" s="454">
        <v>5133.7645038000001</v>
      </c>
      <c r="Q26" s="454"/>
      <c r="R26" s="454"/>
      <c r="S26" s="454">
        <v>4446.1437841999996</v>
      </c>
      <c r="T26" s="454"/>
      <c r="U26" s="454"/>
      <c r="V26" s="454"/>
      <c r="W26" s="454"/>
      <c r="X26" s="454"/>
      <c r="Y26" s="454"/>
      <c r="Z26" s="454"/>
      <c r="AA26" s="454"/>
      <c r="AB26" s="454"/>
      <c r="AC26" s="454">
        <f>+SUM(D26:AB26)</f>
        <v>9579.9082879999987</v>
      </c>
      <c r="AD26" s="454"/>
    </row>
    <row r="27" spans="2:30" ht="15" customHeight="1" x14ac:dyDescent="0.25">
      <c r="B27" s="62">
        <v>9.1999999999999993</v>
      </c>
      <c r="C27" s="825" t="s">
        <v>1834</v>
      </c>
      <c r="D27" s="453"/>
      <c r="E27" s="454"/>
      <c r="F27" s="454"/>
      <c r="G27" s="454"/>
      <c r="H27" s="454"/>
      <c r="I27" s="454"/>
      <c r="J27" s="454"/>
      <c r="K27" s="454"/>
      <c r="L27" s="454"/>
      <c r="M27" s="454"/>
      <c r="N27" s="454"/>
      <c r="O27" s="454"/>
      <c r="P27" s="454"/>
      <c r="Q27" s="454"/>
      <c r="R27" s="454"/>
      <c r="S27" s="454"/>
      <c r="T27" s="454"/>
      <c r="U27" s="454"/>
      <c r="V27" s="454"/>
      <c r="W27" s="454"/>
      <c r="X27" s="454"/>
      <c r="Y27" s="454"/>
      <c r="Z27" s="454"/>
      <c r="AA27" s="454"/>
      <c r="AB27" s="454"/>
      <c r="AC27" s="454"/>
      <c r="AD27" s="454"/>
    </row>
    <row r="28" spans="2:30" ht="15" customHeight="1" x14ac:dyDescent="0.25">
      <c r="B28" s="62">
        <v>9.3000000000000007</v>
      </c>
      <c r="C28" s="825" t="s">
        <v>1835</v>
      </c>
      <c r="D28" s="453"/>
      <c r="E28" s="454"/>
      <c r="F28" s="454"/>
      <c r="G28" s="454"/>
      <c r="H28" s="454"/>
      <c r="I28" s="454"/>
      <c r="J28" s="454"/>
      <c r="K28" s="454"/>
      <c r="L28" s="454"/>
      <c r="M28" s="454"/>
      <c r="N28" s="454">
        <f>+SUM(N29:N31)</f>
        <v>43124.484131199999</v>
      </c>
      <c r="O28" s="454"/>
      <c r="P28" s="454">
        <f>+SUM(P29:P31)</f>
        <v>2828.5532115999999</v>
      </c>
      <c r="Q28" s="454"/>
      <c r="R28" s="454"/>
      <c r="S28" s="454">
        <f>+SUM(S29:S31)</f>
        <v>5881.7529340000001</v>
      </c>
      <c r="T28" s="454"/>
      <c r="U28" s="454"/>
      <c r="V28" s="454"/>
      <c r="W28" s="454"/>
      <c r="X28" s="454"/>
      <c r="Y28" s="454"/>
      <c r="Z28" s="454"/>
      <c r="AA28" s="454"/>
      <c r="AB28" s="454"/>
      <c r="AC28" s="454">
        <f>+SUM(D28:AB28)</f>
        <v>51834.790276800006</v>
      </c>
      <c r="AD28" s="454"/>
    </row>
    <row r="29" spans="2:30" ht="15" customHeight="1" x14ac:dyDescent="0.25">
      <c r="B29" s="62" t="s">
        <v>1836</v>
      </c>
      <c r="C29" s="825" t="s">
        <v>1837</v>
      </c>
      <c r="D29" s="453"/>
      <c r="E29" s="454"/>
      <c r="F29" s="454"/>
      <c r="G29" s="454"/>
      <c r="H29" s="454"/>
      <c r="I29" s="454"/>
      <c r="J29" s="454"/>
      <c r="K29" s="454"/>
      <c r="L29" s="454"/>
      <c r="M29" s="454"/>
      <c r="N29" s="454"/>
      <c r="O29" s="454"/>
      <c r="P29" s="454">
        <v>1426.3984484</v>
      </c>
      <c r="Q29" s="454"/>
      <c r="R29" s="454"/>
      <c r="S29" s="454">
        <v>2086.3015994000002</v>
      </c>
      <c r="T29" s="454"/>
      <c r="U29" s="454"/>
      <c r="V29" s="454"/>
      <c r="W29" s="454"/>
      <c r="X29" s="454"/>
      <c r="Y29" s="454"/>
      <c r="Z29" s="454"/>
      <c r="AA29" s="454"/>
      <c r="AB29" s="454"/>
      <c r="AC29" s="454">
        <f>+SUM(D29:AB29)</f>
        <v>3512.7000478</v>
      </c>
      <c r="AD29" s="454"/>
    </row>
    <row r="30" spans="2:30" ht="15" customHeight="1" x14ac:dyDescent="0.25">
      <c r="B30" s="62" t="s">
        <v>1838</v>
      </c>
      <c r="C30" s="825" t="s">
        <v>1839</v>
      </c>
      <c r="D30" s="453"/>
      <c r="E30" s="454"/>
      <c r="F30" s="454"/>
      <c r="G30" s="454"/>
      <c r="H30" s="454"/>
      <c r="I30" s="454"/>
      <c r="J30" s="454"/>
      <c r="K30" s="454"/>
      <c r="L30" s="454"/>
      <c r="M30" s="454"/>
      <c r="N30" s="454">
        <v>43124.484131199999</v>
      </c>
      <c r="O30" s="454"/>
      <c r="P30" s="454"/>
      <c r="Q30" s="454"/>
      <c r="R30" s="454"/>
      <c r="S30" s="454"/>
      <c r="T30" s="454"/>
      <c r="U30" s="454"/>
      <c r="V30" s="454"/>
      <c r="W30" s="454"/>
      <c r="X30" s="454"/>
      <c r="Y30" s="454"/>
      <c r="Z30" s="454"/>
      <c r="AA30" s="454"/>
      <c r="AB30" s="454"/>
      <c r="AC30" s="454">
        <f>+SUM(D30:AB30)</f>
        <v>43124.484131199999</v>
      </c>
      <c r="AD30" s="454"/>
    </row>
    <row r="31" spans="2:30" ht="15" customHeight="1" x14ac:dyDescent="0.25">
      <c r="B31" s="62" t="s">
        <v>1840</v>
      </c>
      <c r="C31" s="825" t="s">
        <v>1841</v>
      </c>
      <c r="D31" s="453"/>
      <c r="E31" s="454"/>
      <c r="F31" s="454"/>
      <c r="G31" s="454"/>
      <c r="H31" s="454"/>
      <c r="I31" s="454"/>
      <c r="J31" s="454"/>
      <c r="K31" s="454"/>
      <c r="L31" s="454"/>
      <c r="M31" s="454"/>
      <c r="N31" s="454"/>
      <c r="O31" s="454"/>
      <c r="P31" s="454">
        <v>1402.1547631999999</v>
      </c>
      <c r="Q31" s="454"/>
      <c r="R31" s="454"/>
      <c r="S31" s="454">
        <v>3795.4513345999999</v>
      </c>
      <c r="T31" s="454"/>
      <c r="U31" s="454"/>
      <c r="V31" s="454"/>
      <c r="W31" s="454"/>
      <c r="X31" s="454"/>
      <c r="Y31" s="454"/>
      <c r="Z31" s="454"/>
      <c r="AA31" s="454"/>
      <c r="AB31" s="454"/>
      <c r="AC31" s="454">
        <f>+SUM(D31:AB31)</f>
        <v>5197.6060977999996</v>
      </c>
      <c r="AD31" s="454"/>
    </row>
    <row r="32" spans="2:30" ht="15" customHeight="1" x14ac:dyDescent="0.25">
      <c r="B32" s="62">
        <v>9.4</v>
      </c>
      <c r="C32" s="825" t="s">
        <v>1818</v>
      </c>
      <c r="D32" s="453"/>
      <c r="E32" s="454"/>
      <c r="F32" s="454"/>
      <c r="G32" s="454"/>
      <c r="H32" s="454"/>
      <c r="I32" s="454"/>
      <c r="J32" s="454"/>
      <c r="K32" s="454"/>
      <c r="L32" s="454"/>
      <c r="M32" s="454"/>
      <c r="N32" s="454"/>
      <c r="O32" s="454"/>
      <c r="P32" s="454"/>
      <c r="Q32" s="454"/>
      <c r="R32" s="454"/>
      <c r="S32" s="454"/>
      <c r="T32" s="454"/>
      <c r="U32" s="454"/>
      <c r="V32" s="454"/>
      <c r="W32" s="454"/>
      <c r="X32" s="454"/>
      <c r="Y32" s="454"/>
      <c r="Z32" s="454"/>
      <c r="AA32" s="454"/>
      <c r="AB32" s="454"/>
      <c r="AC32" s="454"/>
      <c r="AD32" s="454"/>
    </row>
    <row r="33" spans="2:30" ht="15" customHeight="1" x14ac:dyDescent="0.25">
      <c r="B33" s="62">
        <v>9.5</v>
      </c>
      <c r="C33" s="825" t="s">
        <v>1819</v>
      </c>
      <c r="D33" s="453"/>
      <c r="E33" s="454"/>
      <c r="F33" s="454"/>
      <c r="G33" s="454"/>
      <c r="H33" s="454"/>
      <c r="I33" s="454"/>
      <c r="J33" s="454"/>
      <c r="K33" s="454"/>
      <c r="L33" s="454"/>
      <c r="M33" s="454"/>
      <c r="N33" s="454"/>
      <c r="O33" s="454"/>
      <c r="P33" s="454"/>
      <c r="Q33" s="454"/>
      <c r="R33" s="454"/>
      <c r="S33" s="454"/>
      <c r="T33" s="454"/>
      <c r="U33" s="454"/>
      <c r="V33" s="454"/>
      <c r="W33" s="454"/>
      <c r="X33" s="454"/>
      <c r="Y33" s="454"/>
      <c r="Z33" s="454"/>
      <c r="AA33" s="454"/>
      <c r="AB33" s="454"/>
      <c r="AC33" s="454"/>
      <c r="AD33" s="454"/>
    </row>
    <row r="34" spans="2:30" ht="15" customHeight="1" x14ac:dyDescent="0.25">
      <c r="B34" s="62">
        <v>10</v>
      </c>
      <c r="C34" s="825" t="s">
        <v>649</v>
      </c>
      <c r="D34" s="453"/>
      <c r="E34" s="454"/>
      <c r="F34" s="454"/>
      <c r="G34" s="454"/>
      <c r="H34" s="454"/>
      <c r="I34" s="454"/>
      <c r="J34" s="454"/>
      <c r="K34" s="454"/>
      <c r="L34" s="454"/>
      <c r="M34" s="454"/>
      <c r="N34" s="454"/>
      <c r="O34" s="454"/>
      <c r="P34" s="454"/>
      <c r="Q34" s="454"/>
      <c r="R34" s="454"/>
      <c r="S34" s="454">
        <v>634.995769</v>
      </c>
      <c r="T34" s="454"/>
      <c r="U34" s="454"/>
      <c r="V34" s="454"/>
      <c r="W34" s="454"/>
      <c r="X34" s="454"/>
      <c r="Y34" s="454"/>
      <c r="Z34" s="454"/>
      <c r="AA34" s="454"/>
      <c r="AB34" s="454"/>
      <c r="AC34" s="454">
        <f>+SUM(D34:AB34)</f>
        <v>634.995769</v>
      </c>
      <c r="AD34" s="454"/>
    </row>
    <row r="35" spans="2:30" ht="15" customHeight="1" x14ac:dyDescent="0.25">
      <c r="B35" s="62" t="s">
        <v>176</v>
      </c>
      <c r="C35" s="825" t="s">
        <v>1820</v>
      </c>
      <c r="D35" s="453"/>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row>
    <row r="36" spans="2:30" ht="15" customHeight="1" x14ac:dyDescent="0.25">
      <c r="B36" s="62" t="s">
        <v>1682</v>
      </c>
      <c r="C36" s="825" t="s">
        <v>1760</v>
      </c>
      <c r="D36" s="453"/>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row>
    <row r="37" spans="2:30" ht="15" customHeight="1" x14ac:dyDescent="0.25">
      <c r="B37" s="62" t="s">
        <v>1684</v>
      </c>
      <c r="C37" s="825" t="s">
        <v>921</v>
      </c>
      <c r="D37" s="453"/>
      <c r="E37" s="454"/>
      <c r="F37" s="454"/>
      <c r="G37" s="454"/>
      <c r="H37" s="454"/>
      <c r="I37" s="454"/>
      <c r="J37" s="454"/>
      <c r="K37" s="454"/>
      <c r="L37" s="454"/>
      <c r="M37" s="454"/>
      <c r="N37" s="454"/>
      <c r="O37" s="454"/>
      <c r="P37" s="454"/>
      <c r="Q37" s="454"/>
      <c r="R37" s="454"/>
      <c r="S37" s="454">
        <f>49.70565055+6156.21109557</f>
        <v>6205.9167461200004</v>
      </c>
      <c r="T37" s="454"/>
      <c r="U37" s="454"/>
      <c r="V37" s="454"/>
      <c r="W37" s="454"/>
      <c r="X37" s="454"/>
      <c r="Y37" s="454"/>
      <c r="Z37" s="454"/>
      <c r="AA37" s="454"/>
      <c r="AB37" s="454"/>
      <c r="AC37" s="454">
        <f>+SUM(D37:AB37)</f>
        <v>6205.9167461200004</v>
      </c>
      <c r="AD37" s="454"/>
    </row>
    <row r="38" spans="2:30" ht="15" customHeight="1" x14ac:dyDescent="0.25">
      <c r="B38" s="966">
        <v>11</v>
      </c>
      <c r="C38" s="967" t="s">
        <v>1822</v>
      </c>
      <c r="D38" s="971"/>
      <c r="E38" s="972"/>
      <c r="F38" s="972"/>
      <c r="G38" s="972"/>
      <c r="H38" s="972"/>
      <c r="I38" s="972"/>
      <c r="J38" s="972"/>
      <c r="K38" s="972"/>
      <c r="L38" s="972"/>
      <c r="M38" s="972"/>
      <c r="N38" s="972"/>
      <c r="O38" s="972"/>
      <c r="P38" s="972"/>
      <c r="Q38" s="972"/>
      <c r="R38" s="972"/>
      <c r="S38" s="972"/>
      <c r="T38" s="972"/>
      <c r="U38" s="972"/>
      <c r="V38" s="972"/>
      <c r="W38" s="972"/>
      <c r="X38" s="972"/>
      <c r="Y38" s="972"/>
      <c r="Z38" s="972"/>
      <c r="AA38" s="972"/>
      <c r="AB38" s="972"/>
      <c r="AC38" s="972"/>
      <c r="AD38" s="972"/>
    </row>
    <row r="39" spans="2:30" ht="15" customHeight="1" x14ac:dyDescent="0.25">
      <c r="B39" s="968" t="s">
        <v>1842</v>
      </c>
      <c r="C39" s="969" t="s">
        <v>922</v>
      </c>
      <c r="D39" s="454">
        <f>+D8+D10+D14+D15+D16+D23+D28+D34+D37</f>
        <v>3312.5039469999997</v>
      </c>
      <c r="E39" s="454"/>
      <c r="F39" s="454"/>
      <c r="G39" s="454">
        <f>+G8+G10+G14+G15+G16+G23+G28+G34+G37</f>
        <v>690.48241719999999</v>
      </c>
      <c r="H39" s="454">
        <f>+H8+H10+H14+H15+H16+H23+H28+H34+H37</f>
        <v>49207.84719357</v>
      </c>
      <c r="I39" s="454">
        <f>+I8+I10+I14+I15+I16+I23+I28+I34+I37</f>
        <v>6952.4559518100004</v>
      </c>
      <c r="J39" s="454"/>
      <c r="K39" s="454">
        <f>+K8+K10+K14+K15+K16+K23+K28+K34+K37</f>
        <v>5.9167072000000003</v>
      </c>
      <c r="L39" s="454"/>
      <c r="M39" s="454"/>
      <c r="N39" s="454">
        <f>+N8+N10+N14+N15+N16+N23+N28+N34+N37</f>
        <v>43124.484131199999</v>
      </c>
      <c r="O39" s="454"/>
      <c r="P39" s="454">
        <f>+P8+P10+P14+P15+P16+P23+P28+P34+P37</f>
        <v>7962.3177154000005</v>
      </c>
      <c r="Q39" s="454"/>
      <c r="R39" s="454"/>
      <c r="S39" s="454">
        <f>+S8+S10+S14+S15+S16+S23+S28+S34+S37</f>
        <v>17181.209233319998</v>
      </c>
      <c r="T39" s="454"/>
      <c r="U39" s="454"/>
      <c r="V39" s="454"/>
      <c r="W39" s="454"/>
      <c r="X39" s="454"/>
      <c r="Y39" s="454"/>
      <c r="Z39" s="454"/>
      <c r="AA39" s="454"/>
      <c r="AB39" s="454"/>
      <c r="AC39" s="454">
        <f>+AC8+AC10+AC14+AC15+AC16+AC23+AC28+AC34+AC37</f>
        <v>128437.21729670001</v>
      </c>
      <c r="AD39" s="454"/>
    </row>
  </sheetData>
  <mergeCells count="4">
    <mergeCell ref="AC5:AC6"/>
    <mergeCell ref="AD5:AD6"/>
    <mergeCell ref="C5:C7"/>
    <mergeCell ref="D5:AB5"/>
  </mergeCells>
  <pageMargins left="0.70866141732283472" right="0.70866141732283472" top="0.74803149606299213" bottom="0.74803149606299213" header="0.31496062992125984" footer="0.31496062992125984"/>
  <pageSetup paperSize="9" scale="57" orientation="landscape" r:id="rId1"/>
  <headerFooter>
    <oddHeader>&amp;CDA
Bilag 23</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217C-8001-4595-B155-4607641E622E}">
  <sheetPr codeName="Ark35">
    <tabColor theme="5" tint="-0.249977111117893"/>
    <pageSetUpPr fitToPage="1"/>
  </sheetPr>
  <dimension ref="A1:O28"/>
  <sheetViews>
    <sheetView showGridLines="0" zoomScaleNormal="100" workbookViewId="0"/>
  </sheetViews>
  <sheetFormatPr defaultColWidth="9.140625" defaultRowHeight="15" x14ac:dyDescent="0.25"/>
  <cols>
    <col min="1" max="1" width="9.140625" style="383"/>
    <col min="2" max="2" width="21.140625" style="383" customWidth="1"/>
    <col min="3" max="3" width="20" style="383" customWidth="1"/>
    <col min="4" max="4" width="13.5703125" style="383" customWidth="1"/>
    <col min="5" max="5" width="20" style="383" customWidth="1"/>
    <col min="6" max="6" width="18.7109375" style="383" customWidth="1"/>
    <col min="7" max="7" width="23" style="383" customWidth="1"/>
    <col min="8" max="8" width="14.140625" style="383" customWidth="1"/>
    <col min="9" max="9" width="11.42578125" style="383" customWidth="1"/>
    <col min="10" max="10" width="14.42578125" style="383" customWidth="1"/>
    <col min="11" max="11" width="17.5703125" style="383" customWidth="1"/>
    <col min="12" max="12" width="15.140625" style="383" customWidth="1"/>
    <col min="13" max="14" width="15.5703125" style="383" customWidth="1"/>
    <col min="15" max="15" width="14.5703125" style="383" customWidth="1"/>
    <col min="16" max="16384" width="9.140625" style="383"/>
  </cols>
  <sheetData>
    <row r="1" spans="1:15" x14ac:dyDescent="0.25">
      <c r="A1" s="9"/>
      <c r="B1" s="3" t="s">
        <v>115</v>
      </c>
      <c r="C1" s="3" t="s">
        <v>1663</v>
      </c>
      <c r="E1" s="399"/>
      <c r="F1" s="399"/>
      <c r="G1" s="399"/>
      <c r="H1" s="399"/>
      <c r="I1" s="399"/>
      <c r="J1" s="388"/>
    </row>
    <row r="2" spans="1:15" ht="18.75" x14ac:dyDescent="0.3">
      <c r="B2" s="589" t="s">
        <v>35</v>
      </c>
      <c r="C2" s="589"/>
      <c r="D2" s="589"/>
      <c r="E2" s="589"/>
      <c r="F2" s="589"/>
      <c r="G2" s="589"/>
      <c r="H2" s="589"/>
      <c r="I2" s="589"/>
      <c r="J2" s="589"/>
      <c r="K2" s="589"/>
      <c r="L2" s="589"/>
      <c r="M2" s="589"/>
      <c r="N2" s="589"/>
      <c r="O2" s="589"/>
    </row>
    <row r="4" spans="1:15" x14ac:dyDescent="0.25">
      <c r="B4" s="4"/>
    </row>
    <row r="5" spans="1:15" ht="75" x14ac:dyDescent="0.25">
      <c r="B5" s="1218" t="s">
        <v>928</v>
      </c>
      <c r="C5" s="132" t="s">
        <v>929</v>
      </c>
      <c r="D5" s="132" t="s">
        <v>930</v>
      </c>
      <c r="E5" s="132" t="s">
        <v>931</v>
      </c>
      <c r="F5" s="626" t="s">
        <v>932</v>
      </c>
      <c r="G5" s="626" t="s">
        <v>933</v>
      </c>
      <c r="H5" s="626" t="s">
        <v>934</v>
      </c>
      <c r="I5" s="626" t="s">
        <v>935</v>
      </c>
      <c r="J5" s="626" t="s">
        <v>936</v>
      </c>
      <c r="K5" s="626" t="s">
        <v>937</v>
      </c>
      <c r="L5" s="132" t="s">
        <v>938</v>
      </c>
      <c r="M5" s="132" t="s">
        <v>939</v>
      </c>
      <c r="N5" s="132" t="s">
        <v>940</v>
      </c>
      <c r="O5" s="132" t="s">
        <v>941</v>
      </c>
    </row>
    <row r="6" spans="1:15" x14ac:dyDescent="0.25">
      <c r="B6" s="1219"/>
      <c r="C6" s="853" t="s">
        <v>1644</v>
      </c>
      <c r="D6" s="973" t="s">
        <v>119</v>
      </c>
      <c r="E6" s="973" t="s">
        <v>120</v>
      </c>
      <c r="F6" s="973" t="s">
        <v>121</v>
      </c>
      <c r="G6" s="973" t="s">
        <v>209</v>
      </c>
      <c r="H6" s="973" t="s">
        <v>210</v>
      </c>
      <c r="I6" s="973" t="s">
        <v>211</v>
      </c>
      <c r="J6" s="973" t="s">
        <v>212</v>
      </c>
      <c r="K6" s="973" t="s">
        <v>294</v>
      </c>
      <c r="L6" s="973" t="s">
        <v>737</v>
      </c>
      <c r="M6" s="973" t="s">
        <v>738</v>
      </c>
      <c r="N6" s="973" t="s">
        <v>739</v>
      </c>
      <c r="O6" s="973" t="s">
        <v>740</v>
      </c>
    </row>
    <row r="7" spans="1:15" x14ac:dyDescent="0.25">
      <c r="B7" s="974" t="s">
        <v>1843</v>
      </c>
      <c r="C7" s="456"/>
      <c r="D7" s="455"/>
      <c r="E7" s="133"/>
      <c r="F7" s="133"/>
      <c r="G7" s="133"/>
      <c r="H7" s="133"/>
      <c r="I7" s="133"/>
      <c r="J7" s="133"/>
      <c r="K7" s="133"/>
      <c r="L7" s="133"/>
      <c r="M7" s="133"/>
      <c r="N7" s="133"/>
      <c r="O7" s="133"/>
    </row>
    <row r="8" spans="1:15" x14ac:dyDescent="0.25">
      <c r="B8" s="457"/>
      <c r="C8" s="137" t="s">
        <v>943</v>
      </c>
      <c r="D8" s="453">
        <v>5899</v>
      </c>
      <c r="E8" s="133">
        <v>70</v>
      </c>
      <c r="F8" s="133">
        <v>0.4</v>
      </c>
      <c r="G8" s="454">
        <v>5927</v>
      </c>
      <c r="H8" s="133">
        <v>0.25</v>
      </c>
      <c r="I8" s="133">
        <v>1528</v>
      </c>
      <c r="J8" s="970">
        <v>11.36</v>
      </c>
      <c r="K8" s="970">
        <v>4.95</v>
      </c>
      <c r="L8" s="454">
        <v>723</v>
      </c>
      <c r="M8" s="133">
        <v>12.2</v>
      </c>
      <c r="N8" s="133">
        <v>2</v>
      </c>
      <c r="O8" s="133">
        <v>14</v>
      </c>
    </row>
    <row r="9" spans="1:15" x14ac:dyDescent="0.25">
      <c r="B9" s="458"/>
      <c r="C9" s="398" t="s">
        <v>944</v>
      </c>
      <c r="D9" s="453">
        <v>2170</v>
      </c>
      <c r="E9" s="133">
        <v>6</v>
      </c>
      <c r="F9" s="133">
        <v>0.4</v>
      </c>
      <c r="G9" s="454">
        <v>2172</v>
      </c>
      <c r="H9" s="133">
        <v>0.17</v>
      </c>
      <c r="I9" s="133">
        <v>1014</v>
      </c>
      <c r="J9" s="970">
        <v>10.199999999999999</v>
      </c>
      <c r="K9" s="970">
        <v>4.9400000000000004</v>
      </c>
      <c r="L9" s="454">
        <v>180</v>
      </c>
      <c r="M9" s="133">
        <v>8.2899999999999991</v>
      </c>
      <c r="N9" s="133">
        <v>0</v>
      </c>
      <c r="O9" s="133">
        <v>2</v>
      </c>
    </row>
    <row r="10" spans="1:15" x14ac:dyDescent="0.25">
      <c r="B10" s="458"/>
      <c r="C10" s="398" t="s">
        <v>945</v>
      </c>
      <c r="D10" s="453">
        <v>3729</v>
      </c>
      <c r="E10" s="133">
        <v>64</v>
      </c>
      <c r="F10" s="133">
        <v>0.4</v>
      </c>
      <c r="G10" s="454">
        <v>3755</v>
      </c>
      <c r="H10" s="133">
        <v>0.28999999999999998</v>
      </c>
      <c r="I10" s="133">
        <v>514</v>
      </c>
      <c r="J10" s="970">
        <v>12.03</v>
      </c>
      <c r="K10" s="970">
        <v>4.96</v>
      </c>
      <c r="L10" s="454">
        <v>543</v>
      </c>
      <c r="M10" s="133">
        <v>14.46</v>
      </c>
      <c r="N10" s="133">
        <v>2</v>
      </c>
      <c r="O10" s="133">
        <v>12</v>
      </c>
    </row>
    <row r="11" spans="1:15" x14ac:dyDescent="0.25">
      <c r="B11" s="458"/>
      <c r="C11" s="137" t="s">
        <v>946</v>
      </c>
      <c r="D11" s="453">
        <v>5076</v>
      </c>
      <c r="E11" s="133">
        <v>99</v>
      </c>
      <c r="F11" s="133">
        <v>0.4</v>
      </c>
      <c r="G11" s="454">
        <v>5116</v>
      </c>
      <c r="H11" s="133">
        <v>0.53</v>
      </c>
      <c r="I11" s="133">
        <v>837</v>
      </c>
      <c r="J11" s="970">
        <v>10.64</v>
      </c>
      <c r="K11" s="970">
        <v>4.95</v>
      </c>
      <c r="L11" s="454">
        <v>740</v>
      </c>
      <c r="M11" s="133">
        <v>14.47</v>
      </c>
      <c r="N11" s="133">
        <v>3</v>
      </c>
      <c r="O11" s="133">
        <v>5</v>
      </c>
    </row>
    <row r="12" spans="1:15" x14ac:dyDescent="0.25">
      <c r="B12" s="458"/>
      <c r="C12" s="137" t="s">
        <v>947</v>
      </c>
      <c r="D12" s="453">
        <v>22941</v>
      </c>
      <c r="E12" s="133">
        <v>934</v>
      </c>
      <c r="F12" s="133">
        <v>0.4</v>
      </c>
      <c r="G12" s="454">
        <v>23315</v>
      </c>
      <c r="H12" s="133">
        <v>0.98</v>
      </c>
      <c r="I12" s="133">
        <v>1864</v>
      </c>
      <c r="J12" s="970">
        <v>10.84</v>
      </c>
      <c r="K12" s="970">
        <v>4.92</v>
      </c>
      <c r="L12" s="454">
        <v>4274</v>
      </c>
      <c r="M12" s="133">
        <v>18.329999999999998</v>
      </c>
      <c r="N12" s="133">
        <v>25</v>
      </c>
      <c r="O12" s="133">
        <v>31</v>
      </c>
    </row>
    <row r="13" spans="1:15" x14ac:dyDescent="0.25">
      <c r="B13" s="458"/>
      <c r="C13" s="137" t="s">
        <v>948</v>
      </c>
      <c r="D13" s="453">
        <v>21718</v>
      </c>
      <c r="E13" s="133">
        <v>894</v>
      </c>
      <c r="F13" s="133">
        <v>0.4</v>
      </c>
      <c r="G13" s="454">
        <v>22076</v>
      </c>
      <c r="H13" s="133">
        <v>1.58</v>
      </c>
      <c r="I13" s="133">
        <v>921</v>
      </c>
      <c r="J13" s="970">
        <v>11.08</v>
      </c>
      <c r="K13" s="970">
        <v>4.92</v>
      </c>
      <c r="L13" s="454">
        <v>4802</v>
      </c>
      <c r="M13" s="133">
        <v>21.75</v>
      </c>
      <c r="N13" s="133">
        <v>39</v>
      </c>
      <c r="O13" s="133">
        <v>28</v>
      </c>
    </row>
    <row r="14" spans="1:15" x14ac:dyDescent="0.25">
      <c r="B14" s="458"/>
      <c r="C14" s="137" t="s">
        <v>949</v>
      </c>
      <c r="D14" s="453">
        <v>22391</v>
      </c>
      <c r="E14" s="133">
        <v>1063</v>
      </c>
      <c r="F14" s="133">
        <v>0.4</v>
      </c>
      <c r="G14" s="454">
        <v>22816</v>
      </c>
      <c r="H14" s="133">
        <v>3.07</v>
      </c>
      <c r="I14" s="133">
        <v>850</v>
      </c>
      <c r="J14" s="970">
        <v>11.26</v>
      </c>
      <c r="K14" s="970">
        <v>4.91</v>
      </c>
      <c r="L14" s="454">
        <v>5731</v>
      </c>
      <c r="M14" s="133">
        <v>25.12</v>
      </c>
      <c r="N14" s="133">
        <v>79</v>
      </c>
      <c r="O14" s="133">
        <v>29</v>
      </c>
    </row>
    <row r="15" spans="1:15" x14ac:dyDescent="0.25">
      <c r="B15" s="458"/>
      <c r="C15" s="398" t="s">
        <v>950</v>
      </c>
      <c r="D15" s="453">
        <v>19853</v>
      </c>
      <c r="E15" s="133">
        <v>914</v>
      </c>
      <c r="F15" s="133">
        <v>0.4</v>
      </c>
      <c r="G15" s="454">
        <v>20218</v>
      </c>
      <c r="H15" s="133">
        <v>2.78</v>
      </c>
      <c r="I15" s="133">
        <v>766</v>
      </c>
      <c r="J15" s="970">
        <v>11.31</v>
      </c>
      <c r="K15" s="970">
        <v>4.92</v>
      </c>
      <c r="L15" s="454">
        <v>5012</v>
      </c>
      <c r="M15" s="133">
        <v>24.79</v>
      </c>
      <c r="N15" s="133">
        <v>64</v>
      </c>
      <c r="O15" s="133">
        <v>25</v>
      </c>
    </row>
    <row r="16" spans="1:15" x14ac:dyDescent="0.25">
      <c r="B16" s="458"/>
      <c r="C16" s="398" t="s">
        <v>951</v>
      </c>
      <c r="D16" s="453">
        <v>2538</v>
      </c>
      <c r="E16" s="133">
        <v>149</v>
      </c>
      <c r="F16" s="133">
        <v>0.4</v>
      </c>
      <c r="G16" s="454">
        <v>2598</v>
      </c>
      <c r="H16" s="133">
        <v>5.37</v>
      </c>
      <c r="I16" s="133">
        <v>84</v>
      </c>
      <c r="J16" s="970">
        <v>10.84</v>
      </c>
      <c r="K16" s="970">
        <v>4.9000000000000004</v>
      </c>
      <c r="L16" s="454">
        <v>719</v>
      </c>
      <c r="M16" s="133">
        <v>27.66</v>
      </c>
      <c r="N16" s="133">
        <v>15</v>
      </c>
      <c r="O16" s="133">
        <v>4</v>
      </c>
    </row>
    <row r="17" spans="2:15" x14ac:dyDescent="0.25">
      <c r="B17" s="458"/>
      <c r="C17" s="137" t="s">
        <v>952</v>
      </c>
      <c r="D17" s="453">
        <v>5845</v>
      </c>
      <c r="E17" s="133">
        <v>366</v>
      </c>
      <c r="F17" s="133">
        <v>0.4</v>
      </c>
      <c r="G17" s="454">
        <v>5991</v>
      </c>
      <c r="H17" s="133">
        <v>11.25</v>
      </c>
      <c r="I17" s="133">
        <v>214</v>
      </c>
      <c r="J17" s="970">
        <v>11.73</v>
      </c>
      <c r="K17" s="970">
        <v>4.8899999999999997</v>
      </c>
      <c r="L17" s="454">
        <v>2244</v>
      </c>
      <c r="M17" s="133">
        <v>37.46</v>
      </c>
      <c r="N17" s="133">
        <v>83</v>
      </c>
      <c r="O17" s="133">
        <v>16</v>
      </c>
    </row>
    <row r="18" spans="2:15" x14ac:dyDescent="0.25">
      <c r="B18" s="458"/>
      <c r="C18" s="398" t="s">
        <v>953</v>
      </c>
      <c r="D18" s="453">
        <v>4282</v>
      </c>
      <c r="E18" s="133">
        <v>232</v>
      </c>
      <c r="F18" s="133">
        <v>0.4</v>
      </c>
      <c r="G18" s="454">
        <v>4375</v>
      </c>
      <c r="H18" s="133">
        <v>8.7100000000000009</v>
      </c>
      <c r="I18" s="133">
        <v>157</v>
      </c>
      <c r="J18" s="970">
        <v>11.12</v>
      </c>
      <c r="K18" s="970">
        <v>4.9000000000000004</v>
      </c>
      <c r="L18" s="454">
        <v>1404</v>
      </c>
      <c r="M18" s="133">
        <v>32.090000000000003</v>
      </c>
      <c r="N18" s="133">
        <v>44</v>
      </c>
      <c r="O18" s="133">
        <v>7</v>
      </c>
    </row>
    <row r="19" spans="2:15" x14ac:dyDescent="0.25">
      <c r="B19" s="458"/>
      <c r="C19" s="398" t="s">
        <v>954</v>
      </c>
      <c r="D19" s="453">
        <v>1563</v>
      </c>
      <c r="E19" s="133">
        <v>134</v>
      </c>
      <c r="F19" s="133">
        <v>0.4</v>
      </c>
      <c r="G19" s="454">
        <v>1616</v>
      </c>
      <c r="H19" s="133">
        <v>18.12</v>
      </c>
      <c r="I19" s="133">
        <v>57</v>
      </c>
      <c r="J19" s="970">
        <v>13.37</v>
      </c>
      <c r="K19" s="970">
        <v>4.8600000000000003</v>
      </c>
      <c r="L19" s="454">
        <v>840</v>
      </c>
      <c r="M19" s="133">
        <v>51.98</v>
      </c>
      <c r="N19" s="133">
        <v>39</v>
      </c>
      <c r="O19" s="133">
        <v>9</v>
      </c>
    </row>
    <row r="20" spans="2:15" x14ac:dyDescent="0.25">
      <c r="B20" s="458"/>
      <c r="C20" s="137" t="s">
        <v>955</v>
      </c>
      <c r="D20" s="453">
        <v>1916</v>
      </c>
      <c r="E20" s="133">
        <v>40</v>
      </c>
      <c r="F20" s="133">
        <v>0.4</v>
      </c>
      <c r="G20" s="454">
        <v>1932</v>
      </c>
      <c r="H20" s="133">
        <v>17.440000000000001</v>
      </c>
      <c r="I20" s="133">
        <v>196</v>
      </c>
      <c r="J20" s="970">
        <v>11.62</v>
      </c>
      <c r="K20" s="970">
        <v>4.93</v>
      </c>
      <c r="L20" s="454">
        <v>754</v>
      </c>
      <c r="M20" s="133">
        <v>39.01</v>
      </c>
      <c r="N20" s="133">
        <v>43</v>
      </c>
      <c r="O20" s="133">
        <v>8</v>
      </c>
    </row>
    <row r="21" spans="2:15" x14ac:dyDescent="0.25">
      <c r="B21" s="458"/>
      <c r="C21" s="398" t="s">
        <v>956</v>
      </c>
      <c r="D21" s="453">
        <v>1893</v>
      </c>
      <c r="E21" s="133">
        <v>32</v>
      </c>
      <c r="F21" s="133">
        <v>0.4</v>
      </c>
      <c r="G21" s="454">
        <v>1906</v>
      </c>
      <c r="H21" s="133">
        <v>16.59</v>
      </c>
      <c r="I21" s="133">
        <v>187</v>
      </c>
      <c r="J21" s="970">
        <v>11.26</v>
      </c>
      <c r="K21" s="970">
        <v>4.93</v>
      </c>
      <c r="L21" s="454">
        <v>735</v>
      </c>
      <c r="M21" s="133">
        <v>38.549999999999997</v>
      </c>
      <c r="N21" s="133">
        <v>36</v>
      </c>
      <c r="O21" s="133">
        <v>8</v>
      </c>
    </row>
    <row r="22" spans="2:15" x14ac:dyDescent="0.25">
      <c r="B22" s="458"/>
      <c r="C22" s="398" t="s">
        <v>957</v>
      </c>
      <c r="D22" s="453">
        <v>9</v>
      </c>
      <c r="E22" s="133">
        <v>8</v>
      </c>
      <c r="F22" s="133">
        <v>0.4</v>
      </c>
      <c r="G22" s="454">
        <v>13</v>
      </c>
      <c r="H22" s="133">
        <v>59.14</v>
      </c>
      <c r="I22" s="133">
        <v>5</v>
      </c>
      <c r="J22" s="970">
        <v>48.94</v>
      </c>
      <c r="K22" s="970">
        <v>3.5</v>
      </c>
      <c r="L22" s="454">
        <v>19</v>
      </c>
      <c r="M22" s="133">
        <v>147.31</v>
      </c>
      <c r="N22" s="133">
        <v>4</v>
      </c>
      <c r="O22" s="133">
        <v>0</v>
      </c>
    </row>
    <row r="23" spans="2:15" x14ac:dyDescent="0.25">
      <c r="B23" s="458"/>
      <c r="C23" s="398" t="s">
        <v>958</v>
      </c>
      <c r="D23" s="453">
        <v>13</v>
      </c>
      <c r="E23" s="133">
        <v>0</v>
      </c>
      <c r="F23" s="133">
        <v>0.4</v>
      </c>
      <c r="G23" s="454">
        <v>13</v>
      </c>
      <c r="H23" s="133">
        <v>99.79</v>
      </c>
      <c r="I23" s="133">
        <v>4</v>
      </c>
      <c r="J23" s="970">
        <v>28.27</v>
      </c>
      <c r="K23" s="970">
        <v>5</v>
      </c>
      <c r="L23" s="454">
        <v>0</v>
      </c>
      <c r="M23" s="133">
        <v>0.21</v>
      </c>
      <c r="N23" s="133">
        <v>4</v>
      </c>
      <c r="O23" s="133">
        <v>0</v>
      </c>
    </row>
    <row r="24" spans="2:15" x14ac:dyDescent="0.25">
      <c r="B24" s="459"/>
      <c r="C24" s="137" t="s">
        <v>959</v>
      </c>
      <c r="D24" s="453">
        <v>100</v>
      </c>
      <c r="E24" s="133">
        <v>0</v>
      </c>
      <c r="F24" s="133">
        <v>0.4</v>
      </c>
      <c r="G24" s="454">
        <v>100</v>
      </c>
      <c r="H24" s="970">
        <v>100</v>
      </c>
      <c r="I24" s="133">
        <v>23</v>
      </c>
      <c r="J24" s="970">
        <v>58.49</v>
      </c>
      <c r="K24" s="970">
        <v>4.91</v>
      </c>
      <c r="L24" s="454">
        <v>600</v>
      </c>
      <c r="M24" s="133">
        <v>600.44000000000005</v>
      </c>
      <c r="N24" s="133">
        <v>11</v>
      </c>
      <c r="O24" s="133">
        <v>11</v>
      </c>
    </row>
    <row r="25" spans="2:15" ht="15" customHeight="1" x14ac:dyDescent="0.25">
      <c r="B25" s="1033" t="s">
        <v>960</v>
      </c>
      <c r="C25" s="1034"/>
      <c r="D25" s="454"/>
      <c r="E25" s="133"/>
      <c r="F25" s="133"/>
      <c r="G25" s="454"/>
      <c r="H25" s="133"/>
      <c r="I25" s="133"/>
      <c r="J25" s="970"/>
      <c r="K25" s="970"/>
      <c r="L25" s="454"/>
      <c r="M25" s="133"/>
      <c r="N25" s="133"/>
      <c r="O25" s="133"/>
    </row>
    <row r="26" spans="2:15" ht="15" customHeight="1" x14ac:dyDescent="0.25">
      <c r="B26" s="1220" t="s">
        <v>942</v>
      </c>
      <c r="C26" s="1221"/>
      <c r="D26" s="454">
        <f>+D8+D11+D12+D13+D14+D17+D20+D24</f>
        <v>85886</v>
      </c>
      <c r="E26" s="454">
        <f>+E8+E11+E12+E13+E14+E17+E20+E24</f>
        <v>3466</v>
      </c>
      <c r="F26" s="133">
        <v>0.4</v>
      </c>
      <c r="G26" s="454">
        <f>+G8+G11+G12+G13+G14+G17+G20+G24</f>
        <v>87273</v>
      </c>
      <c r="H26" s="975"/>
      <c r="I26" s="454">
        <f>+I8+I11+I12+I13+I14+I17+I20+I24</f>
        <v>6433</v>
      </c>
      <c r="J26" s="975"/>
      <c r="K26" s="970">
        <v>4.92</v>
      </c>
      <c r="L26" s="454">
        <f>+L8+L11+L12+L13+L14+L17+L20+L24</f>
        <v>19868</v>
      </c>
      <c r="M26" s="133">
        <v>22.77</v>
      </c>
      <c r="N26" s="454">
        <f>+N8+N11+N12+N13+N14+N17+N20+N24</f>
        <v>285</v>
      </c>
      <c r="O26" s="454">
        <f>+O8+O11+O12+O13+O14+O17+O20+O24</f>
        <v>142</v>
      </c>
    </row>
    <row r="27" spans="2:15" x14ac:dyDescent="0.25">
      <c r="B27" s="460"/>
      <c r="C27" s="460"/>
      <c r="D27" s="460"/>
      <c r="E27" s="460"/>
      <c r="F27" s="460"/>
      <c r="G27" s="460"/>
      <c r="H27" s="460"/>
      <c r="I27" s="460"/>
      <c r="J27" s="460"/>
      <c r="K27" s="460"/>
      <c r="L27" s="460"/>
      <c r="M27" s="460"/>
      <c r="N27" s="460"/>
      <c r="O27" s="460"/>
    </row>
    <row r="28" spans="2:15" x14ac:dyDescent="0.25">
      <c r="B28" s="460"/>
      <c r="C28" s="460"/>
      <c r="D28" s="460"/>
      <c r="E28" s="460"/>
      <c r="F28" s="460"/>
      <c r="G28" s="460"/>
      <c r="H28" s="460"/>
      <c r="I28" s="460"/>
      <c r="J28" s="460"/>
      <c r="K28" s="460"/>
      <c r="L28" s="460"/>
      <c r="M28" s="460"/>
      <c r="N28" s="460"/>
      <c r="O28" s="460"/>
    </row>
  </sheetData>
  <mergeCells count="3">
    <mergeCell ref="B5:B6"/>
    <mergeCell ref="B25:C25"/>
    <mergeCell ref="B26:C26"/>
  </mergeCells>
  <pageMargins left="0.70866141732283472" right="0.70866141732283472" top="0.74803149606299213" bottom="0.74803149606299213" header="0.31496062992125984" footer="0.31496062992125984"/>
  <pageSetup paperSize="9" scale="55" fitToHeight="0" orientation="landscape" r:id="rId1"/>
  <headerFooter>
    <oddHeader>&amp;CDA
Bilag XXI</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2457-C3BB-4E0A-855B-BCA4E748F06F}">
  <sheetPr codeName="Ark36">
    <tabColor theme="5" tint="-0.249977111117893"/>
    <pageSetUpPr autoPageBreaks="0" fitToPage="1"/>
  </sheetPr>
  <dimension ref="A1:J27"/>
  <sheetViews>
    <sheetView showGridLines="0" zoomScaleNormal="100" zoomScaleSheetLayoutView="100" workbookViewId="0"/>
  </sheetViews>
  <sheetFormatPr defaultColWidth="9.140625" defaultRowHeight="15" x14ac:dyDescent="0.25"/>
  <cols>
    <col min="1" max="1" width="9.140625" style="383"/>
    <col min="2" max="2" width="11.140625" style="383" customWidth="1"/>
    <col min="3" max="3" width="47.7109375" style="383" customWidth="1"/>
    <col min="4" max="4" width="31" style="383" customWidth="1"/>
    <col min="5" max="6" width="25.42578125" style="383" customWidth="1"/>
    <col min="7" max="7" width="26.42578125" style="383" customWidth="1"/>
    <col min="8" max="8" width="28.5703125" style="383" customWidth="1"/>
    <col min="9" max="16384" width="9.140625" style="383"/>
  </cols>
  <sheetData>
    <row r="1" spans="1:10" x14ac:dyDescent="0.25">
      <c r="A1" s="9"/>
      <c r="B1" s="3" t="s">
        <v>115</v>
      </c>
      <c r="C1" s="3" t="s">
        <v>5</v>
      </c>
    </row>
    <row r="2" spans="1:10" ht="21" x14ac:dyDescent="0.35">
      <c r="B2" s="589" t="s">
        <v>36</v>
      </c>
      <c r="C2" s="589"/>
      <c r="D2" s="589"/>
      <c r="E2" s="589"/>
      <c r="F2" s="589"/>
      <c r="G2" s="589"/>
      <c r="H2" s="589"/>
      <c r="I2" s="138"/>
    </row>
    <row r="4" spans="1:10" x14ac:dyDescent="0.25">
      <c r="B4" s="393"/>
      <c r="C4" s="393"/>
      <c r="D4" s="393"/>
      <c r="E4" s="393"/>
      <c r="F4" s="393"/>
    </row>
    <row r="5" spans="1:10" x14ac:dyDescent="0.25">
      <c r="B5" s="22"/>
      <c r="C5" s="22"/>
      <c r="D5" s="22"/>
      <c r="E5" s="395"/>
      <c r="F5" s="395"/>
      <c r="J5" s="22"/>
    </row>
    <row r="6" spans="1:10" ht="80.25" customHeight="1" x14ac:dyDescent="0.25">
      <c r="B6" s="368"/>
      <c r="C6" s="368"/>
      <c r="D6" s="626" t="s">
        <v>963</v>
      </c>
      <c r="E6" s="48" t="s">
        <v>964</v>
      </c>
      <c r="F6" s="48" t="s">
        <v>965</v>
      </c>
      <c r="G6" s="48" t="s">
        <v>966</v>
      </c>
      <c r="H6" s="48" t="s">
        <v>967</v>
      </c>
    </row>
    <row r="7" spans="1:10" x14ac:dyDescent="0.25">
      <c r="B7" s="368"/>
      <c r="C7" s="368"/>
      <c r="D7" s="5" t="s">
        <v>119</v>
      </c>
      <c r="E7" s="601" t="s">
        <v>120</v>
      </c>
      <c r="F7" s="601" t="s">
        <v>121</v>
      </c>
      <c r="G7" s="601" t="s">
        <v>209</v>
      </c>
      <c r="H7" s="601" t="s">
        <v>210</v>
      </c>
    </row>
    <row r="8" spans="1:10" x14ac:dyDescent="0.25">
      <c r="B8" s="600">
        <v>1</v>
      </c>
      <c r="C8" s="600" t="s">
        <v>968</v>
      </c>
      <c r="D8" s="448"/>
      <c r="E8" s="448">
        <v>2675.9011631399999</v>
      </c>
      <c r="F8" s="449">
        <v>1</v>
      </c>
      <c r="G8" s="449">
        <v>0</v>
      </c>
      <c r="H8" s="449">
        <v>0</v>
      </c>
    </row>
    <row r="9" spans="1:10" x14ac:dyDescent="0.25">
      <c r="B9" s="600">
        <v>1.1000000000000001</v>
      </c>
      <c r="C9" s="403" t="s">
        <v>969</v>
      </c>
      <c r="D9" s="450"/>
      <c r="E9" s="363"/>
      <c r="F9" s="449"/>
      <c r="G9" s="449"/>
      <c r="H9" s="449"/>
    </row>
    <row r="10" spans="1:10" x14ac:dyDescent="0.25">
      <c r="B10" s="600">
        <v>1.2</v>
      </c>
      <c r="C10" s="403" t="s">
        <v>970</v>
      </c>
      <c r="D10" s="450"/>
      <c r="E10" s="363"/>
      <c r="F10" s="449"/>
      <c r="G10" s="449"/>
      <c r="H10" s="449"/>
    </row>
    <row r="11" spans="1:10" x14ac:dyDescent="0.25">
      <c r="B11" s="600">
        <v>2</v>
      </c>
      <c r="C11" s="600" t="s">
        <v>641</v>
      </c>
      <c r="D11" s="363"/>
      <c r="E11" s="363">
        <v>6909.1382590499998</v>
      </c>
      <c r="F11" s="449">
        <v>1</v>
      </c>
      <c r="G11" s="449">
        <v>0</v>
      </c>
      <c r="H11" s="449">
        <v>0</v>
      </c>
    </row>
    <row r="12" spans="1:10" x14ac:dyDescent="0.25">
      <c r="B12" s="600">
        <v>3</v>
      </c>
      <c r="C12" s="600" t="s">
        <v>647</v>
      </c>
      <c r="D12" s="363">
        <v>84155.161846000003</v>
      </c>
      <c r="E12" s="363">
        <v>184235.96158935499</v>
      </c>
      <c r="F12" s="449">
        <v>0</v>
      </c>
      <c r="G12" s="449">
        <v>0.54322076363368255</v>
      </c>
      <c r="H12" s="449">
        <v>0.45677923636631751</v>
      </c>
    </row>
    <row r="13" spans="1:10" ht="30" x14ac:dyDescent="0.25">
      <c r="B13" s="600">
        <v>3.1</v>
      </c>
      <c r="C13" s="403" t="s">
        <v>971</v>
      </c>
      <c r="D13" s="450"/>
      <c r="E13" s="363"/>
      <c r="F13" s="449"/>
      <c r="G13" s="449"/>
      <c r="H13" s="449"/>
    </row>
    <row r="14" spans="1:10" ht="30" x14ac:dyDescent="0.25">
      <c r="B14" s="600">
        <v>3.2</v>
      </c>
      <c r="C14" s="403" t="s">
        <v>972</v>
      </c>
      <c r="D14" s="450"/>
      <c r="E14" s="363"/>
      <c r="F14" s="449"/>
      <c r="G14" s="449"/>
      <c r="H14" s="449"/>
    </row>
    <row r="15" spans="1:10" x14ac:dyDescent="0.25">
      <c r="B15" s="600">
        <v>4</v>
      </c>
      <c r="C15" s="600" t="s">
        <v>920</v>
      </c>
      <c r="D15" s="363"/>
      <c r="E15" s="363">
        <v>4446.9124386945396</v>
      </c>
      <c r="F15" s="449">
        <v>0</v>
      </c>
      <c r="G15" s="449">
        <v>1</v>
      </c>
      <c r="H15" s="449">
        <v>0</v>
      </c>
    </row>
    <row r="16" spans="1:10" x14ac:dyDescent="0.25">
      <c r="B16" s="600">
        <v>4.0999999999999996</v>
      </c>
      <c r="C16" s="57" t="s">
        <v>973</v>
      </c>
      <c r="D16" s="451"/>
      <c r="E16" s="363">
        <v>4437.9265134799998</v>
      </c>
      <c r="F16" s="449">
        <v>0</v>
      </c>
      <c r="G16" s="449">
        <v>1</v>
      </c>
      <c r="H16" s="449">
        <v>0</v>
      </c>
    </row>
    <row r="17" spans="2:8" x14ac:dyDescent="0.25">
      <c r="B17" s="600">
        <v>4.2</v>
      </c>
      <c r="C17" s="57" t="s">
        <v>974</v>
      </c>
      <c r="D17" s="451"/>
      <c r="E17" s="363"/>
      <c r="F17" s="449"/>
      <c r="G17" s="449"/>
      <c r="H17" s="449"/>
    </row>
    <row r="18" spans="2:8" x14ac:dyDescent="0.25">
      <c r="B18" s="600">
        <v>4.3</v>
      </c>
      <c r="C18" s="57" t="s">
        <v>975</v>
      </c>
      <c r="D18" s="451"/>
      <c r="E18" s="363"/>
      <c r="F18" s="449"/>
      <c r="G18" s="449"/>
      <c r="H18" s="449"/>
    </row>
    <row r="19" spans="2:8" x14ac:dyDescent="0.25">
      <c r="B19" s="600">
        <v>4.4000000000000004</v>
      </c>
      <c r="C19" s="57" t="s">
        <v>976</v>
      </c>
      <c r="D19" s="451"/>
      <c r="E19" s="363"/>
      <c r="F19" s="449"/>
      <c r="G19" s="449"/>
      <c r="H19" s="449"/>
    </row>
    <row r="20" spans="2:8" x14ac:dyDescent="0.25">
      <c r="B20" s="600">
        <v>4.5</v>
      </c>
      <c r="C20" s="57" t="s">
        <v>977</v>
      </c>
      <c r="D20" s="451"/>
      <c r="E20" s="363"/>
      <c r="F20" s="449"/>
      <c r="G20" s="449"/>
      <c r="H20" s="449"/>
    </row>
    <row r="21" spans="2:8" x14ac:dyDescent="0.25">
      <c r="B21" s="600">
        <v>5</v>
      </c>
      <c r="C21" s="600" t="s">
        <v>299</v>
      </c>
      <c r="D21" s="363"/>
      <c r="E21" s="363">
        <v>46.479554669999999</v>
      </c>
      <c r="F21" s="449">
        <v>1</v>
      </c>
      <c r="G21" s="449">
        <v>0</v>
      </c>
      <c r="H21" s="449">
        <v>0</v>
      </c>
    </row>
    <row r="22" spans="2:8" x14ac:dyDescent="0.25">
      <c r="B22" s="600">
        <v>6</v>
      </c>
      <c r="C22" s="600" t="s">
        <v>978</v>
      </c>
      <c r="D22" s="363"/>
      <c r="E22" s="363">
        <v>11390.31975493</v>
      </c>
      <c r="F22" s="449">
        <v>1</v>
      </c>
      <c r="G22" s="449">
        <v>0</v>
      </c>
      <c r="H22" s="449">
        <v>0</v>
      </c>
    </row>
    <row r="23" spans="2:8" x14ac:dyDescent="0.25">
      <c r="B23" s="600">
        <v>7</v>
      </c>
      <c r="C23" s="49" t="s">
        <v>979</v>
      </c>
      <c r="D23" s="363">
        <v>84155.161846000003</v>
      </c>
      <c r="E23" s="363">
        <v>209704.71275984001</v>
      </c>
      <c r="F23" s="449">
        <v>0.10024495136580372</v>
      </c>
      <c r="G23" s="449">
        <v>0.49845189841659987</v>
      </c>
      <c r="H23" s="449">
        <v>0.40130315021759644</v>
      </c>
    </row>
    <row r="27" spans="2:8" x14ac:dyDescent="0.25">
      <c r="G27" s="396"/>
      <c r="H27" s="397"/>
    </row>
  </sheetData>
  <pageMargins left="0.70866141732283472" right="0.70866141732283472" top="0.74803149606299213" bottom="0.74803149606299213" header="0.31496062992125984" footer="0.31496062992125984"/>
  <pageSetup paperSize="9" scale="69"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339E-30D5-42F3-B9A6-363B356984E9}">
  <sheetPr codeName="Ark37">
    <tabColor theme="5" tint="-0.249977111117893"/>
    <pageSetUpPr autoPageBreaks="0" fitToPage="1"/>
  </sheetPr>
  <dimension ref="A1:J39"/>
  <sheetViews>
    <sheetView showGridLines="0" zoomScaleNormal="100" zoomScaleSheetLayoutView="100" workbookViewId="0"/>
  </sheetViews>
  <sheetFormatPr defaultColWidth="9.140625" defaultRowHeight="15" x14ac:dyDescent="0.25"/>
  <cols>
    <col min="1" max="1" width="9.140625" style="383"/>
    <col min="2" max="2" width="11.140625" style="383" customWidth="1"/>
    <col min="3" max="3" width="51.5703125" style="383" customWidth="1"/>
    <col min="4" max="4" width="31.5703125" style="383" customWidth="1"/>
    <col min="5" max="5" width="30.42578125" style="383" bestFit="1" customWidth="1"/>
    <col min="6" max="16384" width="9.140625" style="383"/>
  </cols>
  <sheetData>
    <row r="1" spans="1:10" x14ac:dyDescent="0.25">
      <c r="A1" s="9"/>
      <c r="B1" s="3" t="s">
        <v>115</v>
      </c>
      <c r="C1" s="3" t="s">
        <v>1663</v>
      </c>
      <c r="E1" s="399"/>
      <c r="F1" s="399"/>
      <c r="G1" s="399"/>
      <c r="H1" s="399"/>
      <c r="I1" s="399"/>
      <c r="J1" s="388"/>
    </row>
    <row r="2" spans="1:10" ht="18.75" x14ac:dyDescent="0.3">
      <c r="B2" s="589" t="s">
        <v>37</v>
      </c>
      <c r="C2" s="589"/>
      <c r="D2" s="589"/>
      <c r="E2" s="589"/>
      <c r="F2" s="638"/>
      <c r="G2" s="638"/>
    </row>
    <row r="4" spans="1:10" x14ac:dyDescent="0.25">
      <c r="B4" s="393"/>
      <c r="C4" s="393"/>
      <c r="D4" s="393"/>
      <c r="E4" s="393"/>
    </row>
    <row r="5" spans="1:10" x14ac:dyDescent="0.25">
      <c r="B5" s="394"/>
      <c r="C5" s="394"/>
      <c r="D5" s="395"/>
      <c r="E5" s="395"/>
    </row>
    <row r="6" spans="1:10" ht="30" x14ac:dyDescent="0.25">
      <c r="B6" s="130"/>
      <c r="C6" s="130"/>
      <c r="D6" s="48" t="s">
        <v>980</v>
      </c>
      <c r="E6" s="48" t="s">
        <v>981</v>
      </c>
    </row>
    <row r="7" spans="1:10" x14ac:dyDescent="0.25">
      <c r="B7" s="1146"/>
      <c r="C7" s="1146"/>
      <c r="D7" s="17" t="s">
        <v>119</v>
      </c>
      <c r="E7" s="17" t="s">
        <v>120</v>
      </c>
    </row>
    <row r="8" spans="1:10" x14ac:dyDescent="0.25">
      <c r="B8" s="5">
        <v>1</v>
      </c>
      <c r="C8" s="976" t="s">
        <v>1844</v>
      </c>
      <c r="D8" s="37"/>
      <c r="E8" s="37"/>
    </row>
    <row r="9" spans="1:10" x14ac:dyDescent="0.25">
      <c r="B9" s="816" t="s">
        <v>655</v>
      </c>
      <c r="C9" s="825" t="s">
        <v>1845</v>
      </c>
      <c r="D9" s="26"/>
      <c r="E9" s="26"/>
    </row>
    <row r="10" spans="1:10" x14ac:dyDescent="0.25">
      <c r="B10" s="816" t="s">
        <v>657</v>
      </c>
      <c r="C10" s="825" t="s">
        <v>1846</v>
      </c>
      <c r="D10" s="26"/>
      <c r="E10" s="26"/>
    </row>
    <row r="11" spans="1:10" x14ac:dyDescent="0.25">
      <c r="B11" s="816">
        <v>2</v>
      </c>
      <c r="C11" s="825" t="s">
        <v>1847</v>
      </c>
      <c r="D11" s="26"/>
      <c r="E11" s="26"/>
    </row>
    <row r="12" spans="1:10" x14ac:dyDescent="0.25">
      <c r="B12" s="816" t="s">
        <v>1805</v>
      </c>
      <c r="C12" s="825" t="s">
        <v>1848</v>
      </c>
      <c r="D12" s="26"/>
      <c r="E12" s="26"/>
    </row>
    <row r="13" spans="1:10" x14ac:dyDescent="0.25">
      <c r="B13" s="816" t="s">
        <v>1807</v>
      </c>
      <c r="C13" s="825" t="s">
        <v>1849</v>
      </c>
      <c r="D13" s="26"/>
      <c r="E13" s="26"/>
    </row>
    <row r="14" spans="1:10" x14ac:dyDescent="0.25">
      <c r="B14" s="62">
        <v>3</v>
      </c>
      <c r="C14" s="822" t="s">
        <v>1850</v>
      </c>
      <c r="D14" s="37"/>
      <c r="E14" s="37"/>
    </row>
    <row r="15" spans="1:10" x14ac:dyDescent="0.25">
      <c r="B15" s="977">
        <v>4</v>
      </c>
      <c r="C15" s="978" t="s">
        <v>1851</v>
      </c>
      <c r="D15" s="575"/>
      <c r="E15" s="575"/>
    </row>
    <row r="16" spans="1:10" x14ac:dyDescent="0.25">
      <c r="B16" s="62">
        <v>5</v>
      </c>
      <c r="C16" s="822" t="s">
        <v>1852</v>
      </c>
      <c r="D16" s="26"/>
      <c r="E16" s="26"/>
    </row>
    <row r="17" spans="2:5" x14ac:dyDescent="0.25">
      <c r="B17" s="816" t="s">
        <v>1746</v>
      </c>
      <c r="C17" s="825" t="s">
        <v>1853</v>
      </c>
      <c r="D17" s="26"/>
      <c r="E17" s="26"/>
    </row>
    <row r="18" spans="2:5" x14ac:dyDescent="0.25">
      <c r="B18" s="816" t="s">
        <v>1748</v>
      </c>
      <c r="C18" s="825" t="s">
        <v>1854</v>
      </c>
      <c r="D18" s="26"/>
      <c r="E18" s="26"/>
    </row>
    <row r="19" spans="2:5" x14ac:dyDescent="0.25">
      <c r="B19" s="816" t="s">
        <v>1750</v>
      </c>
      <c r="C19" s="825" t="s">
        <v>1855</v>
      </c>
      <c r="D19" s="26"/>
      <c r="E19" s="26"/>
    </row>
    <row r="20" spans="2:5" x14ac:dyDescent="0.25">
      <c r="B20" s="816">
        <v>6</v>
      </c>
      <c r="C20" s="825" t="s">
        <v>1856</v>
      </c>
      <c r="D20" s="26"/>
      <c r="E20" s="573">
        <f>+'[1]EU CR6'!L25</f>
        <v>19868</v>
      </c>
    </row>
    <row r="21" spans="2:5" x14ac:dyDescent="0.25">
      <c r="B21" s="816" t="s">
        <v>1857</v>
      </c>
      <c r="C21" s="825" t="s">
        <v>1853</v>
      </c>
      <c r="D21" s="26"/>
      <c r="E21" s="26"/>
    </row>
    <row r="22" spans="2:5" x14ac:dyDescent="0.25">
      <c r="B22" s="816" t="s">
        <v>1858</v>
      </c>
      <c r="C22" s="825" t="s">
        <v>1854</v>
      </c>
      <c r="D22" s="26"/>
      <c r="E22" s="26"/>
    </row>
    <row r="23" spans="2:5" x14ac:dyDescent="0.25">
      <c r="B23" s="816" t="s">
        <v>1859</v>
      </c>
      <c r="C23" s="825" t="s">
        <v>1860</v>
      </c>
      <c r="D23" s="26"/>
      <c r="E23" s="26"/>
    </row>
    <row r="24" spans="2:5" x14ac:dyDescent="0.25">
      <c r="B24" s="977">
        <v>7</v>
      </c>
      <c r="C24" s="978" t="s">
        <v>1851</v>
      </c>
      <c r="D24" s="978"/>
      <c r="E24" s="978"/>
    </row>
    <row r="25" spans="2:5" x14ac:dyDescent="0.25">
      <c r="B25" s="977">
        <v>8</v>
      </c>
      <c r="C25" s="978" t="s">
        <v>1851</v>
      </c>
      <c r="D25" s="978"/>
      <c r="E25" s="978"/>
    </row>
    <row r="26" spans="2:5" s="22" customFormat="1" ht="39.75" customHeight="1" x14ac:dyDescent="0.25">
      <c r="B26" s="816" t="s">
        <v>132</v>
      </c>
      <c r="C26" s="825" t="s">
        <v>1861</v>
      </c>
      <c r="D26" s="979"/>
      <c r="E26" s="979"/>
    </row>
    <row r="27" spans="2:5" x14ac:dyDescent="0.25">
      <c r="B27" s="816">
        <v>9</v>
      </c>
      <c r="C27" s="825" t="s">
        <v>1862</v>
      </c>
      <c r="D27" s="26"/>
      <c r="E27" s="26"/>
    </row>
    <row r="28" spans="2:5" x14ac:dyDescent="0.25">
      <c r="B28" s="816">
        <v>10</v>
      </c>
      <c r="C28" s="825" t="s">
        <v>1863</v>
      </c>
      <c r="D28" s="26"/>
      <c r="E28" s="26"/>
    </row>
    <row r="29" spans="2:5" x14ac:dyDescent="0.25">
      <c r="B29" s="816" t="s">
        <v>1864</v>
      </c>
      <c r="C29" s="825" t="s">
        <v>1865</v>
      </c>
      <c r="D29" s="26"/>
      <c r="E29" s="26"/>
    </row>
    <row r="30" spans="2:5" x14ac:dyDescent="0.25">
      <c r="B30" s="816" t="s">
        <v>1866</v>
      </c>
      <c r="C30" s="825" t="s">
        <v>1867</v>
      </c>
      <c r="D30" s="26"/>
      <c r="E30" s="26"/>
    </row>
    <row r="31" spans="2:5" x14ac:dyDescent="0.25">
      <c r="B31" s="980">
        <v>11</v>
      </c>
      <c r="C31" s="981" t="s">
        <v>1851</v>
      </c>
      <c r="D31" s="981"/>
      <c r="E31" s="981"/>
    </row>
    <row r="32" spans="2:5" x14ac:dyDescent="0.25">
      <c r="B32" s="980">
        <v>12</v>
      </c>
      <c r="C32" s="981" t="s">
        <v>1851</v>
      </c>
      <c r="D32" s="981"/>
      <c r="E32" s="981"/>
    </row>
    <row r="33" spans="2:5" x14ac:dyDescent="0.25">
      <c r="B33" s="980">
        <v>13</v>
      </c>
      <c r="C33" s="981" t="s">
        <v>1851</v>
      </c>
      <c r="D33" s="981"/>
      <c r="E33" s="981"/>
    </row>
    <row r="34" spans="2:5" x14ac:dyDescent="0.25">
      <c r="B34" s="982">
        <v>14</v>
      </c>
      <c r="C34" s="981" t="s">
        <v>1851</v>
      </c>
      <c r="D34" s="981"/>
      <c r="E34" s="981"/>
    </row>
    <row r="35" spans="2:5" x14ac:dyDescent="0.25">
      <c r="B35" s="977">
        <v>15</v>
      </c>
      <c r="C35" s="978" t="s">
        <v>1851</v>
      </c>
      <c r="D35" s="978"/>
      <c r="E35" s="978"/>
    </row>
    <row r="36" spans="2:5" x14ac:dyDescent="0.25">
      <c r="B36" s="977">
        <v>16</v>
      </c>
      <c r="C36" s="978" t="s">
        <v>1851</v>
      </c>
      <c r="D36" s="978"/>
      <c r="E36" s="978"/>
    </row>
    <row r="37" spans="2:5" x14ac:dyDescent="0.25">
      <c r="B37" s="968">
        <v>17</v>
      </c>
      <c r="C37" s="969" t="s">
        <v>982</v>
      </c>
      <c r="D37" s="26"/>
      <c r="E37" s="26"/>
    </row>
    <row r="38" spans="2:5" x14ac:dyDescent="0.25">
      <c r="B38" s="968">
        <v>18</v>
      </c>
      <c r="C38" s="969" t="s">
        <v>984</v>
      </c>
      <c r="D38" s="26"/>
      <c r="E38" s="573">
        <f>+E20</f>
        <v>19868</v>
      </c>
    </row>
    <row r="39" spans="2:5" x14ac:dyDescent="0.25">
      <c r="B39" s="968">
        <v>19</v>
      </c>
      <c r="C39" s="969" t="s">
        <v>1868</v>
      </c>
      <c r="D39" s="26"/>
      <c r="E39" s="573">
        <f>+E38</f>
        <v>19868</v>
      </c>
    </row>
  </sheetData>
  <mergeCells count="1">
    <mergeCell ref="B7:C7"/>
  </mergeCells>
  <pageMargins left="0.70866141732283472" right="0.70866141732283472" top="0.74803149606299213" bottom="0.74803149606299213" header="0.31496062992125984" footer="0.31496062992125984"/>
  <pageSetup paperSize="9" scale="70"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C461-267B-4B5D-A697-C8D1D487B9EB}">
  <sheetPr codeName="Ark38">
    <tabColor theme="5" tint="-0.249977111117893"/>
    <pageSetUpPr fitToPage="1"/>
  </sheetPr>
  <dimension ref="A1:Q23"/>
  <sheetViews>
    <sheetView showGridLines="0" zoomScaleNormal="100" workbookViewId="0"/>
  </sheetViews>
  <sheetFormatPr defaultColWidth="9.140625" defaultRowHeight="15" x14ac:dyDescent="0.25"/>
  <cols>
    <col min="1" max="1" width="9.140625" style="383"/>
    <col min="2" max="2" width="9.5703125" style="383" customWidth="1"/>
    <col min="3" max="3" width="39.140625" style="383" customWidth="1"/>
    <col min="4" max="4" width="24.5703125" style="383" customWidth="1"/>
    <col min="5" max="14" width="14.5703125" style="383" customWidth="1"/>
    <col min="15" max="15" width="14.140625" style="383" customWidth="1"/>
    <col min="16" max="17" width="35.5703125" style="383" customWidth="1"/>
    <col min="18" max="16384" width="9.140625" style="383"/>
  </cols>
  <sheetData>
    <row r="1" spans="1:17" x14ac:dyDescent="0.25">
      <c r="A1" s="9"/>
      <c r="B1" s="3" t="s">
        <v>115</v>
      </c>
      <c r="C1" s="3" t="s">
        <v>1663</v>
      </c>
      <c r="E1" s="399"/>
      <c r="F1" s="399"/>
      <c r="G1" s="399"/>
      <c r="H1" s="399"/>
      <c r="I1" s="399"/>
      <c r="J1" s="388"/>
    </row>
    <row r="2" spans="1:17" ht="18.75" x14ac:dyDescent="0.3">
      <c r="B2" s="589" t="s">
        <v>38</v>
      </c>
      <c r="C2" s="589"/>
      <c r="D2" s="589"/>
      <c r="E2" s="589"/>
      <c r="F2" s="589"/>
      <c r="G2" s="589"/>
      <c r="H2" s="589"/>
      <c r="I2" s="589"/>
      <c r="J2" s="589"/>
      <c r="K2" s="589"/>
      <c r="L2" s="589"/>
      <c r="M2" s="589"/>
      <c r="N2" s="589"/>
      <c r="O2" s="589"/>
      <c r="P2" s="589"/>
      <c r="Q2" s="589"/>
    </row>
    <row r="5" spans="1:17" x14ac:dyDescent="0.25">
      <c r="C5" s="392"/>
    </row>
    <row r="6" spans="1:17" ht="30" customHeight="1" x14ac:dyDescent="0.25">
      <c r="B6" s="1222" t="s">
        <v>928</v>
      </c>
      <c r="C6" s="1223"/>
      <c r="D6" s="1228" t="s">
        <v>985</v>
      </c>
      <c r="E6" s="1220" t="s">
        <v>986</v>
      </c>
      <c r="F6" s="1230"/>
      <c r="G6" s="1230"/>
      <c r="H6" s="1230"/>
      <c r="I6" s="1230"/>
      <c r="J6" s="1230"/>
      <c r="K6" s="1230"/>
      <c r="L6" s="1230"/>
      <c r="M6" s="1230"/>
      <c r="N6" s="1230"/>
      <c r="O6" s="1221"/>
      <c r="P6" s="1220" t="s">
        <v>987</v>
      </c>
      <c r="Q6" s="1221"/>
    </row>
    <row r="7" spans="1:17" ht="28.5" customHeight="1" x14ac:dyDescent="0.25">
      <c r="B7" s="1224"/>
      <c r="C7" s="1225"/>
      <c r="D7" s="1229"/>
      <c r="E7" s="1231" t="s">
        <v>988</v>
      </c>
      <c r="F7" s="1232"/>
      <c r="G7" s="1232"/>
      <c r="H7" s="1232"/>
      <c r="I7" s="1232"/>
      <c r="J7" s="1232"/>
      <c r="K7" s="1232"/>
      <c r="L7" s="1232"/>
      <c r="M7" s="1233"/>
      <c r="N7" s="1231" t="s">
        <v>989</v>
      </c>
      <c r="O7" s="1233"/>
      <c r="P7" s="1228" t="s">
        <v>990</v>
      </c>
      <c r="Q7" s="1235" t="s">
        <v>991</v>
      </c>
    </row>
    <row r="8" spans="1:17" ht="15" customHeight="1" x14ac:dyDescent="0.25">
      <c r="B8" s="1224"/>
      <c r="C8" s="1225"/>
      <c r="D8" s="1229"/>
      <c r="E8" s="1228" t="s">
        <v>992</v>
      </c>
      <c r="F8" s="1238" t="s">
        <v>993</v>
      </c>
      <c r="G8" s="624"/>
      <c r="H8" s="624"/>
      <c r="I8" s="624"/>
      <c r="J8" s="1238" t="s">
        <v>994</v>
      </c>
      <c r="K8" s="624"/>
      <c r="L8" s="624"/>
      <c r="M8" s="624"/>
      <c r="N8" s="1228" t="s">
        <v>995</v>
      </c>
      <c r="O8" s="1228" t="s">
        <v>996</v>
      </c>
      <c r="P8" s="1229"/>
      <c r="Q8" s="1236"/>
    </row>
    <row r="9" spans="1:17" ht="108.75" customHeight="1" x14ac:dyDescent="0.25">
      <c r="B9" s="1224"/>
      <c r="C9" s="1225"/>
      <c r="D9" s="623"/>
      <c r="E9" s="1234"/>
      <c r="F9" s="1234"/>
      <c r="G9" s="625" t="s">
        <v>997</v>
      </c>
      <c r="H9" s="625" t="s">
        <v>998</v>
      </c>
      <c r="I9" s="625" t="s">
        <v>999</v>
      </c>
      <c r="J9" s="1234"/>
      <c r="K9" s="625" t="s">
        <v>1000</v>
      </c>
      <c r="L9" s="625" t="s">
        <v>1001</v>
      </c>
      <c r="M9" s="625" t="s">
        <v>1002</v>
      </c>
      <c r="N9" s="1234"/>
      <c r="O9" s="1234"/>
      <c r="P9" s="1234"/>
      <c r="Q9" s="1237"/>
    </row>
    <row r="10" spans="1:17" x14ac:dyDescent="0.25">
      <c r="B10" s="1226"/>
      <c r="C10" s="1227"/>
      <c r="D10" s="17" t="s">
        <v>119</v>
      </c>
      <c r="E10" s="17" t="s">
        <v>120</v>
      </c>
      <c r="F10" s="17" t="s">
        <v>121</v>
      </c>
      <c r="G10" s="17" t="s">
        <v>209</v>
      </c>
      <c r="H10" s="17" t="s">
        <v>210</v>
      </c>
      <c r="I10" s="17" t="s">
        <v>211</v>
      </c>
      <c r="J10" s="17" t="s">
        <v>212</v>
      </c>
      <c r="K10" s="17" t="s">
        <v>294</v>
      </c>
      <c r="L10" s="17" t="s">
        <v>737</v>
      </c>
      <c r="M10" s="17" t="s">
        <v>738</v>
      </c>
      <c r="N10" s="17" t="s">
        <v>739</v>
      </c>
      <c r="O10" s="17" t="s">
        <v>740</v>
      </c>
      <c r="P10" s="17" t="s">
        <v>741</v>
      </c>
      <c r="Q10" s="17" t="s">
        <v>742</v>
      </c>
    </row>
    <row r="11" spans="1:17" x14ac:dyDescent="0.25">
      <c r="B11" s="601">
        <v>1</v>
      </c>
      <c r="C11" s="823" t="s">
        <v>983</v>
      </c>
      <c r="D11" s="11"/>
      <c r="E11" s="444"/>
      <c r="F11" s="444"/>
      <c r="G11" s="444"/>
      <c r="H11" s="444"/>
      <c r="I11" s="444"/>
      <c r="J11" s="444"/>
      <c r="K11" s="444"/>
      <c r="L11" s="444"/>
      <c r="M11" s="444"/>
      <c r="N11" s="444"/>
      <c r="O11" s="445"/>
      <c r="P11" s="11"/>
      <c r="Q11" s="11"/>
    </row>
    <row r="12" spans="1:17" ht="30" x14ac:dyDescent="0.25">
      <c r="B12" s="601">
        <v>2</v>
      </c>
      <c r="C12" s="822" t="s">
        <v>1869</v>
      </c>
      <c r="D12" s="11"/>
      <c r="E12" s="11"/>
      <c r="F12" s="11"/>
      <c r="G12" s="11"/>
      <c r="H12" s="11"/>
      <c r="I12" s="11"/>
      <c r="J12" s="11"/>
      <c r="K12" s="11"/>
      <c r="L12" s="11"/>
      <c r="M12" s="11"/>
      <c r="N12" s="11"/>
      <c r="O12" s="446"/>
      <c r="P12" s="11"/>
      <c r="Q12" s="11"/>
    </row>
    <row r="13" spans="1:17" x14ac:dyDescent="0.25">
      <c r="B13" s="601">
        <v>3</v>
      </c>
      <c r="C13" s="822" t="s">
        <v>917</v>
      </c>
      <c r="D13" s="11"/>
      <c r="E13" s="11"/>
      <c r="F13" s="11"/>
      <c r="G13" s="11"/>
      <c r="H13" s="11"/>
      <c r="I13" s="11"/>
      <c r="J13" s="11"/>
      <c r="K13" s="11"/>
      <c r="L13" s="11"/>
      <c r="M13" s="11"/>
      <c r="N13" s="11"/>
      <c r="O13" s="446"/>
      <c r="P13" s="11"/>
      <c r="Q13" s="11"/>
    </row>
    <row r="14" spans="1:17" x14ac:dyDescent="0.25">
      <c r="B14" s="601">
        <v>5</v>
      </c>
      <c r="C14" s="822" t="s">
        <v>647</v>
      </c>
      <c r="D14" s="447">
        <v>87272.786510000005</v>
      </c>
      <c r="E14" s="11"/>
      <c r="F14" s="447">
        <v>172093.032894</v>
      </c>
      <c r="G14" s="447">
        <v>172093.032894</v>
      </c>
      <c r="H14" s="11"/>
      <c r="I14" s="11"/>
      <c r="J14" s="11"/>
      <c r="K14" s="11"/>
      <c r="L14" s="11"/>
      <c r="M14" s="11"/>
      <c r="N14" s="11"/>
      <c r="O14" s="446"/>
      <c r="P14" s="447">
        <v>-142.23918699999999</v>
      </c>
      <c r="Q14" s="447">
        <v>19867.796498</v>
      </c>
    </row>
    <row r="15" spans="1:17" x14ac:dyDescent="0.25">
      <c r="B15" s="601">
        <v>5.0999999999999996</v>
      </c>
      <c r="C15" s="822" t="s">
        <v>1870</v>
      </c>
      <c r="D15" s="447">
        <v>87272.786510000005</v>
      </c>
      <c r="E15" s="11"/>
      <c r="F15" s="447">
        <v>172093.032894</v>
      </c>
      <c r="G15" s="447">
        <v>172093.032894</v>
      </c>
      <c r="H15" s="11"/>
      <c r="I15" s="11"/>
      <c r="J15" s="11"/>
      <c r="K15" s="11"/>
      <c r="L15" s="11"/>
      <c r="M15" s="11"/>
      <c r="N15" s="11"/>
      <c r="O15" s="446"/>
      <c r="P15" s="447">
        <v>-142.23918699999999</v>
      </c>
      <c r="Q15" s="447">
        <v>19867.796498</v>
      </c>
    </row>
    <row r="16" spans="1:17" x14ac:dyDescent="0.25">
      <c r="B16" s="601">
        <v>5.2</v>
      </c>
      <c r="C16" s="822" t="s">
        <v>1871</v>
      </c>
      <c r="D16" s="11"/>
      <c r="E16" s="11"/>
      <c r="F16" s="11"/>
      <c r="G16" s="11"/>
      <c r="H16" s="11"/>
      <c r="I16" s="11"/>
      <c r="J16" s="11"/>
      <c r="K16" s="11"/>
      <c r="L16" s="11"/>
      <c r="M16" s="11"/>
      <c r="N16" s="11"/>
      <c r="O16" s="446"/>
      <c r="P16" s="447"/>
      <c r="Q16" s="11"/>
    </row>
    <row r="17" spans="2:17" x14ac:dyDescent="0.25">
      <c r="B17" s="601">
        <v>5.3</v>
      </c>
      <c r="C17" s="822" t="s">
        <v>1872</v>
      </c>
      <c r="D17" s="11"/>
      <c r="E17" s="11"/>
      <c r="F17" s="11"/>
      <c r="G17" s="11"/>
      <c r="H17" s="11"/>
      <c r="I17" s="11"/>
      <c r="J17" s="11"/>
      <c r="K17" s="11"/>
      <c r="L17" s="11"/>
      <c r="M17" s="11"/>
      <c r="N17" s="11"/>
      <c r="O17" s="446"/>
      <c r="P17" s="447"/>
      <c r="Q17" s="11"/>
    </row>
    <row r="18" spans="2:17" x14ac:dyDescent="0.25">
      <c r="B18" s="601">
        <v>6</v>
      </c>
      <c r="C18" s="822" t="s">
        <v>920</v>
      </c>
      <c r="D18" s="11"/>
      <c r="E18" s="11"/>
      <c r="F18" s="11"/>
      <c r="G18" s="11"/>
      <c r="H18" s="11"/>
      <c r="I18" s="11"/>
      <c r="J18" s="11"/>
      <c r="K18" s="11"/>
      <c r="L18" s="11"/>
      <c r="M18" s="11"/>
      <c r="N18" s="11"/>
      <c r="O18" s="446"/>
      <c r="P18" s="447"/>
      <c r="Q18" s="11"/>
    </row>
    <row r="19" spans="2:17" x14ac:dyDescent="0.25">
      <c r="B19" s="601">
        <v>6.1</v>
      </c>
      <c r="C19" s="822" t="s">
        <v>1873</v>
      </c>
      <c r="D19" s="11"/>
      <c r="E19" s="11"/>
      <c r="F19" s="11"/>
      <c r="G19" s="11"/>
      <c r="H19" s="11"/>
      <c r="I19" s="11"/>
      <c r="J19" s="11"/>
      <c r="K19" s="11"/>
      <c r="L19" s="11"/>
      <c r="M19" s="11"/>
      <c r="N19" s="11"/>
      <c r="O19" s="446"/>
      <c r="P19" s="447"/>
      <c r="Q19" s="11"/>
    </row>
    <row r="20" spans="2:17" ht="30" x14ac:dyDescent="0.25">
      <c r="B20" s="601">
        <v>6.2</v>
      </c>
      <c r="C20" s="822" t="s">
        <v>1874</v>
      </c>
      <c r="D20" s="11"/>
      <c r="E20" s="11"/>
      <c r="F20" s="11"/>
      <c r="G20" s="11"/>
      <c r="H20" s="11"/>
      <c r="I20" s="11"/>
      <c r="J20" s="11"/>
      <c r="K20" s="11"/>
      <c r="L20" s="11"/>
      <c r="M20" s="11"/>
      <c r="N20" s="11"/>
      <c r="O20" s="446"/>
      <c r="P20" s="447"/>
      <c r="Q20" s="11"/>
    </row>
    <row r="21" spans="2:17" x14ac:dyDescent="0.25">
      <c r="B21" s="601">
        <v>6.3</v>
      </c>
      <c r="C21" s="822" t="s">
        <v>1875</v>
      </c>
      <c r="D21" s="11"/>
      <c r="E21" s="11"/>
      <c r="F21" s="11"/>
      <c r="G21" s="11"/>
      <c r="H21" s="11"/>
      <c r="I21" s="11"/>
      <c r="J21" s="11"/>
      <c r="K21" s="11"/>
      <c r="L21" s="11"/>
      <c r="M21" s="11"/>
      <c r="N21" s="11"/>
      <c r="O21" s="446"/>
      <c r="P21" s="447"/>
      <c r="Q21" s="11"/>
    </row>
    <row r="22" spans="2:17" x14ac:dyDescent="0.25">
      <c r="B22" s="601">
        <v>6.4</v>
      </c>
      <c r="C22" s="822" t="s">
        <v>1876</v>
      </c>
      <c r="D22" s="11"/>
      <c r="E22" s="11"/>
      <c r="F22" s="11"/>
      <c r="G22" s="11"/>
      <c r="H22" s="11"/>
      <c r="I22" s="11"/>
      <c r="J22" s="11"/>
      <c r="K22" s="11"/>
      <c r="L22" s="11"/>
      <c r="M22" s="11"/>
      <c r="N22" s="11"/>
      <c r="O22" s="446"/>
      <c r="P22" s="447"/>
      <c r="Q22" s="11"/>
    </row>
    <row r="23" spans="2:17" x14ac:dyDescent="0.25">
      <c r="B23" s="983">
        <v>7</v>
      </c>
      <c r="C23" s="969" t="s">
        <v>979</v>
      </c>
      <c r="D23" s="447">
        <v>87272.786510000005</v>
      </c>
      <c r="E23" s="11"/>
      <c r="F23" s="447">
        <v>172093.032894</v>
      </c>
      <c r="G23" s="447">
        <v>172093.032894</v>
      </c>
      <c r="H23" s="11"/>
      <c r="I23" s="11"/>
      <c r="J23" s="11"/>
      <c r="K23" s="11"/>
      <c r="L23" s="11"/>
      <c r="M23" s="11"/>
      <c r="N23" s="11"/>
      <c r="O23" s="446"/>
      <c r="P23" s="447">
        <v>-142.23918699999999</v>
      </c>
      <c r="Q23" s="447">
        <v>19867.796498</v>
      </c>
    </row>
  </sheetData>
  <mergeCells count="13">
    <mergeCell ref="B6:C10"/>
    <mergeCell ref="D6:D8"/>
    <mergeCell ref="E6:O6"/>
    <mergeCell ref="P6:Q6"/>
    <mergeCell ref="E7:M7"/>
    <mergeCell ref="N7:O7"/>
    <mergeCell ref="P7:P9"/>
    <mergeCell ref="Q7:Q9"/>
    <mergeCell ref="E8:E9"/>
    <mergeCell ref="F8:F9"/>
    <mergeCell ref="J8:J9"/>
    <mergeCell ref="N8:N9"/>
    <mergeCell ref="O8:O9"/>
  </mergeCells>
  <pageMargins left="0.70866141732283472" right="0.70866141732283472" top="0.74803149606299213" bottom="0.74803149606299213" header="0.31496062992125984" footer="0.31496062992125984"/>
  <pageSetup paperSize="9" scale="46" fitToHeight="0" orientation="landscape" r:id="rId1"/>
  <headerFooter>
    <oddHeader>&amp;CDA
Bilag XXI</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B939-E184-4310-81D0-C264323E76EF}">
  <sheetPr codeName="Ark4">
    <tabColor theme="4" tint="0.79998168889431442"/>
  </sheetPr>
  <dimension ref="A1:J134"/>
  <sheetViews>
    <sheetView showGridLines="0" zoomScaleNormal="100" zoomScalePageLayoutView="80" workbookViewId="0"/>
  </sheetViews>
  <sheetFormatPr defaultColWidth="9.140625" defaultRowHeight="15" x14ac:dyDescent="0.25"/>
  <cols>
    <col min="1" max="1" width="9.140625" style="383" customWidth="1"/>
    <col min="2" max="2" width="10.7109375" style="383" customWidth="1"/>
    <col min="3" max="3" width="60.140625" style="383" customWidth="1"/>
    <col min="4" max="4" width="11.42578125" style="383" customWidth="1"/>
    <col min="5" max="5" width="11" style="383" customWidth="1"/>
    <col min="6" max="6" width="10.5703125" style="383" customWidth="1"/>
    <col min="7" max="7" width="11.5703125" style="383" customWidth="1"/>
    <col min="8" max="8" width="10.5703125" style="383" customWidth="1"/>
    <col min="9" max="16384" width="9.140625" style="383"/>
  </cols>
  <sheetData>
    <row r="1" spans="1:8" x14ac:dyDescent="0.25">
      <c r="A1" s="9"/>
      <c r="B1" s="3" t="s">
        <v>115</v>
      </c>
      <c r="C1" s="3" t="s">
        <v>1663</v>
      </c>
    </row>
    <row r="2" spans="1:8" ht="18.75" x14ac:dyDescent="0.3">
      <c r="A2" s="9"/>
      <c r="B2" s="583" t="s">
        <v>6</v>
      </c>
      <c r="C2" s="412"/>
      <c r="D2" s="412"/>
      <c r="E2" s="412"/>
      <c r="F2" s="412"/>
      <c r="G2" s="299"/>
      <c r="H2" s="299"/>
    </row>
    <row r="3" spans="1:8" x14ac:dyDescent="0.25">
      <c r="A3" s="9"/>
      <c r="B3" s="22"/>
    </row>
    <row r="4" spans="1:8" x14ac:dyDescent="0.25">
      <c r="A4" s="9"/>
    </row>
    <row r="5" spans="1:8" x14ac:dyDescent="0.25">
      <c r="A5" s="9"/>
      <c r="B5" s="21"/>
      <c r="C5" s="20"/>
      <c r="D5" s="17" t="s">
        <v>119</v>
      </c>
      <c r="E5" s="17" t="s">
        <v>120</v>
      </c>
      <c r="F5" s="17" t="s">
        <v>119</v>
      </c>
      <c r="G5" s="17" t="s">
        <v>120</v>
      </c>
      <c r="H5" s="17" t="s">
        <v>121</v>
      </c>
    </row>
    <row r="6" spans="1:8" x14ac:dyDescent="0.25">
      <c r="A6" s="9"/>
      <c r="B6" s="19"/>
      <c r="C6" s="18"/>
      <c r="D6" s="17" t="s">
        <v>122</v>
      </c>
      <c r="E6" s="17" t="s">
        <v>123</v>
      </c>
      <c r="F6" s="17" t="s">
        <v>148</v>
      </c>
      <c r="G6" s="17" t="s">
        <v>149</v>
      </c>
      <c r="H6" s="17" t="s">
        <v>150</v>
      </c>
    </row>
    <row r="7" spans="1:8" x14ac:dyDescent="0.25">
      <c r="A7" s="9"/>
      <c r="B7" s="16"/>
      <c r="C7" s="1010" t="s">
        <v>151</v>
      </c>
      <c r="D7" s="1011"/>
      <c r="E7" s="1011"/>
      <c r="F7" s="1011"/>
      <c r="G7" s="1011"/>
      <c r="H7" s="1012"/>
    </row>
    <row r="8" spans="1:8" x14ac:dyDescent="0.25">
      <c r="A8" s="9"/>
      <c r="B8" s="601">
        <v>1</v>
      </c>
      <c r="C8" s="600" t="s">
        <v>152</v>
      </c>
      <c r="D8" s="336">
        <v>16386.094713999999</v>
      </c>
      <c r="E8" s="336">
        <v>16377.46467444</v>
      </c>
      <c r="F8" s="336">
        <v>16470.512438099999</v>
      </c>
      <c r="G8" s="336">
        <v>16019.2314301635</v>
      </c>
      <c r="H8" s="336">
        <v>16034</v>
      </c>
    </row>
    <row r="9" spans="1:8" x14ac:dyDescent="0.25">
      <c r="A9" s="9"/>
      <c r="B9" s="601">
        <v>2</v>
      </c>
      <c r="C9" s="600" t="s">
        <v>153</v>
      </c>
      <c r="D9" s="336">
        <v>16386.094713999999</v>
      </c>
      <c r="E9" s="336">
        <v>16377.46467444</v>
      </c>
      <c r="F9" s="336">
        <v>16470.512438099999</v>
      </c>
      <c r="G9" s="336">
        <v>16019.2314301635</v>
      </c>
      <c r="H9" s="336">
        <v>16034</v>
      </c>
    </row>
    <row r="10" spans="1:8" x14ac:dyDescent="0.25">
      <c r="A10" s="9"/>
      <c r="B10" s="601">
        <v>3</v>
      </c>
      <c r="C10" s="600" t="s">
        <v>154</v>
      </c>
      <c r="D10" s="336">
        <v>18100.784208000001</v>
      </c>
      <c r="E10" s="336">
        <v>18110.172441100003</v>
      </c>
      <c r="F10" s="336">
        <v>18164.849971430001</v>
      </c>
      <c r="G10" s="336">
        <v>17318.026630163498</v>
      </c>
      <c r="H10" s="336">
        <v>17333</v>
      </c>
    </row>
    <row r="11" spans="1:8" x14ac:dyDescent="0.25">
      <c r="A11" s="9"/>
      <c r="B11" s="12"/>
      <c r="C11" s="1004" t="s">
        <v>155</v>
      </c>
      <c r="D11" s="1005"/>
      <c r="E11" s="1005"/>
      <c r="F11" s="1005"/>
      <c r="G11" s="1005"/>
      <c r="H11" s="1006"/>
    </row>
    <row r="12" spans="1:8" ht="15" customHeight="1" x14ac:dyDescent="0.25">
      <c r="A12" s="9"/>
      <c r="B12" s="601">
        <v>4</v>
      </c>
      <c r="C12" s="600" t="s">
        <v>156</v>
      </c>
      <c r="D12" s="336">
        <v>78324.664909119994</v>
      </c>
      <c r="E12" s="336">
        <v>77096.56140730418</v>
      </c>
      <c r="F12" s="336">
        <v>76581.286168999999</v>
      </c>
      <c r="G12" s="336">
        <v>74703.114095995305</v>
      </c>
      <c r="H12" s="336">
        <v>73166</v>
      </c>
    </row>
    <row r="13" spans="1:8" ht="15" customHeight="1" x14ac:dyDescent="0.25">
      <c r="A13" s="9"/>
      <c r="B13" s="601" t="s">
        <v>1700</v>
      </c>
      <c r="C13" s="823" t="s">
        <v>1701</v>
      </c>
      <c r="D13" s="336">
        <v>78324.664909119994</v>
      </c>
      <c r="E13" s="336">
        <v>77096.56140730418</v>
      </c>
      <c r="F13" s="336"/>
      <c r="G13" s="336"/>
      <c r="H13" s="336"/>
    </row>
    <row r="14" spans="1:8" ht="15" customHeight="1" x14ac:dyDescent="0.25">
      <c r="A14" s="9"/>
      <c r="B14" s="12"/>
      <c r="C14" s="1013" t="s">
        <v>1702</v>
      </c>
      <c r="D14" s="1014"/>
      <c r="E14" s="1014"/>
      <c r="F14" s="1014"/>
      <c r="G14" s="1014"/>
      <c r="H14" s="1015"/>
    </row>
    <row r="15" spans="1:8" x14ac:dyDescent="0.25">
      <c r="A15" s="9"/>
      <c r="B15" s="601">
        <v>5</v>
      </c>
      <c r="C15" s="829" t="s">
        <v>157</v>
      </c>
      <c r="D15" s="337">
        <v>0.2092</v>
      </c>
      <c r="E15" s="337">
        <v>0.21242795236894169</v>
      </c>
      <c r="F15" s="337">
        <v>0.21507228804897299</v>
      </c>
      <c r="G15" s="337">
        <v>0.21443860304910978</v>
      </c>
      <c r="H15" s="337">
        <v>0.21914424985224412</v>
      </c>
    </row>
    <row r="16" spans="1:8" ht="15" customHeight="1" x14ac:dyDescent="0.25">
      <c r="A16" s="9"/>
      <c r="B16" s="402" t="s">
        <v>1703</v>
      </c>
      <c r="C16" s="830" t="s">
        <v>135</v>
      </c>
      <c r="D16" s="402"/>
      <c r="E16" s="402"/>
      <c r="F16" s="402"/>
      <c r="G16" s="402"/>
      <c r="H16" s="402"/>
    </row>
    <row r="17" spans="1:8" ht="29.1" customHeight="1" x14ac:dyDescent="0.25">
      <c r="A17" s="9"/>
      <c r="B17" s="831" t="s">
        <v>1704</v>
      </c>
      <c r="C17" s="832" t="s">
        <v>1705</v>
      </c>
      <c r="D17" s="837">
        <v>0.2092</v>
      </c>
      <c r="E17" s="837">
        <v>0.21242795236894169</v>
      </c>
      <c r="F17" s="837"/>
      <c r="G17" s="837"/>
      <c r="H17" s="837"/>
    </row>
    <row r="18" spans="1:8" x14ac:dyDescent="0.25">
      <c r="A18" s="9"/>
      <c r="B18" s="601">
        <v>6</v>
      </c>
      <c r="C18" s="829" t="s">
        <v>158</v>
      </c>
      <c r="D18" s="337">
        <v>0.2092</v>
      </c>
      <c r="E18" s="337">
        <v>0.21242795236894169</v>
      </c>
      <c r="F18" s="337">
        <v>0.21507228804897299</v>
      </c>
      <c r="G18" s="337">
        <v>0.21443860304910978</v>
      </c>
      <c r="H18" s="337">
        <v>0.21914424985224412</v>
      </c>
    </row>
    <row r="19" spans="1:8" x14ac:dyDescent="0.25">
      <c r="A19" s="9"/>
      <c r="B19" s="402" t="s">
        <v>1706</v>
      </c>
      <c r="C19" s="830" t="s">
        <v>135</v>
      </c>
      <c r="D19" s="402"/>
      <c r="E19" s="402"/>
      <c r="F19" s="402"/>
      <c r="G19" s="402"/>
      <c r="H19" s="402"/>
    </row>
    <row r="20" spans="1:8" x14ac:dyDescent="0.25">
      <c r="A20" s="9"/>
      <c r="B20" s="601" t="s">
        <v>1707</v>
      </c>
      <c r="C20" s="834" t="s">
        <v>1708</v>
      </c>
      <c r="D20" s="838">
        <v>0.2092</v>
      </c>
      <c r="E20" s="837">
        <v>0.21242795236894169</v>
      </c>
      <c r="F20" s="837"/>
      <c r="G20" s="837"/>
      <c r="H20" s="837"/>
    </row>
    <row r="21" spans="1:8" x14ac:dyDescent="0.25">
      <c r="A21" s="9"/>
      <c r="B21" s="62">
        <v>7</v>
      </c>
      <c r="C21" s="835" t="s">
        <v>159</v>
      </c>
      <c r="D21" s="839">
        <v>0.2311</v>
      </c>
      <c r="E21" s="839">
        <v>0.23490246660189221</v>
      </c>
      <c r="F21" s="839">
        <v>0.23719698218888244</v>
      </c>
      <c r="G21" s="839">
        <v>0.23182469485688922</v>
      </c>
      <c r="H21" s="839">
        <v>0.23689433729916368</v>
      </c>
    </row>
    <row r="22" spans="1:8" ht="15.75" customHeight="1" x14ac:dyDescent="0.25">
      <c r="A22" s="9"/>
      <c r="B22" s="402" t="s">
        <v>1709</v>
      </c>
      <c r="C22" s="830" t="s">
        <v>135</v>
      </c>
      <c r="D22" s="402"/>
      <c r="E22" s="402"/>
      <c r="F22" s="402"/>
      <c r="G22" s="402"/>
      <c r="H22" s="402"/>
    </row>
    <row r="23" spans="1:8" x14ac:dyDescent="0.25">
      <c r="A23" s="9"/>
      <c r="B23" s="601" t="s">
        <v>1710</v>
      </c>
      <c r="C23" s="832" t="s">
        <v>1711</v>
      </c>
      <c r="D23" s="837">
        <v>0.2311</v>
      </c>
      <c r="E23" s="837">
        <v>0.23490246660189221</v>
      </c>
      <c r="F23" s="833"/>
      <c r="G23" s="833"/>
      <c r="H23" s="833"/>
    </row>
    <row r="24" spans="1:8" x14ac:dyDescent="0.25">
      <c r="A24" s="9"/>
      <c r="B24" s="836"/>
      <c r="C24" s="1016" t="s">
        <v>160</v>
      </c>
      <c r="D24" s="1017"/>
      <c r="E24" s="1017"/>
      <c r="F24" s="1017"/>
      <c r="G24" s="1017"/>
      <c r="H24" s="1018"/>
    </row>
    <row r="25" spans="1:8" ht="30" x14ac:dyDescent="0.25">
      <c r="A25" s="9"/>
      <c r="B25" s="601" t="s">
        <v>167</v>
      </c>
      <c r="C25" s="6" t="s">
        <v>162</v>
      </c>
      <c r="D25" s="337">
        <v>1.5600000000000003E-2</v>
      </c>
      <c r="E25" s="337">
        <v>1.2888495405615569E-2</v>
      </c>
      <c r="F25" s="337">
        <v>1.3100000000000001E-2</v>
      </c>
      <c r="G25" s="337">
        <v>1.3499999999999998E-2</v>
      </c>
      <c r="H25" s="337">
        <v>1.3200000000000003E-2</v>
      </c>
    </row>
    <row r="26" spans="1:8" x14ac:dyDescent="0.25">
      <c r="A26" s="9"/>
      <c r="B26" s="601" t="s">
        <v>1712</v>
      </c>
      <c r="C26" s="6" t="s">
        <v>164</v>
      </c>
      <c r="D26" s="337">
        <v>8.8000000000000023E-3</v>
      </c>
      <c r="E26" s="337">
        <v>7.2497786656587557E-3</v>
      </c>
      <c r="F26" s="337">
        <v>7.4000000000000038E-3</v>
      </c>
      <c r="G26" s="337">
        <v>7.6000000000000026E-3</v>
      </c>
      <c r="H26" s="337">
        <v>7.4000000000000038E-3</v>
      </c>
    </row>
    <row r="27" spans="1:8" x14ac:dyDescent="0.25">
      <c r="A27" s="9"/>
      <c r="B27" s="601" t="s">
        <v>1713</v>
      </c>
      <c r="C27" s="6" t="s">
        <v>166</v>
      </c>
      <c r="D27" s="337">
        <v>1.1700000000000002E-2</v>
      </c>
      <c r="E27" s="337">
        <v>9.6663715542116696E-3</v>
      </c>
      <c r="F27" s="337">
        <v>9.900000000000006E-3</v>
      </c>
      <c r="G27" s="337">
        <v>1.0099999999999998E-2</v>
      </c>
      <c r="H27" s="337">
        <v>9.900000000000006E-3</v>
      </c>
    </row>
    <row r="28" spans="1:8" x14ac:dyDescent="0.25">
      <c r="A28" s="9"/>
      <c r="B28" s="601" t="s">
        <v>1714</v>
      </c>
      <c r="C28" s="6" t="s">
        <v>168</v>
      </c>
      <c r="D28" s="337">
        <v>9.5600000000000004E-2</v>
      </c>
      <c r="E28" s="337">
        <v>9.288849540561557E-2</v>
      </c>
      <c r="F28" s="337">
        <v>9.3100000000000002E-2</v>
      </c>
      <c r="G28" s="337">
        <v>9.3462767123839538E-2</v>
      </c>
      <c r="H28" s="337">
        <v>9.3181111010674222E-2</v>
      </c>
    </row>
    <row r="29" spans="1:8" ht="15" customHeight="1" x14ac:dyDescent="0.25">
      <c r="A29" s="9"/>
      <c r="B29" s="12"/>
      <c r="C29" s="1007" t="s">
        <v>169</v>
      </c>
      <c r="D29" s="1008"/>
      <c r="E29" s="1008"/>
      <c r="F29" s="1008"/>
      <c r="G29" s="1008"/>
      <c r="H29" s="1009"/>
    </row>
    <row r="30" spans="1:8" x14ac:dyDescent="0.25">
      <c r="A30" s="9"/>
      <c r="B30" s="601">
        <v>8</v>
      </c>
      <c r="C30" s="600" t="s">
        <v>170</v>
      </c>
      <c r="D30" s="337">
        <v>2.5000000000025537E-2</v>
      </c>
      <c r="E30" s="337">
        <v>2.5000000000000001E-2</v>
      </c>
      <c r="F30" s="337">
        <v>2.5000000000000001E-2</v>
      </c>
      <c r="G30" s="337">
        <v>2.5000000000000001E-2</v>
      </c>
      <c r="H30" s="337">
        <v>2.5000000000000001E-2</v>
      </c>
    </row>
    <row r="31" spans="1:8" ht="14.45" customHeight="1" x14ac:dyDescent="0.25">
      <c r="A31" s="9"/>
      <c r="B31" s="601" t="s">
        <v>132</v>
      </c>
      <c r="C31" s="600" t="s">
        <v>171</v>
      </c>
      <c r="D31" s="337">
        <v>1.5306332135490647E-2</v>
      </c>
      <c r="E31" s="337">
        <v>1.4959390193389792E-2</v>
      </c>
      <c r="F31" s="337">
        <v>1.23E-2</v>
      </c>
      <c r="G31" s="337">
        <v>1.2200000000000001E-2</v>
      </c>
      <c r="H31" s="337">
        <v>1.2101914528597506E-2</v>
      </c>
    </row>
    <row r="32" spans="1:8" x14ac:dyDescent="0.25">
      <c r="A32" s="9"/>
      <c r="B32" s="601">
        <v>9</v>
      </c>
      <c r="C32" s="600" t="s">
        <v>172</v>
      </c>
      <c r="D32" s="337">
        <v>2.5000000000025537E-2</v>
      </c>
      <c r="E32" s="337">
        <v>2.5000000000000001E-2</v>
      </c>
      <c r="F32" s="337">
        <v>2.5000000000000001E-2</v>
      </c>
      <c r="G32" s="337">
        <v>2.5000000000000001E-2</v>
      </c>
      <c r="H32" s="337">
        <v>2.5000000000000001E-2</v>
      </c>
    </row>
    <row r="33" spans="1:8" x14ac:dyDescent="0.25">
      <c r="A33" s="9"/>
      <c r="B33" s="601" t="s">
        <v>173</v>
      </c>
      <c r="C33" s="600" t="s">
        <v>174</v>
      </c>
      <c r="D33" s="337">
        <v>0.01</v>
      </c>
      <c r="E33" s="337">
        <v>0.01</v>
      </c>
      <c r="F33" s="337">
        <v>1.0200000000000001E-2</v>
      </c>
      <c r="G33" s="337">
        <v>0.01</v>
      </c>
      <c r="H33" s="337">
        <v>0.01</v>
      </c>
    </row>
    <row r="34" spans="1:8" x14ac:dyDescent="0.25">
      <c r="A34" s="9"/>
      <c r="B34" s="601">
        <v>10</v>
      </c>
      <c r="C34" s="600" t="s">
        <v>175</v>
      </c>
      <c r="D34" s="337"/>
      <c r="E34" s="337"/>
      <c r="F34" s="337"/>
      <c r="G34" s="337"/>
      <c r="H34" s="337"/>
    </row>
    <row r="35" spans="1:8" ht="15" customHeight="1" x14ac:dyDescent="0.25">
      <c r="B35" s="601" t="s">
        <v>176</v>
      </c>
      <c r="C35" s="6" t="s">
        <v>177</v>
      </c>
      <c r="D35" s="337"/>
      <c r="E35" s="337"/>
      <c r="F35" s="337"/>
      <c r="G35" s="337"/>
      <c r="H35" s="337"/>
    </row>
    <row r="36" spans="1:8" s="14" customFormat="1" x14ac:dyDescent="0.25">
      <c r="B36" s="601">
        <v>11</v>
      </c>
      <c r="C36" s="600" t="s">
        <v>178</v>
      </c>
      <c r="D36" s="337">
        <v>7.5306332135526399E-2</v>
      </c>
      <c r="E36" s="337">
        <v>7.4959390193389791E-2</v>
      </c>
      <c r="F36" s="337">
        <v>7.2499999999999995E-2</v>
      </c>
      <c r="G36" s="337">
        <v>7.22E-2</v>
      </c>
      <c r="H36" s="337">
        <v>7.1999999999999995E-2</v>
      </c>
    </row>
    <row r="37" spans="1:8" s="14" customFormat="1" x14ac:dyDescent="0.25">
      <c r="B37" s="601" t="s">
        <v>179</v>
      </c>
      <c r="C37" s="600" t="s">
        <v>180</v>
      </c>
      <c r="D37" s="337">
        <v>0.1709</v>
      </c>
      <c r="E37" s="337">
        <v>0.16784788559900538</v>
      </c>
      <c r="F37" s="337">
        <v>0.1656</v>
      </c>
      <c r="G37" s="337">
        <v>0.16566276712383954</v>
      </c>
      <c r="H37" s="337">
        <v>0.16543782022836426</v>
      </c>
    </row>
    <row r="38" spans="1:8" s="14" customFormat="1" ht="30" x14ac:dyDescent="0.25">
      <c r="B38" s="601">
        <v>12</v>
      </c>
      <c r="C38" s="600" t="s">
        <v>181</v>
      </c>
      <c r="D38" s="337">
        <v>0.15540000000000001</v>
      </c>
      <c r="E38" s="337">
        <v>0.16017817370328294</v>
      </c>
      <c r="F38" s="337">
        <v>0.16267959305792229</v>
      </c>
      <c r="G38" s="337">
        <v>0.16186579654195005</v>
      </c>
      <c r="H38" s="337">
        <v>0.16671924985224415</v>
      </c>
    </row>
    <row r="39" spans="1:8" s="14" customFormat="1" ht="15" customHeight="1" x14ac:dyDescent="0.25">
      <c r="B39" s="12"/>
      <c r="C39" s="1004" t="s">
        <v>182</v>
      </c>
      <c r="D39" s="1005"/>
      <c r="E39" s="1005"/>
      <c r="F39" s="1005"/>
      <c r="G39" s="1005"/>
      <c r="H39" s="1006"/>
    </row>
    <row r="40" spans="1:8" s="14" customFormat="1" x14ac:dyDescent="0.25">
      <c r="B40" s="601">
        <v>13</v>
      </c>
      <c r="C40" s="10" t="s">
        <v>183</v>
      </c>
      <c r="D40" s="336">
        <v>218566.944919</v>
      </c>
      <c r="E40" s="336">
        <v>215359.32573757003</v>
      </c>
      <c r="F40" s="336">
        <v>209225.58428499999</v>
      </c>
      <c r="G40" s="336">
        <v>206128.626865</v>
      </c>
      <c r="H40" s="336">
        <v>200469</v>
      </c>
    </row>
    <row r="41" spans="1:8" s="14" customFormat="1" x14ac:dyDescent="0.25">
      <c r="B41" s="5">
        <v>14</v>
      </c>
      <c r="C41" s="13" t="s">
        <v>184</v>
      </c>
      <c r="D41" s="337">
        <v>7.4999999999999997E-2</v>
      </c>
      <c r="E41" s="337">
        <v>7.6047158015330407E-2</v>
      </c>
      <c r="F41" s="337">
        <v>7.8700000000000006E-2</v>
      </c>
      <c r="G41" s="337">
        <v>7.7700000000000005E-2</v>
      </c>
      <c r="H41" s="337">
        <v>7.9981655924042855E-2</v>
      </c>
    </row>
    <row r="42" spans="1:8" ht="15" customHeight="1" x14ac:dyDescent="0.25">
      <c r="A42" s="9"/>
      <c r="B42" s="12"/>
      <c r="C42" s="1007" t="s">
        <v>185</v>
      </c>
      <c r="D42" s="1008"/>
      <c r="E42" s="1008"/>
      <c r="F42" s="1008"/>
      <c r="G42" s="1008"/>
      <c r="H42" s="1009"/>
    </row>
    <row r="43" spans="1:8" ht="30" x14ac:dyDescent="0.25">
      <c r="A43" s="9"/>
      <c r="B43" s="5" t="s">
        <v>186</v>
      </c>
      <c r="C43" s="6" t="s">
        <v>187</v>
      </c>
      <c r="D43" s="338"/>
      <c r="E43" s="338"/>
      <c r="F43" s="338"/>
      <c r="G43" s="338"/>
      <c r="H43" s="338"/>
    </row>
    <row r="44" spans="1:8" x14ac:dyDescent="0.25">
      <c r="A44" s="9"/>
      <c r="B44" s="5" t="s">
        <v>188</v>
      </c>
      <c r="C44" s="6" t="s">
        <v>164</v>
      </c>
      <c r="D44" s="338"/>
      <c r="E44" s="338"/>
      <c r="F44" s="338"/>
      <c r="G44" s="338"/>
      <c r="H44" s="338"/>
    </row>
    <row r="45" spans="1:8" x14ac:dyDescent="0.25">
      <c r="A45" s="9"/>
      <c r="B45" s="5" t="s">
        <v>189</v>
      </c>
      <c r="C45" s="6" t="s">
        <v>190</v>
      </c>
      <c r="D45" s="338">
        <v>0.03</v>
      </c>
      <c r="E45" s="338">
        <v>0.03</v>
      </c>
      <c r="F45" s="338">
        <v>0.03</v>
      </c>
      <c r="G45" s="338">
        <v>0.03</v>
      </c>
      <c r="H45" s="338">
        <v>0.03</v>
      </c>
    </row>
    <row r="46" spans="1:8" ht="15" customHeight="1" x14ac:dyDescent="0.25">
      <c r="A46" s="9"/>
      <c r="B46" s="12"/>
      <c r="C46" s="1007" t="s">
        <v>191</v>
      </c>
      <c r="D46" s="1008"/>
      <c r="E46" s="1008"/>
      <c r="F46" s="1008"/>
      <c r="G46" s="1008"/>
      <c r="H46" s="1009"/>
    </row>
    <row r="47" spans="1:8" x14ac:dyDescent="0.25">
      <c r="A47" s="9"/>
      <c r="B47" s="5" t="s">
        <v>192</v>
      </c>
      <c r="C47" s="15" t="s">
        <v>193</v>
      </c>
      <c r="D47" s="338">
        <v>0.03</v>
      </c>
      <c r="E47" s="338">
        <v>0.03</v>
      </c>
      <c r="F47" s="338">
        <v>0.03</v>
      </c>
      <c r="G47" s="338">
        <v>0.03</v>
      </c>
      <c r="H47" s="338">
        <v>0.03</v>
      </c>
    </row>
    <row r="48" spans="1:8" x14ac:dyDescent="0.25">
      <c r="A48" s="9"/>
      <c r="B48" s="5" t="s">
        <v>194</v>
      </c>
      <c r="C48" s="15" t="s">
        <v>195</v>
      </c>
      <c r="D48" s="338"/>
      <c r="E48" s="338"/>
      <c r="F48" s="338"/>
      <c r="G48" s="338"/>
      <c r="H48" s="338"/>
    </row>
    <row r="49" spans="1:8" x14ac:dyDescent="0.25">
      <c r="A49" s="9"/>
      <c r="B49" s="12"/>
      <c r="C49" s="1004" t="s">
        <v>196</v>
      </c>
      <c r="D49" s="1005"/>
      <c r="E49" s="1005"/>
      <c r="F49" s="1005"/>
      <c r="G49" s="1005"/>
      <c r="H49" s="1006"/>
    </row>
    <row r="50" spans="1:8" ht="30" x14ac:dyDescent="0.25">
      <c r="A50" s="9"/>
      <c r="B50" s="601">
        <v>15</v>
      </c>
      <c r="C50" s="10" t="s">
        <v>197</v>
      </c>
      <c r="D50" s="336">
        <v>1047.271845</v>
      </c>
      <c r="E50" s="336">
        <v>1371.266975</v>
      </c>
      <c r="F50" s="336">
        <v>2840</v>
      </c>
      <c r="G50" s="336">
        <v>1545</v>
      </c>
      <c r="H50" s="336">
        <v>1026</v>
      </c>
    </row>
    <row r="51" spans="1:8" x14ac:dyDescent="0.25">
      <c r="A51" s="9"/>
      <c r="B51" s="5" t="s">
        <v>198</v>
      </c>
      <c r="C51" s="13" t="s">
        <v>199</v>
      </c>
      <c r="D51" s="336">
        <v>988.75001399999996</v>
      </c>
      <c r="E51" s="336">
        <v>1300.332952</v>
      </c>
      <c r="F51" s="336">
        <v>2707</v>
      </c>
      <c r="G51" s="336">
        <v>1460</v>
      </c>
      <c r="H51" s="336">
        <v>2201</v>
      </c>
    </row>
    <row r="52" spans="1:8" x14ac:dyDescent="0.25">
      <c r="A52" s="9"/>
      <c r="B52" s="5" t="s">
        <v>200</v>
      </c>
      <c r="C52" s="13" t="s">
        <v>201</v>
      </c>
      <c r="D52" s="336">
        <v>36.684700999999997</v>
      </c>
      <c r="E52" s="336">
        <v>53.726612000000003</v>
      </c>
      <c r="F52" s="336">
        <v>126</v>
      </c>
      <c r="G52" s="336">
        <v>56</v>
      </c>
      <c r="H52" s="336">
        <v>1268</v>
      </c>
    </row>
    <row r="53" spans="1:8" x14ac:dyDescent="0.25">
      <c r="A53" s="9"/>
      <c r="B53" s="601">
        <v>16</v>
      </c>
      <c r="C53" s="10" t="s">
        <v>202</v>
      </c>
      <c r="D53" s="336">
        <v>952.06531299999995</v>
      </c>
      <c r="E53" s="336">
        <v>1246.60634</v>
      </c>
      <c r="F53" s="336">
        <v>2581</v>
      </c>
      <c r="G53" s="336">
        <v>1404</v>
      </c>
      <c r="H53" s="336">
        <v>933</v>
      </c>
    </row>
    <row r="54" spans="1:8" x14ac:dyDescent="0.25">
      <c r="A54" s="9"/>
      <c r="B54" s="601">
        <v>17</v>
      </c>
      <c r="C54" s="10" t="s">
        <v>203</v>
      </c>
      <c r="D54" s="337">
        <v>1.1000000000000001</v>
      </c>
      <c r="E54" s="337">
        <v>1.1000000000000001</v>
      </c>
      <c r="F54" s="337">
        <v>1.1000000000000001</v>
      </c>
      <c r="G54" s="337">
        <v>1.1000000000000001</v>
      </c>
      <c r="H54" s="337">
        <v>1.1000000000000001</v>
      </c>
    </row>
    <row r="55" spans="1:8" x14ac:dyDescent="0.25">
      <c r="A55" s="9"/>
      <c r="B55" s="12"/>
      <c r="C55" s="1004" t="s">
        <v>204</v>
      </c>
      <c r="D55" s="1005"/>
      <c r="E55" s="1005"/>
      <c r="F55" s="1005"/>
      <c r="G55" s="1005"/>
      <c r="H55" s="1006"/>
    </row>
    <row r="56" spans="1:8" x14ac:dyDescent="0.25">
      <c r="A56" s="9"/>
      <c r="B56" s="601">
        <v>18</v>
      </c>
      <c r="C56" s="10" t="s">
        <v>205</v>
      </c>
      <c r="D56" s="336">
        <v>23197.313769560002</v>
      </c>
      <c r="E56" s="336">
        <v>23162.668941779997</v>
      </c>
      <c r="F56" s="336">
        <v>22849</v>
      </c>
      <c r="G56" s="336">
        <v>22204</v>
      </c>
      <c r="H56" s="336">
        <v>21314</v>
      </c>
    </row>
    <row r="57" spans="1:8" x14ac:dyDescent="0.25">
      <c r="A57" s="9"/>
      <c r="B57" s="601">
        <v>19</v>
      </c>
      <c r="C57" s="11" t="s">
        <v>206</v>
      </c>
      <c r="D57" s="336">
        <v>11600.33549532</v>
      </c>
      <c r="E57" s="336">
        <v>14935.628930809999</v>
      </c>
      <c r="F57" s="336">
        <v>12061</v>
      </c>
      <c r="G57" s="336">
        <v>12203</v>
      </c>
      <c r="H57" s="336">
        <v>12017</v>
      </c>
    </row>
    <row r="58" spans="1:8" x14ac:dyDescent="0.25">
      <c r="A58" s="9"/>
      <c r="B58" s="601">
        <v>20</v>
      </c>
      <c r="C58" s="10" t="s">
        <v>207</v>
      </c>
      <c r="D58" s="337">
        <v>1.9997105927598946</v>
      </c>
      <c r="E58" s="337">
        <v>1.5508331821232402</v>
      </c>
      <c r="F58" s="337">
        <v>1.8939999999999999</v>
      </c>
      <c r="G58" s="337">
        <v>1.82</v>
      </c>
      <c r="H58" s="337">
        <v>1.774</v>
      </c>
    </row>
    <row r="59" spans="1:8" x14ac:dyDescent="0.25">
      <c r="A59" s="9"/>
    </row>
    <row r="60" spans="1:8" x14ac:dyDescent="0.25">
      <c r="A60" s="9"/>
    </row>
    <row r="61" spans="1:8" x14ac:dyDescent="0.25">
      <c r="A61" s="9"/>
    </row>
    <row r="62" spans="1:8" x14ac:dyDescent="0.25">
      <c r="A62" s="9"/>
    </row>
    <row r="63" spans="1:8" x14ac:dyDescent="0.25">
      <c r="A63" s="9"/>
    </row>
    <row r="64" spans="1:8"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0" x14ac:dyDescent="0.25">
      <c r="A97" s="9"/>
    </row>
    <row r="98" spans="1:10" x14ac:dyDescent="0.25">
      <c r="A98" s="9"/>
    </row>
    <row r="99" spans="1:10" x14ac:dyDescent="0.25">
      <c r="A99" s="9"/>
    </row>
    <row r="100" spans="1:10" x14ac:dyDescent="0.25">
      <c r="A100" s="9"/>
    </row>
    <row r="101" spans="1:10" x14ac:dyDescent="0.25">
      <c r="A101" s="9"/>
    </row>
    <row r="102" spans="1:10" x14ac:dyDescent="0.25">
      <c r="A102" s="9"/>
    </row>
    <row r="103" spans="1:10" x14ac:dyDescent="0.25">
      <c r="A103" s="9"/>
    </row>
    <row r="104" spans="1:10" x14ac:dyDescent="0.25">
      <c r="A104" s="9"/>
    </row>
    <row r="105" spans="1:10" x14ac:dyDescent="0.25">
      <c r="A105" s="9"/>
      <c r="B105" s="9"/>
      <c r="C105" s="9"/>
      <c r="D105" s="9"/>
      <c r="E105" s="9"/>
      <c r="F105" s="9"/>
      <c r="G105" s="9"/>
      <c r="H105" s="9"/>
      <c r="I105" s="9"/>
      <c r="J105" s="9"/>
    </row>
    <row r="106" spans="1:10" x14ac:dyDescent="0.25">
      <c r="A106" s="9"/>
      <c r="B106" s="9"/>
      <c r="C106" s="9"/>
      <c r="D106" s="9"/>
      <c r="E106" s="9"/>
      <c r="F106" s="9"/>
      <c r="G106" s="9"/>
      <c r="H106" s="9"/>
      <c r="I106" s="9"/>
      <c r="J106" s="9"/>
    </row>
    <row r="107" spans="1:10" x14ac:dyDescent="0.25">
      <c r="A107" s="9"/>
      <c r="B107" s="9"/>
      <c r="C107" s="9"/>
      <c r="D107" s="9"/>
      <c r="E107" s="9"/>
      <c r="F107" s="9"/>
      <c r="G107" s="9"/>
      <c r="H107" s="9"/>
      <c r="I107" s="9"/>
      <c r="J107" s="9"/>
    </row>
    <row r="108" spans="1:10" x14ac:dyDescent="0.25">
      <c r="A108" s="9"/>
      <c r="B108" s="9"/>
      <c r="C108" s="9"/>
      <c r="D108" s="9"/>
      <c r="E108" s="9"/>
      <c r="F108" s="9"/>
      <c r="G108" s="9"/>
      <c r="H108" s="9"/>
      <c r="I108" s="9"/>
      <c r="J108" s="9"/>
    </row>
    <row r="109" spans="1:10" x14ac:dyDescent="0.25">
      <c r="A109" s="9"/>
      <c r="B109" s="9"/>
      <c r="C109" s="9"/>
      <c r="D109" s="9"/>
      <c r="E109" s="9"/>
      <c r="F109" s="9"/>
      <c r="G109" s="9"/>
      <c r="H109" s="9"/>
      <c r="I109" s="9"/>
      <c r="J109" s="9"/>
    </row>
    <row r="110" spans="1:10" x14ac:dyDescent="0.25">
      <c r="A110" s="9"/>
      <c r="B110" s="9"/>
      <c r="C110" s="9"/>
      <c r="D110" s="9"/>
      <c r="E110" s="9"/>
      <c r="F110" s="9"/>
      <c r="G110" s="9"/>
      <c r="H110" s="9"/>
      <c r="I110" s="9"/>
      <c r="J110" s="9"/>
    </row>
    <row r="111" spans="1:10" x14ac:dyDescent="0.25">
      <c r="A111" s="9"/>
      <c r="B111" s="9"/>
      <c r="C111" s="9"/>
      <c r="D111" s="9"/>
      <c r="E111" s="9"/>
      <c r="F111" s="9"/>
      <c r="G111" s="9"/>
      <c r="H111" s="9"/>
      <c r="I111" s="9"/>
      <c r="J111" s="9"/>
    </row>
    <row r="112" spans="1:10" x14ac:dyDescent="0.25">
      <c r="A112" s="9"/>
      <c r="B112" s="9"/>
      <c r="C112" s="9"/>
      <c r="D112" s="9"/>
      <c r="E112" s="9"/>
      <c r="F112" s="9"/>
      <c r="G112" s="9"/>
      <c r="H112" s="9"/>
      <c r="I112" s="9"/>
      <c r="J112" s="9"/>
    </row>
    <row r="113" spans="1:10" x14ac:dyDescent="0.25">
      <c r="A113" s="9"/>
      <c r="B113" s="9"/>
      <c r="C113" s="9"/>
      <c r="D113" s="9"/>
      <c r="E113" s="9"/>
      <c r="F113" s="9"/>
      <c r="G113" s="9"/>
      <c r="H113" s="9"/>
      <c r="I113" s="9"/>
      <c r="J113" s="9"/>
    </row>
    <row r="114" spans="1:10" x14ac:dyDescent="0.25">
      <c r="A114" s="9"/>
      <c r="B114" s="9"/>
      <c r="C114" s="9"/>
      <c r="D114" s="9"/>
      <c r="E114" s="9"/>
      <c r="F114" s="9"/>
      <c r="G114" s="9"/>
      <c r="H114" s="9"/>
      <c r="I114" s="9"/>
      <c r="J114" s="9"/>
    </row>
    <row r="115" spans="1:10" x14ac:dyDescent="0.25">
      <c r="A115" s="9"/>
      <c r="B115" s="9"/>
      <c r="C115" s="9"/>
      <c r="D115" s="9"/>
      <c r="E115" s="9"/>
      <c r="F115" s="9"/>
      <c r="G115" s="9"/>
      <c r="H115" s="9"/>
      <c r="I115" s="9"/>
      <c r="J115" s="9"/>
    </row>
    <row r="116" spans="1:10" x14ac:dyDescent="0.25">
      <c r="A116" s="9"/>
      <c r="B116" s="9"/>
      <c r="C116" s="9"/>
      <c r="D116" s="9"/>
      <c r="E116" s="9"/>
      <c r="F116" s="9"/>
      <c r="G116" s="9"/>
      <c r="H116" s="9"/>
      <c r="I116" s="9"/>
      <c r="J116" s="9"/>
    </row>
    <row r="117" spans="1:10" x14ac:dyDescent="0.25">
      <c r="A117" s="9"/>
      <c r="B117" s="9"/>
      <c r="C117" s="9"/>
      <c r="D117" s="9"/>
      <c r="E117" s="9"/>
      <c r="F117" s="9"/>
      <c r="G117" s="9"/>
      <c r="H117" s="9"/>
      <c r="I117" s="9"/>
      <c r="J117" s="9"/>
    </row>
    <row r="118" spans="1:10" x14ac:dyDescent="0.25">
      <c r="A118" s="9"/>
      <c r="B118" s="9"/>
      <c r="C118" s="9"/>
      <c r="D118" s="9"/>
      <c r="E118" s="9"/>
      <c r="F118" s="9"/>
      <c r="G118" s="9"/>
      <c r="H118" s="9"/>
      <c r="I118" s="9"/>
      <c r="J118" s="9"/>
    </row>
    <row r="119" spans="1:10" x14ac:dyDescent="0.25">
      <c r="A119" s="9"/>
      <c r="B119" s="9"/>
      <c r="C119" s="9"/>
      <c r="D119" s="9"/>
      <c r="E119" s="9"/>
      <c r="F119" s="9"/>
      <c r="G119" s="9"/>
      <c r="H119" s="9"/>
      <c r="I119" s="9"/>
      <c r="J119" s="9"/>
    </row>
    <row r="120" spans="1:10" x14ac:dyDescent="0.25">
      <c r="A120" s="9"/>
      <c r="B120" s="9"/>
      <c r="C120" s="9"/>
      <c r="D120" s="9"/>
      <c r="E120" s="9"/>
      <c r="F120" s="9"/>
      <c r="G120" s="9"/>
      <c r="H120" s="9"/>
      <c r="I120" s="9"/>
      <c r="J120" s="9"/>
    </row>
    <row r="121" spans="1:10" x14ac:dyDescent="0.25">
      <c r="A121" s="9"/>
      <c r="B121" s="9"/>
      <c r="C121" s="9"/>
      <c r="D121" s="9"/>
      <c r="E121" s="9"/>
      <c r="F121" s="9"/>
      <c r="G121" s="9"/>
      <c r="H121" s="9"/>
      <c r="I121" s="9"/>
      <c r="J121" s="9"/>
    </row>
    <row r="122" spans="1:10" x14ac:dyDescent="0.25">
      <c r="A122" s="9"/>
      <c r="B122" s="9"/>
      <c r="C122" s="9"/>
      <c r="D122" s="9"/>
      <c r="E122" s="9"/>
      <c r="F122" s="9"/>
      <c r="G122" s="9"/>
      <c r="H122" s="9"/>
      <c r="I122" s="9"/>
      <c r="J122" s="9"/>
    </row>
    <row r="123" spans="1:10" x14ac:dyDescent="0.25">
      <c r="A123" s="9"/>
      <c r="B123" s="9"/>
      <c r="C123" s="9"/>
      <c r="D123" s="9"/>
      <c r="E123" s="9"/>
      <c r="F123" s="9"/>
      <c r="G123" s="9"/>
      <c r="H123" s="9"/>
      <c r="I123" s="9"/>
      <c r="J123" s="9"/>
    </row>
    <row r="124" spans="1:10" x14ac:dyDescent="0.25">
      <c r="A124" s="9"/>
      <c r="B124" s="9"/>
      <c r="C124" s="9"/>
      <c r="D124" s="9"/>
      <c r="E124" s="9"/>
      <c r="F124" s="9"/>
      <c r="G124" s="9"/>
      <c r="H124" s="9"/>
      <c r="I124" s="9"/>
      <c r="J124" s="9"/>
    </row>
    <row r="125" spans="1:10" x14ac:dyDescent="0.25">
      <c r="A125" s="9"/>
      <c r="B125" s="9"/>
      <c r="C125" s="9"/>
      <c r="D125" s="9"/>
      <c r="E125" s="9"/>
      <c r="F125" s="9"/>
      <c r="G125" s="9"/>
      <c r="H125" s="9"/>
      <c r="I125" s="9"/>
      <c r="J125" s="9"/>
    </row>
    <row r="126" spans="1:10" x14ac:dyDescent="0.25">
      <c r="A126" s="9"/>
      <c r="B126" s="9"/>
      <c r="C126" s="9"/>
      <c r="D126" s="9"/>
      <c r="E126" s="9"/>
      <c r="F126" s="9"/>
      <c r="G126" s="9"/>
      <c r="H126" s="9"/>
      <c r="I126" s="9"/>
      <c r="J126" s="9"/>
    </row>
    <row r="127" spans="1:10" x14ac:dyDescent="0.25">
      <c r="A127" s="9"/>
      <c r="B127" s="9"/>
      <c r="C127" s="9"/>
      <c r="D127" s="9"/>
      <c r="E127" s="9"/>
      <c r="F127" s="9"/>
      <c r="G127" s="9"/>
      <c r="H127" s="9"/>
      <c r="I127" s="9"/>
      <c r="J127" s="9"/>
    </row>
    <row r="128" spans="1:10" x14ac:dyDescent="0.25">
      <c r="A128" s="9"/>
      <c r="B128" s="9"/>
      <c r="C128" s="9"/>
      <c r="D128" s="9"/>
      <c r="E128" s="9"/>
      <c r="F128" s="9"/>
      <c r="G128" s="9"/>
      <c r="H128" s="9"/>
      <c r="I128" s="9"/>
      <c r="J128" s="9"/>
    </row>
    <row r="129" spans="1:10" x14ac:dyDescent="0.25">
      <c r="A129" s="9"/>
      <c r="B129" s="9"/>
      <c r="C129" s="9"/>
      <c r="D129" s="9"/>
      <c r="E129" s="9"/>
      <c r="F129" s="9"/>
      <c r="G129" s="9"/>
      <c r="H129" s="9"/>
      <c r="I129" s="9"/>
      <c r="J129" s="9"/>
    </row>
    <row r="130" spans="1:10" x14ac:dyDescent="0.25">
      <c r="A130" s="9"/>
      <c r="B130" s="9"/>
      <c r="C130" s="9"/>
      <c r="D130" s="9"/>
      <c r="E130" s="9"/>
      <c r="F130" s="9"/>
      <c r="G130" s="9"/>
      <c r="H130" s="9"/>
      <c r="I130" s="9"/>
      <c r="J130" s="9"/>
    </row>
    <row r="131" spans="1:10" x14ac:dyDescent="0.25">
      <c r="A131" s="9"/>
      <c r="B131" s="9"/>
      <c r="C131" s="9"/>
      <c r="D131" s="9"/>
      <c r="E131" s="9"/>
      <c r="F131" s="9"/>
      <c r="G131" s="9"/>
      <c r="H131" s="9"/>
      <c r="I131" s="9"/>
      <c r="J131" s="9"/>
    </row>
    <row r="132" spans="1:10" x14ac:dyDescent="0.25">
      <c r="A132" s="9"/>
      <c r="B132" s="9"/>
      <c r="C132" s="9"/>
      <c r="D132" s="9"/>
      <c r="E132" s="9"/>
      <c r="F132" s="9"/>
      <c r="G132" s="9"/>
      <c r="H132" s="9"/>
      <c r="I132" s="9"/>
      <c r="J132" s="9"/>
    </row>
    <row r="133" spans="1:10" x14ac:dyDescent="0.25">
      <c r="A133" s="9"/>
      <c r="B133" s="9"/>
      <c r="C133" s="9"/>
      <c r="D133" s="9"/>
      <c r="E133" s="9"/>
      <c r="F133" s="9"/>
      <c r="G133" s="9"/>
      <c r="H133" s="9"/>
      <c r="I133" s="9"/>
      <c r="J133" s="9"/>
    </row>
    <row r="134" spans="1:10" x14ac:dyDescent="0.25">
      <c r="A134" s="9"/>
      <c r="B134" s="9"/>
      <c r="C134" s="9"/>
      <c r="D134" s="9"/>
      <c r="E134" s="9"/>
      <c r="F134" s="9"/>
      <c r="G134" s="9"/>
      <c r="H134" s="9"/>
      <c r="I134" s="9"/>
      <c r="J134" s="9"/>
    </row>
  </sheetData>
  <mergeCells count="10">
    <mergeCell ref="C49:H49"/>
    <mergeCell ref="C55:H55"/>
    <mergeCell ref="C42:H42"/>
    <mergeCell ref="C7:H7"/>
    <mergeCell ref="C11:H11"/>
    <mergeCell ref="C39:H39"/>
    <mergeCell ref="C14:H14"/>
    <mergeCell ref="C24:H24"/>
    <mergeCell ref="C29:H29"/>
    <mergeCell ref="C46:H46"/>
  </mergeCells>
  <pageMargins left="0.70866141732283472" right="0.70866141732283472" top="0.74803149606299213" bottom="0.74803149606299213" header="0.31496062992125984" footer="0.31496062992125984"/>
  <pageSetup paperSize="9" orientation="landscape" r:id="rId1"/>
  <headerFooter>
    <oddHeader>&amp;CDA
Bilag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4BD-3C42-480B-81AD-68F7CD2B92E1}">
  <sheetPr codeName="Ark39">
    <tabColor theme="5" tint="-0.249977111117893"/>
    <pageSetUpPr fitToPage="1"/>
  </sheetPr>
  <dimension ref="A1:J16"/>
  <sheetViews>
    <sheetView showGridLines="0" zoomScaleNormal="100" workbookViewId="0"/>
  </sheetViews>
  <sheetFormatPr defaultColWidth="9.140625" defaultRowHeight="15" x14ac:dyDescent="0.25"/>
  <cols>
    <col min="1" max="1" width="9.140625" style="383"/>
    <col min="2" max="2" width="10.5703125" style="383" customWidth="1"/>
    <col min="3" max="3" width="74.42578125" style="383" customWidth="1"/>
    <col min="4" max="4" width="43.42578125" style="383" customWidth="1"/>
    <col min="5" max="16384" width="9.140625" style="383"/>
  </cols>
  <sheetData>
    <row r="1" spans="1:10" x14ac:dyDescent="0.25">
      <c r="A1" s="9"/>
      <c r="B1" s="3" t="s">
        <v>115</v>
      </c>
      <c r="C1" s="3" t="s">
        <v>1663</v>
      </c>
      <c r="E1" s="399"/>
      <c r="F1" s="399"/>
      <c r="G1" s="399"/>
      <c r="H1" s="399"/>
      <c r="I1" s="399"/>
      <c r="J1" s="388"/>
    </row>
    <row r="2" spans="1:10" ht="18.75" x14ac:dyDescent="0.3">
      <c r="B2" s="589" t="s">
        <v>39</v>
      </c>
      <c r="C2" s="589"/>
      <c r="D2" s="589"/>
    </row>
    <row r="6" spans="1:10" x14ac:dyDescent="0.25">
      <c r="B6" s="141"/>
      <c r="C6" s="141"/>
      <c r="D6" s="33" t="s">
        <v>1003</v>
      </c>
    </row>
    <row r="7" spans="1:10" x14ac:dyDescent="0.25">
      <c r="B7"/>
      <c r="C7" s="141"/>
      <c r="D7" s="23" t="s">
        <v>119</v>
      </c>
    </row>
    <row r="8" spans="1:10" x14ac:dyDescent="0.25">
      <c r="B8" s="33">
        <v>1</v>
      </c>
      <c r="C8" s="142" t="s">
        <v>1004</v>
      </c>
      <c r="D8" s="447">
        <v>20036.644752</v>
      </c>
    </row>
    <row r="9" spans="1:10" x14ac:dyDescent="0.25">
      <c r="B9" s="23">
        <v>2</v>
      </c>
      <c r="C9" s="443" t="s">
        <v>1005</v>
      </c>
      <c r="D9" s="447">
        <v>-112.667419</v>
      </c>
    </row>
    <row r="10" spans="1:10" x14ac:dyDescent="0.25">
      <c r="B10" s="23">
        <v>3</v>
      </c>
      <c r="C10" s="443" t="s">
        <v>1006</v>
      </c>
      <c r="D10" s="447">
        <v>-56.180833999999997</v>
      </c>
    </row>
    <row r="11" spans="1:10" x14ac:dyDescent="0.25">
      <c r="B11" s="23">
        <v>4</v>
      </c>
      <c r="C11" s="443" t="s">
        <v>1007</v>
      </c>
      <c r="D11" s="11"/>
    </row>
    <row r="12" spans="1:10" x14ac:dyDescent="0.25">
      <c r="B12" s="23">
        <v>5</v>
      </c>
      <c r="C12" s="443" t="s">
        <v>1008</v>
      </c>
      <c r="D12" s="11"/>
    </row>
    <row r="13" spans="1:10" x14ac:dyDescent="0.25">
      <c r="B13" s="23">
        <v>6</v>
      </c>
      <c r="C13" s="443" t="s">
        <v>1009</v>
      </c>
      <c r="D13" s="11"/>
    </row>
    <row r="14" spans="1:10" x14ac:dyDescent="0.25">
      <c r="B14" s="23">
        <v>7</v>
      </c>
      <c r="C14" s="443" t="s">
        <v>1010</v>
      </c>
      <c r="D14" s="11"/>
    </row>
    <row r="15" spans="1:10" x14ac:dyDescent="0.25">
      <c r="B15" s="23">
        <v>8</v>
      </c>
      <c r="C15" s="443" t="s">
        <v>1011</v>
      </c>
      <c r="D15" s="11"/>
    </row>
    <row r="16" spans="1:10" x14ac:dyDescent="0.25">
      <c r="B16" s="33">
        <v>9</v>
      </c>
      <c r="C16" s="142" t="s">
        <v>1877</v>
      </c>
      <c r="D16" s="447">
        <v>19867.796499</v>
      </c>
    </row>
  </sheetData>
  <pageMargins left="0.70866141732283472" right="0.70866141732283472" top="0.74803149606299213" bottom="0.74803149606299213" header="0.31496062992125984" footer="0.31496062992125984"/>
  <pageSetup paperSize="9" fitToHeight="0" orientation="landscape" r:id="rId1"/>
  <headerFooter>
    <oddHeader>&amp;CDA
Bilag XXI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0EC4-1B42-44C9-9209-7CF3FFF4CEFA}">
  <sheetPr codeName="Ark40">
    <tabColor theme="5" tint="-0.249977111117893"/>
    <pageSetUpPr fitToPage="1"/>
  </sheetPr>
  <dimension ref="A1:I72"/>
  <sheetViews>
    <sheetView showGridLines="0" zoomScaleNormal="100" zoomScaleSheetLayoutView="100" workbookViewId="0"/>
  </sheetViews>
  <sheetFormatPr defaultColWidth="11.5703125" defaultRowHeight="15" x14ac:dyDescent="0.25"/>
  <cols>
    <col min="1" max="1" width="9.140625" style="383" customWidth="1"/>
    <col min="2" max="2" width="26" style="383" customWidth="1"/>
    <col min="3" max="3" width="31.42578125" style="383" customWidth="1"/>
    <col min="4" max="4" width="20.5703125" style="383" customWidth="1"/>
    <col min="5" max="5" width="24.28515625" style="383" customWidth="1"/>
    <col min="6" max="6" width="26.42578125" style="383" customWidth="1"/>
    <col min="7" max="7" width="32" style="383" customWidth="1"/>
    <col min="8" max="8" width="26.85546875" style="383" customWidth="1"/>
    <col min="9" max="9" width="18.42578125" style="383" customWidth="1"/>
    <col min="10" max="16384" width="11.5703125" style="383"/>
  </cols>
  <sheetData>
    <row r="1" spans="1:9" x14ac:dyDescent="0.25">
      <c r="A1" s="9"/>
      <c r="B1" s="3" t="s">
        <v>115</v>
      </c>
      <c r="C1" s="3" t="s">
        <v>5</v>
      </c>
    </row>
    <row r="2" spans="1:9" ht="18.75" customHeight="1" x14ac:dyDescent="0.3">
      <c r="B2" s="589" t="s">
        <v>40</v>
      </c>
      <c r="C2" s="589"/>
      <c r="D2" s="589"/>
      <c r="E2" s="589"/>
      <c r="F2" s="589"/>
      <c r="G2" s="589"/>
      <c r="H2" s="589"/>
      <c r="I2" s="589"/>
    </row>
    <row r="3" spans="1:9" ht="18.75" x14ac:dyDescent="0.3">
      <c r="B3" s="391"/>
      <c r="C3" s="34"/>
      <c r="D3" s="34"/>
      <c r="E3" s="34"/>
      <c r="F3" s="34"/>
      <c r="G3" s="34"/>
      <c r="H3" s="34"/>
    </row>
    <row r="4" spans="1:9" x14ac:dyDescent="0.25">
      <c r="B4" s="438" t="s">
        <v>928</v>
      </c>
      <c r="C4"/>
      <c r="D4"/>
      <c r="E4"/>
      <c r="F4"/>
      <c r="G4"/>
      <c r="H4"/>
      <c r="I4"/>
    </row>
    <row r="5" spans="1:9" s="144" customFormat="1" ht="15" customHeight="1" x14ac:dyDescent="0.25">
      <c r="A5" s="383"/>
      <c r="B5" s="1239" t="s">
        <v>1012</v>
      </c>
      <c r="C5" s="1239" t="s">
        <v>929</v>
      </c>
      <c r="D5" s="1245" t="s">
        <v>1013</v>
      </c>
      <c r="E5" s="1212"/>
      <c r="F5" s="1239" t="s">
        <v>1014</v>
      </c>
      <c r="G5" s="1240" t="s">
        <v>1015</v>
      </c>
      <c r="H5" s="1239" t="s">
        <v>1016</v>
      </c>
      <c r="I5" s="1240" t="s">
        <v>1017</v>
      </c>
    </row>
    <row r="6" spans="1:9" s="144" customFormat="1" ht="45" x14ac:dyDescent="0.25">
      <c r="A6" s="383"/>
      <c r="B6" s="1036"/>
      <c r="C6" s="1036"/>
      <c r="D6" s="598"/>
      <c r="E6" s="439" t="s">
        <v>1018</v>
      </c>
      <c r="F6" s="1036"/>
      <c r="G6" s="1241" t="s">
        <v>1019</v>
      </c>
      <c r="H6" s="1036"/>
      <c r="I6" s="1241"/>
    </row>
    <row r="7" spans="1:9" x14ac:dyDescent="0.25">
      <c r="B7" s="17" t="s">
        <v>119</v>
      </c>
      <c r="C7" s="17" t="s">
        <v>120</v>
      </c>
      <c r="D7" s="1" t="s">
        <v>121</v>
      </c>
      <c r="E7" s="1" t="s">
        <v>209</v>
      </c>
      <c r="F7" s="1" t="s">
        <v>210</v>
      </c>
      <c r="G7" s="1" t="s">
        <v>211</v>
      </c>
      <c r="H7" s="1" t="s">
        <v>212</v>
      </c>
      <c r="I7" s="1" t="s">
        <v>294</v>
      </c>
    </row>
    <row r="8" spans="1:9" x14ac:dyDescent="0.25">
      <c r="B8" s="1246" t="s">
        <v>942</v>
      </c>
      <c r="C8" s="628" t="s">
        <v>943</v>
      </c>
      <c r="D8" s="804">
        <v>1590</v>
      </c>
      <c r="E8" s="655">
        <v>2</v>
      </c>
      <c r="F8" s="656">
        <v>1.2578616352201301E-3</v>
      </c>
      <c r="G8" s="656">
        <v>2.4640813509257402E-3</v>
      </c>
      <c r="H8" s="656">
        <v>2.0893847595030699E-3</v>
      </c>
      <c r="I8" s="656">
        <v>1.8661833710771E-3</v>
      </c>
    </row>
    <row r="9" spans="1:9" x14ac:dyDescent="0.25">
      <c r="B9" s="1247"/>
      <c r="C9" s="440" t="s">
        <v>944</v>
      </c>
      <c r="D9" s="804">
        <v>1038</v>
      </c>
      <c r="E9" s="655">
        <v>1</v>
      </c>
      <c r="F9" s="656">
        <v>9.6339113680154098E-4</v>
      </c>
      <c r="G9" s="656">
        <v>1.68216648349467E-3</v>
      </c>
      <c r="H9" s="656">
        <v>1.47393959528719E-3</v>
      </c>
      <c r="I9" s="656">
        <v>1.02058641866191E-3</v>
      </c>
    </row>
    <row r="10" spans="1:9" x14ac:dyDescent="0.25">
      <c r="B10" s="1247"/>
      <c r="C10" s="440" t="s">
        <v>945</v>
      </c>
      <c r="D10" s="456">
        <v>552</v>
      </c>
      <c r="E10" s="655">
        <v>1</v>
      </c>
      <c r="F10" s="656">
        <v>1.8115942028985501E-3</v>
      </c>
      <c r="G10" s="656">
        <v>2.9565372258446498E-3</v>
      </c>
      <c r="H10" s="656">
        <v>3.1944366437051601E-3</v>
      </c>
      <c r="I10" s="656">
        <v>3.0460199202554401E-3</v>
      </c>
    </row>
    <row r="11" spans="1:9" x14ac:dyDescent="0.25">
      <c r="B11" s="1247"/>
      <c r="C11" s="628" t="s">
        <v>946</v>
      </c>
      <c r="D11" s="456">
        <v>787</v>
      </c>
      <c r="E11" s="655"/>
      <c r="F11" s="656"/>
      <c r="G11" s="656">
        <v>5.3487081101007798E-3</v>
      </c>
      <c r="H11" s="656">
        <v>5.2111124926716799E-3</v>
      </c>
      <c r="I11" s="656"/>
    </row>
    <row r="12" spans="1:9" x14ac:dyDescent="0.25">
      <c r="B12" s="1247"/>
      <c r="C12" s="628" t="s">
        <v>947</v>
      </c>
      <c r="D12" s="456">
        <v>1982</v>
      </c>
      <c r="E12" s="655">
        <v>1</v>
      </c>
      <c r="F12" s="656">
        <v>5.0454086781029296E-4</v>
      </c>
      <c r="G12" s="656">
        <v>9.8194979869181496E-3</v>
      </c>
      <c r="H12" s="656">
        <v>9.5776911993998293E-3</v>
      </c>
      <c r="I12" s="656">
        <v>1.0434607050015499E-3</v>
      </c>
    </row>
    <row r="13" spans="1:9" x14ac:dyDescent="0.25">
      <c r="B13" s="1247"/>
      <c r="C13" s="628" t="s">
        <v>948</v>
      </c>
      <c r="D13" s="655">
        <v>991</v>
      </c>
      <c r="E13" s="655"/>
      <c r="F13" s="656"/>
      <c r="G13" s="656">
        <v>1.5923125272777901E-2</v>
      </c>
      <c r="H13" s="656">
        <v>1.6010177857358299E-2</v>
      </c>
      <c r="I13" s="656">
        <v>1.4886972105141801E-3</v>
      </c>
    </row>
    <row r="14" spans="1:9" x14ac:dyDescent="0.25">
      <c r="B14" s="1247"/>
      <c r="C14" s="628" t="s">
        <v>949</v>
      </c>
      <c r="D14" s="655">
        <v>823</v>
      </c>
      <c r="E14" s="655">
        <v>3</v>
      </c>
      <c r="F14" s="656">
        <v>3.6452004860267301E-3</v>
      </c>
      <c r="G14" s="656">
        <v>3.1353057131172597E-2</v>
      </c>
      <c r="H14" s="656">
        <v>3.2626160198110203E-2</v>
      </c>
      <c r="I14" s="656">
        <v>2.61100196464813E-3</v>
      </c>
    </row>
    <row r="15" spans="1:9" x14ac:dyDescent="0.25">
      <c r="B15" s="1247"/>
      <c r="C15" s="440" t="s">
        <v>950</v>
      </c>
      <c r="D15" s="655">
        <v>737</v>
      </c>
      <c r="E15" s="655">
        <v>2</v>
      </c>
      <c r="F15" s="656">
        <v>2.7137042062415199E-3</v>
      </c>
      <c r="G15" s="656">
        <v>2.86245950231112E-2</v>
      </c>
      <c r="H15" s="656">
        <v>2.9421264318645599E-2</v>
      </c>
      <c r="I15" s="656">
        <v>2.6306020807727601E-3</v>
      </c>
    </row>
    <row r="16" spans="1:9" x14ac:dyDescent="0.25">
      <c r="B16" s="1247"/>
      <c r="C16" s="440" t="s">
        <v>951</v>
      </c>
      <c r="D16" s="655">
        <v>86</v>
      </c>
      <c r="E16" s="655">
        <v>1</v>
      </c>
      <c r="F16" s="656">
        <v>1.16279069767442E-2</v>
      </c>
      <c r="G16" s="656">
        <v>5.3415510822318102E-2</v>
      </c>
      <c r="H16" s="656">
        <v>5.9978835921858001E-2</v>
      </c>
      <c r="I16" s="656">
        <v>6.3098920097651697E-3</v>
      </c>
    </row>
    <row r="17" spans="1:9" x14ac:dyDescent="0.25">
      <c r="B17" s="1247"/>
      <c r="C17" s="628" t="s">
        <v>952</v>
      </c>
      <c r="D17" s="655">
        <v>172</v>
      </c>
      <c r="E17" s="655">
        <v>1</v>
      </c>
      <c r="F17" s="656">
        <v>5.8139534883720903E-3</v>
      </c>
      <c r="G17" s="656">
        <v>0.11663822423156001</v>
      </c>
      <c r="H17" s="656">
        <v>0.120249831179884</v>
      </c>
      <c r="I17" s="656">
        <v>3.5610019095432001E-3</v>
      </c>
    </row>
    <row r="18" spans="1:9" x14ac:dyDescent="0.25">
      <c r="B18" s="1247"/>
      <c r="C18" s="440" t="s">
        <v>953</v>
      </c>
      <c r="D18" s="655">
        <v>126</v>
      </c>
      <c r="E18" s="655"/>
      <c r="F18" s="656"/>
      <c r="G18" s="656">
        <v>9.2444639489062397E-2</v>
      </c>
      <c r="H18" s="656">
        <v>9.8445365304573304E-2</v>
      </c>
      <c r="I18" s="656">
        <v>2.7500300895738198E-3</v>
      </c>
    </row>
    <row r="19" spans="1:9" x14ac:dyDescent="0.25">
      <c r="B19" s="1247"/>
      <c r="C19" s="440" t="s">
        <v>954</v>
      </c>
      <c r="D19" s="655">
        <v>46</v>
      </c>
      <c r="E19" s="655">
        <v>1</v>
      </c>
      <c r="F19" s="656">
        <v>2.1739130434782601E-2</v>
      </c>
      <c r="G19" s="656">
        <v>0.18028880186292801</v>
      </c>
      <c r="H19" s="656">
        <v>0.189167517964346</v>
      </c>
      <c r="I19" s="656">
        <v>7.1236036325342004E-3</v>
      </c>
    </row>
    <row r="20" spans="1:9" x14ac:dyDescent="0.25">
      <c r="B20" s="1247"/>
      <c r="C20" s="628" t="s">
        <v>955</v>
      </c>
      <c r="D20" s="655">
        <v>213</v>
      </c>
      <c r="E20" s="655">
        <v>7</v>
      </c>
      <c r="F20" s="656">
        <v>3.2863849765258198E-2</v>
      </c>
      <c r="G20" s="656">
        <v>0.170016912671135</v>
      </c>
      <c r="H20" s="656">
        <v>0.18532453336500099</v>
      </c>
      <c r="I20" s="656">
        <v>3.6633922558958101E-2</v>
      </c>
    </row>
    <row r="21" spans="1:9" x14ac:dyDescent="0.25">
      <c r="B21" s="1247"/>
      <c r="C21" s="440" t="s">
        <v>956</v>
      </c>
      <c r="D21" s="655">
        <v>202</v>
      </c>
      <c r="E21" s="655">
        <v>6</v>
      </c>
      <c r="F21" s="656">
        <v>2.9702970297029702E-2</v>
      </c>
      <c r="G21" s="656">
        <v>0.15604737625628901</v>
      </c>
      <c r="H21" s="656">
        <v>0.151987326783451</v>
      </c>
      <c r="I21" s="656">
        <v>1.8808366130794899E-2</v>
      </c>
    </row>
    <row r="22" spans="1:9" x14ac:dyDescent="0.25">
      <c r="B22" s="1247"/>
      <c r="C22" s="441" t="s">
        <v>957</v>
      </c>
      <c r="D22" s="655">
        <v>6</v>
      </c>
      <c r="E22" s="655"/>
      <c r="F22" s="656"/>
      <c r="G22" s="656">
        <v>0.57562200849970802</v>
      </c>
      <c r="H22" s="656">
        <v>0.605679709998038</v>
      </c>
      <c r="I22" s="656">
        <v>3.6339207076839602E-2</v>
      </c>
    </row>
    <row r="23" spans="1:9" x14ac:dyDescent="0.25">
      <c r="B23" s="1247"/>
      <c r="C23" s="440" t="s">
        <v>958</v>
      </c>
      <c r="D23" s="655">
        <v>5</v>
      </c>
      <c r="E23" s="655">
        <v>1</v>
      </c>
      <c r="F23" s="656">
        <v>0.2</v>
      </c>
      <c r="G23" s="656">
        <v>0.998617795313538</v>
      </c>
      <c r="H23" s="656">
        <v>0.98365507987124201</v>
      </c>
      <c r="I23" s="656">
        <v>0.160883498348287</v>
      </c>
    </row>
    <row r="24" spans="1:9" x14ac:dyDescent="0.25">
      <c r="B24" s="1248"/>
      <c r="C24" s="628" t="s">
        <v>959</v>
      </c>
      <c r="D24" s="655">
        <v>35</v>
      </c>
      <c r="E24" s="655"/>
      <c r="F24" s="656"/>
      <c r="G24" s="656">
        <v>1</v>
      </c>
      <c r="H24" s="656">
        <v>1</v>
      </c>
      <c r="I24" s="655"/>
    </row>
    <row r="25" spans="1:9" x14ac:dyDescent="0.25">
      <c r="B25"/>
      <c r="C25"/>
      <c r="D25"/>
      <c r="E25"/>
      <c r="F25"/>
      <c r="G25"/>
      <c r="H25"/>
      <c r="I25"/>
    </row>
    <row r="26" spans="1:9" x14ac:dyDescent="0.25">
      <c r="B26"/>
      <c r="C26"/>
      <c r="D26"/>
      <c r="E26"/>
      <c r="F26"/>
      <c r="G26"/>
      <c r="H26"/>
      <c r="I26"/>
    </row>
    <row r="27" spans="1:9" x14ac:dyDescent="0.25">
      <c r="B27"/>
      <c r="C27"/>
      <c r="D27"/>
      <c r="E27"/>
      <c r="F27"/>
      <c r="G27"/>
      <c r="H27"/>
      <c r="I27"/>
    </row>
    <row r="28" spans="1:9" x14ac:dyDescent="0.25">
      <c r="B28" s="438" t="s">
        <v>928</v>
      </c>
      <c r="C28"/>
      <c r="D28"/>
      <c r="E28"/>
      <c r="F28"/>
      <c r="G28"/>
      <c r="H28"/>
      <c r="I28"/>
    </row>
    <row r="29" spans="1:9" s="144" customFormat="1" ht="15" customHeight="1" x14ac:dyDescent="0.25">
      <c r="A29" s="383"/>
      <c r="B29" s="1239" t="s">
        <v>1012</v>
      </c>
      <c r="C29" s="1239" t="s">
        <v>929</v>
      </c>
      <c r="D29" s="1245" t="s">
        <v>1013</v>
      </c>
      <c r="E29" s="1212"/>
      <c r="F29" s="1239" t="s">
        <v>1014</v>
      </c>
      <c r="G29" s="1240" t="s">
        <v>1015</v>
      </c>
      <c r="H29" s="1239" t="s">
        <v>1016</v>
      </c>
      <c r="I29" s="1240" t="s">
        <v>1017</v>
      </c>
    </row>
    <row r="30" spans="1:9" s="144" customFormat="1" ht="45" x14ac:dyDescent="0.25">
      <c r="A30" s="383"/>
      <c r="B30" s="1036"/>
      <c r="C30" s="1036"/>
      <c r="D30" s="598"/>
      <c r="E30" s="439" t="s">
        <v>1018</v>
      </c>
      <c r="F30" s="1036"/>
      <c r="G30" s="1241" t="s">
        <v>1019</v>
      </c>
      <c r="H30" s="1036"/>
      <c r="I30" s="1241"/>
    </row>
    <row r="31" spans="1:9" x14ac:dyDescent="0.25">
      <c r="B31" s="17" t="s">
        <v>119</v>
      </c>
      <c r="C31" s="17" t="s">
        <v>120</v>
      </c>
      <c r="D31" s="1" t="s">
        <v>121</v>
      </c>
      <c r="E31" s="1" t="s">
        <v>209</v>
      </c>
      <c r="F31" s="1" t="s">
        <v>210</v>
      </c>
      <c r="G31" s="1" t="s">
        <v>211</v>
      </c>
      <c r="H31" s="1" t="s">
        <v>212</v>
      </c>
      <c r="I31" s="1" t="s">
        <v>294</v>
      </c>
    </row>
    <row r="32" spans="1:9" x14ac:dyDescent="0.25">
      <c r="B32" s="1242" t="s">
        <v>961</v>
      </c>
      <c r="C32" s="628" t="s">
        <v>943</v>
      </c>
      <c r="D32" s="804">
        <v>1579</v>
      </c>
      <c r="E32" s="655">
        <v>2</v>
      </c>
      <c r="F32" s="656">
        <v>1.2666244458518099E-3</v>
      </c>
      <c r="G32" s="656">
        <v>2.46377181225132E-3</v>
      </c>
      <c r="H32" s="656">
        <v>2.0861165972377201E-3</v>
      </c>
      <c r="I32" s="656">
        <v>1.2970168612191999E-3</v>
      </c>
    </row>
    <row r="33" spans="2:9" x14ac:dyDescent="0.25">
      <c r="B33" s="1243"/>
      <c r="C33" s="440" t="s">
        <v>944</v>
      </c>
      <c r="D33" s="804">
        <v>1034</v>
      </c>
      <c r="E33" s="655">
        <v>1</v>
      </c>
      <c r="F33" s="656">
        <v>9.6711798839458404E-4</v>
      </c>
      <c r="G33" s="656">
        <v>1.6823526110491701E-3</v>
      </c>
      <c r="H33" s="656">
        <v>1.47481796249275E-3</v>
      </c>
      <c r="I33" s="656">
        <v>9.8231827111984298E-4</v>
      </c>
    </row>
    <row r="34" spans="2:9" x14ac:dyDescent="0.25">
      <c r="B34" s="1243"/>
      <c r="C34" s="440" t="s">
        <v>945</v>
      </c>
      <c r="D34" s="456">
        <v>545</v>
      </c>
      <c r="E34" s="655">
        <v>1</v>
      </c>
      <c r="F34" s="656">
        <v>1.8348623853210999E-3</v>
      </c>
      <c r="G34" s="656">
        <v>2.9562296738808698E-3</v>
      </c>
      <c r="H34" s="656">
        <v>3.1928329081412298E-3</v>
      </c>
      <c r="I34" s="656">
        <v>1.90839694656489E-3</v>
      </c>
    </row>
    <row r="35" spans="2:9" x14ac:dyDescent="0.25">
      <c r="B35" s="1243"/>
      <c r="C35" s="628" t="s">
        <v>946</v>
      </c>
      <c r="D35" s="456">
        <v>782</v>
      </c>
      <c r="E35" s="655"/>
      <c r="F35" s="655"/>
      <c r="G35" s="656">
        <v>5.3491827205753503E-3</v>
      </c>
      <c r="H35" s="656">
        <v>5.2142783609418503E-3</v>
      </c>
      <c r="I35" s="656"/>
    </row>
    <row r="36" spans="2:9" x14ac:dyDescent="0.25">
      <c r="B36" s="1243"/>
      <c r="C36" s="628" t="s">
        <v>947</v>
      </c>
      <c r="D36" s="804">
        <v>1971</v>
      </c>
      <c r="E36" s="655">
        <v>1</v>
      </c>
      <c r="F36" s="807">
        <v>5.0735667174023303E-4</v>
      </c>
      <c r="G36" s="656">
        <v>9.8192029258301304E-3</v>
      </c>
      <c r="H36" s="656">
        <v>9.5814794123682701E-3</v>
      </c>
      <c r="I36" s="656">
        <v>7.72799115391651E-4</v>
      </c>
    </row>
    <row r="37" spans="2:9" x14ac:dyDescent="0.25">
      <c r="B37" s="1243"/>
      <c r="C37" s="628" t="s">
        <v>948</v>
      </c>
      <c r="D37" s="655">
        <v>989</v>
      </c>
      <c r="E37" s="655"/>
      <c r="F37" s="807"/>
      <c r="G37" s="656">
        <v>1.59232751911038E-2</v>
      </c>
      <c r="H37" s="656">
        <v>1.6014115853102799E-2</v>
      </c>
      <c r="I37" s="656"/>
    </row>
    <row r="38" spans="2:9" x14ac:dyDescent="0.25">
      <c r="B38" s="1243"/>
      <c r="C38" s="628" t="s">
        <v>949</v>
      </c>
      <c r="D38" s="655">
        <v>819</v>
      </c>
      <c r="E38" s="655">
        <v>3</v>
      </c>
      <c r="F38" s="807">
        <v>3.66300366300366E-3</v>
      </c>
      <c r="G38" s="656">
        <v>3.1354549077866299E-2</v>
      </c>
      <c r="H38" s="656">
        <v>3.2647373658584902E-2</v>
      </c>
      <c r="I38" s="656">
        <v>2.0461050175484201E-3</v>
      </c>
    </row>
    <row r="39" spans="2:9" x14ac:dyDescent="0.25">
      <c r="B39" s="1243"/>
      <c r="C39" s="440" t="s">
        <v>950</v>
      </c>
      <c r="D39" s="655">
        <v>733</v>
      </c>
      <c r="E39" s="655">
        <v>2</v>
      </c>
      <c r="F39" s="807">
        <v>2.7285129604365599E-3</v>
      </c>
      <c r="G39" s="656">
        <v>2.86255718132357E-2</v>
      </c>
      <c r="H39" s="656">
        <v>2.94300336951927E-2</v>
      </c>
      <c r="I39" s="656">
        <v>1.9096566714642E-3</v>
      </c>
    </row>
    <row r="40" spans="2:9" x14ac:dyDescent="0.25">
      <c r="B40" s="1243"/>
      <c r="C40" s="440" t="s">
        <v>951</v>
      </c>
      <c r="D40" s="655">
        <v>86</v>
      </c>
      <c r="E40" s="655">
        <v>1</v>
      </c>
      <c r="F40" s="656">
        <v>1.16279069767442E-2</v>
      </c>
      <c r="G40" s="656">
        <v>5.3415510822318102E-2</v>
      </c>
      <c r="H40" s="656">
        <v>5.9978835921858001E-2</v>
      </c>
      <c r="I40" s="656">
        <v>1.26582278481013E-2</v>
      </c>
    </row>
    <row r="41" spans="2:9" x14ac:dyDescent="0.25">
      <c r="B41" s="1243"/>
      <c r="C41" s="628" t="s">
        <v>952</v>
      </c>
      <c r="D41" s="655">
        <v>170</v>
      </c>
      <c r="E41" s="655">
        <v>1</v>
      </c>
      <c r="F41" s="656">
        <v>5.8823529411764696E-3</v>
      </c>
      <c r="G41" s="656">
        <v>0.11664052420617201</v>
      </c>
      <c r="H41" s="656">
        <v>0.120298053211747</v>
      </c>
      <c r="I41" s="656">
        <v>2.4527895995509101E-3</v>
      </c>
    </row>
    <row r="42" spans="2:9" x14ac:dyDescent="0.25">
      <c r="B42" s="1243"/>
      <c r="C42" s="440" t="s">
        <v>953</v>
      </c>
      <c r="D42" s="655">
        <v>125</v>
      </c>
      <c r="E42" s="655"/>
      <c r="F42" s="656"/>
      <c r="G42" s="656">
        <v>9.2443456473587204E-2</v>
      </c>
      <c r="H42" s="656">
        <v>9.8458343975215704E-2</v>
      </c>
      <c r="I42" s="656"/>
    </row>
    <row r="43" spans="2:9" x14ac:dyDescent="0.25">
      <c r="B43" s="1243"/>
      <c r="C43" s="440" t="s">
        <v>954</v>
      </c>
      <c r="D43" s="655">
        <v>45</v>
      </c>
      <c r="E43" s="655">
        <v>1</v>
      </c>
      <c r="F43" s="656">
        <v>2.2222222222222199E-2</v>
      </c>
      <c r="G43" s="656">
        <v>0.180313823860765</v>
      </c>
      <c r="H43" s="656">
        <v>0.19018512276864799</v>
      </c>
      <c r="I43" s="656">
        <v>7.6088662122707996E-3</v>
      </c>
    </row>
    <row r="44" spans="2:9" x14ac:dyDescent="0.25">
      <c r="B44" s="1243"/>
      <c r="C44" s="628" t="s">
        <v>955</v>
      </c>
      <c r="D44" s="655">
        <v>211</v>
      </c>
      <c r="E44" s="655">
        <v>7</v>
      </c>
      <c r="F44" s="807">
        <v>3.3175355450236997E-2</v>
      </c>
      <c r="G44" s="656">
        <v>0.16996038987954301</v>
      </c>
      <c r="H44" s="656">
        <v>0.184908702307508</v>
      </c>
      <c r="I44" s="656">
        <v>2.4420597727921201E-2</v>
      </c>
    </row>
    <row r="45" spans="2:9" x14ac:dyDescent="0.25">
      <c r="B45" s="1243"/>
      <c r="C45" s="440" t="s">
        <v>956</v>
      </c>
      <c r="D45" s="655">
        <v>200</v>
      </c>
      <c r="E45" s="655">
        <v>6</v>
      </c>
      <c r="F45" s="807">
        <v>0.03</v>
      </c>
      <c r="G45" s="656">
        <v>0.15598166965850099</v>
      </c>
      <c r="H45" s="656">
        <v>0.15122361035773901</v>
      </c>
      <c r="I45" s="656">
        <v>1.84573037353515E-2</v>
      </c>
    </row>
    <row r="46" spans="2:9" x14ac:dyDescent="0.25">
      <c r="B46" s="1243"/>
      <c r="C46" s="441" t="s">
        <v>957</v>
      </c>
      <c r="D46" s="655">
        <v>6</v>
      </c>
      <c r="E46" s="655"/>
      <c r="F46" s="807"/>
      <c r="G46" s="656">
        <v>0.57562200849970802</v>
      </c>
      <c r="H46" s="656">
        <v>0.605679709998038</v>
      </c>
      <c r="I46" s="656">
        <v>1.7571548133595901E-2</v>
      </c>
    </row>
    <row r="47" spans="2:9" x14ac:dyDescent="0.25">
      <c r="B47" s="1243"/>
      <c r="C47" s="440" t="s">
        <v>958</v>
      </c>
      <c r="D47" s="655">
        <v>5</v>
      </c>
      <c r="E47" s="655">
        <v>1</v>
      </c>
      <c r="F47" s="807">
        <v>0.2</v>
      </c>
      <c r="G47" s="656">
        <v>0.998617795313538</v>
      </c>
      <c r="H47" s="656">
        <v>0.98365507987124201</v>
      </c>
      <c r="I47" s="656">
        <v>0.123530578898226</v>
      </c>
    </row>
    <row r="48" spans="2:9" x14ac:dyDescent="0.25">
      <c r="B48" s="1244"/>
      <c r="C48" s="628" t="s">
        <v>959</v>
      </c>
      <c r="D48" s="655">
        <v>35</v>
      </c>
      <c r="E48" s="655"/>
      <c r="F48" s="655"/>
      <c r="G48" s="656">
        <v>1</v>
      </c>
      <c r="H48" s="656">
        <v>1</v>
      </c>
      <c r="I48" s="656"/>
    </row>
    <row r="49" spans="2:9" x14ac:dyDescent="0.25">
      <c r="B49"/>
      <c r="C49"/>
      <c r="D49"/>
      <c r="E49"/>
      <c r="F49"/>
      <c r="G49"/>
      <c r="H49"/>
      <c r="I49"/>
    </row>
    <row r="50" spans="2:9" x14ac:dyDescent="0.25">
      <c r="B50"/>
      <c r="C50"/>
      <c r="D50"/>
      <c r="E50"/>
      <c r="F50"/>
      <c r="G50"/>
      <c r="H50"/>
      <c r="I50"/>
    </row>
    <row r="51" spans="2:9" x14ac:dyDescent="0.25">
      <c r="B51"/>
      <c r="C51"/>
      <c r="D51"/>
      <c r="E51"/>
      <c r="F51"/>
      <c r="G51"/>
      <c r="H51"/>
      <c r="I51"/>
    </row>
    <row r="52" spans="2:9" x14ac:dyDescent="0.25">
      <c r="B52" s="438" t="s">
        <v>928</v>
      </c>
      <c r="C52"/>
      <c r="D52"/>
      <c r="E52"/>
      <c r="F52"/>
      <c r="G52"/>
      <c r="H52"/>
      <c r="I52"/>
    </row>
    <row r="53" spans="2:9" ht="15" customHeight="1" x14ac:dyDescent="0.25">
      <c r="B53" s="1239" t="s">
        <v>1012</v>
      </c>
      <c r="C53" s="1239" t="s">
        <v>929</v>
      </c>
      <c r="D53" s="1245" t="s">
        <v>1013</v>
      </c>
      <c r="E53" s="1212"/>
      <c r="F53" s="1239" t="s">
        <v>1014</v>
      </c>
      <c r="G53" s="1240" t="s">
        <v>1015</v>
      </c>
      <c r="H53" s="1239" t="s">
        <v>1016</v>
      </c>
      <c r="I53" s="1240" t="s">
        <v>1017</v>
      </c>
    </row>
    <row r="54" spans="2:9" ht="45" x14ac:dyDescent="0.25">
      <c r="B54" s="1036"/>
      <c r="C54" s="1036"/>
      <c r="D54" s="598"/>
      <c r="E54" s="439" t="s">
        <v>1018</v>
      </c>
      <c r="F54" s="1036"/>
      <c r="G54" s="1241" t="s">
        <v>1019</v>
      </c>
      <c r="H54" s="1036"/>
      <c r="I54" s="1241"/>
    </row>
    <row r="55" spans="2:9" x14ac:dyDescent="0.25">
      <c r="B55" s="17" t="s">
        <v>119</v>
      </c>
      <c r="C55" s="17" t="s">
        <v>120</v>
      </c>
      <c r="D55" s="1" t="s">
        <v>121</v>
      </c>
      <c r="E55" s="1" t="s">
        <v>209</v>
      </c>
      <c r="F55" s="1" t="s">
        <v>210</v>
      </c>
      <c r="G55" s="1" t="s">
        <v>211</v>
      </c>
      <c r="H55" s="1" t="s">
        <v>212</v>
      </c>
      <c r="I55" s="1" t="s">
        <v>294</v>
      </c>
    </row>
    <row r="56" spans="2:9" x14ac:dyDescent="0.25">
      <c r="B56" s="1242" t="s">
        <v>962</v>
      </c>
      <c r="C56" s="628" t="s">
        <v>943</v>
      </c>
      <c r="D56" s="355">
        <v>11</v>
      </c>
      <c r="E56" s="355"/>
      <c r="F56" s="357">
        <v>0</v>
      </c>
      <c r="G56" s="357">
        <v>2.8735665231816999E-3</v>
      </c>
      <c r="H56" s="357">
        <v>2.5695075068500601E-3</v>
      </c>
      <c r="I56" s="356"/>
    </row>
    <row r="57" spans="2:9" x14ac:dyDescent="0.25">
      <c r="B57" s="1243"/>
      <c r="C57" s="440" t="s">
        <v>944</v>
      </c>
      <c r="D57" s="355">
        <v>4</v>
      </c>
      <c r="E57" s="355"/>
      <c r="F57" s="357">
        <v>0</v>
      </c>
      <c r="G57" s="357">
        <v>1.17111087903915E-3</v>
      </c>
      <c r="H57" s="357">
        <v>1.24534453003937E-3</v>
      </c>
      <c r="I57" s="356"/>
    </row>
    <row r="58" spans="2:9" x14ac:dyDescent="0.25">
      <c r="B58" s="1243"/>
      <c r="C58" s="440" t="s">
        <v>945</v>
      </c>
      <c r="D58" s="355">
        <v>7</v>
      </c>
      <c r="E58" s="355"/>
      <c r="F58" s="357">
        <v>0</v>
      </c>
      <c r="G58" s="357">
        <v>3.2632344571061301E-3</v>
      </c>
      <c r="H58" s="357">
        <v>3.3261720650275902E-3</v>
      </c>
      <c r="I58" s="356"/>
    </row>
    <row r="59" spans="2:9" x14ac:dyDescent="0.25">
      <c r="B59" s="1243"/>
      <c r="C59" s="628" t="s">
        <v>946</v>
      </c>
      <c r="D59" s="355">
        <v>5</v>
      </c>
      <c r="E59" s="355"/>
      <c r="F59" s="357">
        <v>0</v>
      </c>
      <c r="G59" s="357">
        <v>4.7132098240434597E-3</v>
      </c>
      <c r="H59" s="357">
        <v>4.7001413538669797E-3</v>
      </c>
      <c r="I59" s="356"/>
    </row>
    <row r="60" spans="2:9" x14ac:dyDescent="0.25">
      <c r="B60" s="1243"/>
      <c r="C60" s="628" t="s">
        <v>947</v>
      </c>
      <c r="D60" s="355">
        <v>11</v>
      </c>
      <c r="E60" s="355"/>
      <c r="F60" s="357">
        <v>0</v>
      </c>
      <c r="G60" s="357">
        <v>1.0255612021142099E-2</v>
      </c>
      <c r="H60" s="357">
        <v>8.83795652156333E-3</v>
      </c>
      <c r="I60" s="357"/>
    </row>
    <row r="61" spans="2:9" x14ac:dyDescent="0.25">
      <c r="B61" s="1243"/>
      <c r="C61" s="628" t="s">
        <v>948</v>
      </c>
      <c r="D61" s="355">
        <v>2</v>
      </c>
      <c r="E61" s="355"/>
      <c r="F61" s="357">
        <v>0</v>
      </c>
      <c r="G61" s="357">
        <v>1.37340163170083E-2</v>
      </c>
      <c r="H61" s="357">
        <v>1.37340163170083E-2</v>
      </c>
      <c r="I61" s="357"/>
    </row>
    <row r="62" spans="2:9" x14ac:dyDescent="0.25">
      <c r="B62" s="1243"/>
      <c r="C62" s="628" t="s">
        <v>949</v>
      </c>
      <c r="D62" s="355">
        <v>4</v>
      </c>
      <c r="E62" s="355"/>
      <c r="F62" s="357">
        <v>0</v>
      </c>
      <c r="G62" s="357">
        <v>2.4815696959919E-2</v>
      </c>
      <c r="H62" s="357">
        <v>2.7540233049296401E-2</v>
      </c>
      <c r="I62" s="357">
        <v>2.9850746268656699E-3</v>
      </c>
    </row>
    <row r="63" spans="2:9" x14ac:dyDescent="0.25">
      <c r="B63" s="1243"/>
      <c r="C63" s="440" t="s">
        <v>950</v>
      </c>
      <c r="D63" s="355">
        <v>4</v>
      </c>
      <c r="E63" s="355"/>
      <c r="F63" s="357">
        <v>0</v>
      </c>
      <c r="G63" s="357">
        <v>2.4815696959919E-2</v>
      </c>
      <c r="H63" s="357">
        <v>2.7540233049296401E-2</v>
      </c>
      <c r="I63" s="357">
        <v>4.12371134020619E-3</v>
      </c>
    </row>
    <row r="64" spans="2:9" x14ac:dyDescent="0.25">
      <c r="B64" s="1243"/>
      <c r="C64" s="440" t="s">
        <v>951</v>
      </c>
      <c r="D64" s="355"/>
      <c r="E64" s="355"/>
      <c r="F64" s="357"/>
      <c r="G64" s="357"/>
      <c r="H64" s="357"/>
      <c r="I64" s="357"/>
    </row>
    <row r="65" spans="2:9" x14ac:dyDescent="0.25">
      <c r="B65" s="1243"/>
      <c r="C65" s="628" t="s">
        <v>952</v>
      </c>
      <c r="D65" s="355">
        <v>2</v>
      </c>
      <c r="E65" s="355"/>
      <c r="F65" s="357">
        <v>0</v>
      </c>
      <c r="G65" s="357">
        <v>0.110537259826299</v>
      </c>
      <c r="H65" s="357">
        <v>0.114680186499642</v>
      </c>
      <c r="I65" s="357">
        <v>1.8620689655172398E-2</v>
      </c>
    </row>
    <row r="66" spans="2:9" x14ac:dyDescent="0.25">
      <c r="B66" s="1243"/>
      <c r="C66" s="440" t="s">
        <v>953</v>
      </c>
      <c r="D66" s="355">
        <v>1</v>
      </c>
      <c r="E66" s="355"/>
      <c r="F66" s="357">
        <v>0</v>
      </c>
      <c r="G66" s="357">
        <v>9.6161119271515397E-2</v>
      </c>
      <c r="H66" s="357">
        <v>9.6161119271515397E-2</v>
      </c>
      <c r="I66" s="357">
        <v>3.0414746543778799E-2</v>
      </c>
    </row>
    <row r="67" spans="2:9" x14ac:dyDescent="0.25">
      <c r="B67" s="1243"/>
      <c r="C67" s="440" t="s">
        <v>954</v>
      </c>
      <c r="D67" s="355">
        <v>1</v>
      </c>
      <c r="E67" s="355"/>
      <c r="F67" s="357">
        <v>0</v>
      </c>
      <c r="G67" s="357">
        <v>0.133199253727769</v>
      </c>
      <c r="H67" s="357">
        <v>0.133199253727769</v>
      </c>
      <c r="I67" s="357"/>
    </row>
    <row r="68" spans="2:9" x14ac:dyDescent="0.25">
      <c r="B68" s="1243"/>
      <c r="C68" s="628" t="s">
        <v>955</v>
      </c>
      <c r="D68" s="355">
        <v>2</v>
      </c>
      <c r="E68" s="355"/>
      <c r="F68" s="357">
        <v>0</v>
      </c>
      <c r="G68" s="357">
        <v>0.27265163482475901</v>
      </c>
      <c r="H68" s="357">
        <v>0.23065011863183399</v>
      </c>
      <c r="I68" s="357">
        <v>8.2462497893140099E-2</v>
      </c>
    </row>
    <row r="69" spans="2:9" x14ac:dyDescent="0.25">
      <c r="B69" s="1243"/>
      <c r="C69" s="440" t="s">
        <v>956</v>
      </c>
      <c r="D69" s="355">
        <v>2</v>
      </c>
      <c r="E69" s="355"/>
      <c r="F69" s="357">
        <v>0</v>
      </c>
      <c r="G69" s="357">
        <v>0.27265163482475901</v>
      </c>
      <c r="H69" s="357">
        <v>0.23065011863183399</v>
      </c>
      <c r="I69" s="357">
        <v>1.72413793103448E-2</v>
      </c>
    </row>
    <row r="70" spans="2:9" x14ac:dyDescent="0.25">
      <c r="B70" s="1243"/>
      <c r="C70" s="441" t="s">
        <v>957</v>
      </c>
      <c r="D70" s="355"/>
      <c r="E70" s="355"/>
      <c r="F70" s="657"/>
      <c r="G70" s="357"/>
      <c r="H70" s="357"/>
      <c r="I70" s="357"/>
    </row>
    <row r="71" spans="2:9" x14ac:dyDescent="0.25">
      <c r="B71" s="1243"/>
      <c r="C71" s="440" t="s">
        <v>958</v>
      </c>
      <c r="D71" s="355"/>
      <c r="E71" s="355"/>
      <c r="F71" s="657"/>
      <c r="G71" s="357"/>
      <c r="H71" s="357"/>
      <c r="I71" s="357"/>
    </row>
    <row r="72" spans="2:9" x14ac:dyDescent="0.25">
      <c r="B72" s="1244"/>
      <c r="C72" s="628" t="s">
        <v>959</v>
      </c>
      <c r="D72" s="355"/>
      <c r="E72" s="355"/>
      <c r="F72" s="657"/>
      <c r="G72" s="357"/>
      <c r="H72" s="357"/>
      <c r="I72" s="357"/>
    </row>
  </sheetData>
  <mergeCells count="24">
    <mergeCell ref="B32:B48"/>
    <mergeCell ref="I5:I6"/>
    <mergeCell ref="B8:B24"/>
    <mergeCell ref="B29:B30"/>
    <mergeCell ref="C29:C30"/>
    <mergeCell ref="D29:E29"/>
    <mergeCell ref="F29:F30"/>
    <mergeCell ref="G29:G30"/>
    <mergeCell ref="H29:H30"/>
    <mergeCell ref="I29:I30"/>
    <mergeCell ref="B5:B6"/>
    <mergeCell ref="C5:C6"/>
    <mergeCell ref="D5:E5"/>
    <mergeCell ref="F5:F6"/>
    <mergeCell ref="G5:G6"/>
    <mergeCell ref="H5:H6"/>
    <mergeCell ref="H53:H54"/>
    <mergeCell ref="I53:I54"/>
    <mergeCell ref="B56:B72"/>
    <mergeCell ref="B53:B54"/>
    <mergeCell ref="C53:C54"/>
    <mergeCell ref="D53:E53"/>
    <mergeCell ref="F53:F54"/>
    <mergeCell ref="G53:G54"/>
  </mergeCells>
  <pageMargins left="0.70866141732283472" right="0.70866141732283472" top="0.78740157480314965" bottom="0.78740157480314965" header="0.31496062992125984" footer="0.31496062992125984"/>
  <pageSetup paperSize="9" scale="61" orientation="landscape" cellComments="asDisplayed" r:id="rId1"/>
  <headerFooter>
    <oddHeader>&amp;CDA
Bilag XXI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C90A-013E-4CED-B4D8-C68A228CE54D}">
  <sheetPr codeName="Ark41">
    <tabColor theme="6" tint="0.79998168889431442"/>
    <pageSetUpPr fitToPage="1"/>
  </sheetPr>
  <dimension ref="A1:I29"/>
  <sheetViews>
    <sheetView showGridLines="0" zoomScaleNormal="100" zoomScaleSheetLayoutView="100" workbookViewId="0"/>
  </sheetViews>
  <sheetFormatPr defaultColWidth="11.5703125" defaultRowHeight="15" x14ac:dyDescent="0.25"/>
  <cols>
    <col min="1" max="1" width="9.140625" customWidth="1"/>
    <col min="2" max="2" width="25.5703125" customWidth="1"/>
    <col min="3" max="3" width="31.42578125" customWidth="1"/>
    <col min="4" max="4" width="21.42578125" customWidth="1"/>
    <col min="5" max="5" width="20.42578125" customWidth="1"/>
    <col min="6" max="6" width="26.42578125" customWidth="1"/>
    <col min="7" max="7" width="32" customWidth="1"/>
    <col min="8" max="8" width="17.85546875" customWidth="1"/>
    <col min="9" max="9" width="18.5703125" customWidth="1"/>
  </cols>
  <sheetData>
    <row r="1" spans="1:9" x14ac:dyDescent="0.25">
      <c r="B1" t="s">
        <v>267</v>
      </c>
      <c r="C1" t="s">
        <v>268</v>
      </c>
    </row>
    <row r="2" spans="1:9" ht="18.75" x14ac:dyDescent="0.3">
      <c r="B2" s="586" t="s">
        <v>1020</v>
      </c>
      <c r="C2" s="313"/>
      <c r="D2" s="313"/>
      <c r="E2" s="313"/>
      <c r="F2" s="313"/>
      <c r="G2" s="313"/>
      <c r="H2" s="310"/>
      <c r="I2" s="310"/>
    </row>
    <row r="3" spans="1:9" ht="21" x14ac:dyDescent="0.35">
      <c r="B3" s="143" t="s">
        <v>928</v>
      </c>
      <c r="C3" s="144"/>
      <c r="D3" s="131"/>
      <c r="E3" s="131"/>
      <c r="F3" s="131"/>
      <c r="G3" s="131"/>
    </row>
    <row r="4" spans="1:9" s="144" customFormat="1" ht="15" customHeight="1" x14ac:dyDescent="0.25">
      <c r="A4"/>
      <c r="B4" s="1254" t="s">
        <v>1021</v>
      </c>
      <c r="C4" s="1254" t="s">
        <v>1022</v>
      </c>
      <c r="D4" s="1254" t="s">
        <v>1023</v>
      </c>
      <c r="E4" s="1256" t="s">
        <v>1024</v>
      </c>
      <c r="F4" s="1257"/>
      <c r="G4" s="1254" t="s">
        <v>1025</v>
      </c>
      <c r="H4" s="1254" t="s">
        <v>1026</v>
      </c>
      <c r="I4" s="1252" t="s">
        <v>1027</v>
      </c>
    </row>
    <row r="5" spans="1:9" s="144" customFormat="1" ht="53.25" customHeight="1" x14ac:dyDescent="0.25">
      <c r="A5"/>
      <c r="B5" s="1255"/>
      <c r="C5" s="1255"/>
      <c r="D5" s="1255"/>
      <c r="E5" s="145"/>
      <c r="F5" s="146" t="s">
        <v>1028</v>
      </c>
      <c r="G5" s="1255"/>
      <c r="H5" s="1255"/>
      <c r="I5" s="1253"/>
    </row>
    <row r="6" spans="1:9" x14ac:dyDescent="0.25">
      <c r="B6" s="17" t="s">
        <v>119</v>
      </c>
      <c r="C6" s="17" t="s">
        <v>120</v>
      </c>
      <c r="D6" s="17" t="s">
        <v>121</v>
      </c>
      <c r="E6" s="1" t="s">
        <v>209</v>
      </c>
      <c r="F6" s="1" t="s">
        <v>210</v>
      </c>
      <c r="G6" s="1" t="s">
        <v>211</v>
      </c>
      <c r="H6" s="1" t="s">
        <v>212</v>
      </c>
      <c r="I6" s="1" t="s">
        <v>294</v>
      </c>
    </row>
    <row r="7" spans="1:9" x14ac:dyDescent="0.25">
      <c r="B7" s="1249"/>
      <c r="C7" s="147"/>
      <c r="D7" s="147"/>
      <c r="E7" s="133"/>
      <c r="F7" s="11"/>
      <c r="G7" s="11"/>
      <c r="H7" s="11"/>
      <c r="I7" s="11"/>
    </row>
    <row r="8" spans="1:9" x14ac:dyDescent="0.25">
      <c r="B8" s="1250"/>
      <c r="C8" s="148"/>
      <c r="D8" s="148"/>
      <c r="E8" s="133"/>
      <c r="F8" s="11"/>
      <c r="G8" s="11"/>
      <c r="H8" s="11"/>
      <c r="I8" s="11"/>
    </row>
    <row r="9" spans="1:9" x14ac:dyDescent="0.25">
      <c r="B9" s="1250"/>
      <c r="C9" s="148"/>
      <c r="D9" s="148"/>
      <c r="E9" s="133"/>
      <c r="F9" s="11"/>
      <c r="G9" s="11"/>
      <c r="H9" s="11"/>
      <c r="I9" s="11"/>
    </row>
    <row r="10" spans="1:9" x14ac:dyDescent="0.25">
      <c r="B10" s="1250"/>
      <c r="C10" s="147"/>
      <c r="D10" s="147"/>
      <c r="E10" s="133"/>
      <c r="F10" s="11"/>
      <c r="G10" s="11"/>
      <c r="H10" s="11"/>
      <c r="I10" s="11"/>
    </row>
    <row r="11" spans="1:9" x14ac:dyDescent="0.25">
      <c r="B11" s="1250"/>
      <c r="C11" s="147"/>
      <c r="D11" s="147"/>
      <c r="E11" s="133"/>
      <c r="F11" s="11"/>
      <c r="G11" s="11"/>
      <c r="H11" s="11"/>
      <c r="I11" s="11"/>
    </row>
    <row r="12" spans="1:9" x14ac:dyDescent="0.25">
      <c r="B12" s="1250"/>
      <c r="C12" s="147"/>
      <c r="D12" s="147"/>
      <c r="E12" s="11"/>
      <c r="F12" s="11"/>
      <c r="G12" s="11"/>
      <c r="H12" s="11"/>
      <c r="I12" s="11"/>
    </row>
    <row r="13" spans="1:9" x14ac:dyDescent="0.25">
      <c r="B13" s="1250"/>
      <c r="C13" s="147"/>
      <c r="D13" s="147"/>
      <c r="E13" s="11"/>
      <c r="F13" s="11"/>
      <c r="G13" s="11"/>
      <c r="H13" s="11"/>
      <c r="I13" s="11"/>
    </row>
    <row r="14" spans="1:9" x14ac:dyDescent="0.25">
      <c r="B14" s="1251"/>
      <c r="C14" s="148"/>
      <c r="D14" s="148"/>
      <c r="E14" s="11"/>
      <c r="F14" s="11"/>
      <c r="G14" s="11"/>
      <c r="H14" s="11"/>
      <c r="I14" s="11"/>
    </row>
    <row r="18" spans="1:9" x14ac:dyDescent="0.25">
      <c r="B18" s="143" t="s">
        <v>1029</v>
      </c>
    </row>
    <row r="19" spans="1:9" s="144" customFormat="1" ht="15" customHeight="1" x14ac:dyDescent="0.25">
      <c r="A19"/>
      <c r="B19" s="1254" t="s">
        <v>1021</v>
      </c>
      <c r="C19" s="1254" t="s">
        <v>1022</v>
      </c>
      <c r="D19" s="1254" t="s">
        <v>1023</v>
      </c>
      <c r="E19" s="1256" t="s">
        <v>1024</v>
      </c>
      <c r="F19" s="1257"/>
      <c r="G19" s="1254" t="s">
        <v>1025</v>
      </c>
      <c r="H19" s="1254" t="s">
        <v>1026</v>
      </c>
      <c r="I19" s="1252" t="s">
        <v>1027</v>
      </c>
    </row>
    <row r="20" spans="1:9" s="144" customFormat="1" ht="57" customHeight="1" x14ac:dyDescent="0.25">
      <c r="A20"/>
      <c r="B20" s="1255"/>
      <c r="C20" s="1255"/>
      <c r="D20" s="1255"/>
      <c r="E20" s="145"/>
      <c r="F20" s="146" t="s">
        <v>1028</v>
      </c>
      <c r="G20" s="1255"/>
      <c r="H20" s="1255"/>
      <c r="I20" s="1253"/>
    </row>
    <row r="21" spans="1:9" x14ac:dyDescent="0.25">
      <c r="B21" s="17" t="s">
        <v>119</v>
      </c>
      <c r="C21" s="17" t="s">
        <v>120</v>
      </c>
      <c r="D21" s="17" t="s">
        <v>121</v>
      </c>
      <c r="E21" s="1" t="s">
        <v>209</v>
      </c>
      <c r="F21" s="1" t="s">
        <v>210</v>
      </c>
      <c r="G21" s="1" t="s">
        <v>211</v>
      </c>
      <c r="H21" s="1" t="s">
        <v>212</v>
      </c>
      <c r="I21" s="1" t="s">
        <v>294</v>
      </c>
    </row>
    <row r="22" spans="1:9" x14ac:dyDescent="0.25">
      <c r="B22" s="1249"/>
      <c r="C22" s="147"/>
      <c r="D22" s="147"/>
      <c r="E22" s="133"/>
      <c r="F22" s="11"/>
      <c r="G22" s="11"/>
      <c r="H22" s="11"/>
      <c r="I22" s="11"/>
    </row>
    <row r="23" spans="1:9" x14ac:dyDescent="0.25">
      <c r="B23" s="1250"/>
      <c r="C23" s="148"/>
      <c r="D23" s="148"/>
      <c r="E23" s="133"/>
      <c r="F23" s="11"/>
      <c r="G23" s="11"/>
      <c r="H23" s="11"/>
      <c r="I23" s="11"/>
    </row>
    <row r="24" spans="1:9" x14ac:dyDescent="0.25">
      <c r="B24" s="1250"/>
      <c r="C24" s="148"/>
      <c r="D24" s="148"/>
      <c r="E24" s="133"/>
      <c r="F24" s="11"/>
      <c r="G24" s="11"/>
      <c r="H24" s="11"/>
      <c r="I24" s="11"/>
    </row>
    <row r="25" spans="1:9" x14ac:dyDescent="0.25">
      <c r="B25" s="1250"/>
      <c r="C25" s="147"/>
      <c r="D25" s="147"/>
      <c r="E25" s="133"/>
      <c r="F25" s="11"/>
      <c r="G25" s="11"/>
      <c r="H25" s="11"/>
      <c r="I25" s="11"/>
    </row>
    <row r="26" spans="1:9" x14ac:dyDescent="0.25">
      <c r="B26" s="1250"/>
      <c r="C26" s="147"/>
      <c r="D26" s="147"/>
      <c r="E26" s="133"/>
      <c r="F26" s="11"/>
      <c r="G26" s="11"/>
      <c r="H26" s="11"/>
      <c r="I26" s="11"/>
    </row>
    <row r="27" spans="1:9" x14ac:dyDescent="0.25">
      <c r="B27" s="1250"/>
      <c r="C27" s="147"/>
      <c r="D27" s="147"/>
      <c r="E27" s="11"/>
      <c r="F27" s="11"/>
      <c r="G27" s="11"/>
      <c r="H27" s="11"/>
      <c r="I27" s="11"/>
    </row>
    <row r="28" spans="1:9" x14ac:dyDescent="0.25">
      <c r="B28" s="1250"/>
      <c r="C28" s="147"/>
      <c r="D28" s="147"/>
      <c r="E28" s="11"/>
      <c r="F28" s="11"/>
      <c r="G28" s="11"/>
      <c r="H28" s="11"/>
      <c r="I28" s="11"/>
    </row>
    <row r="29" spans="1:9" x14ac:dyDescent="0.25">
      <c r="B29" s="1251"/>
      <c r="C29" s="148"/>
      <c r="D29" s="148"/>
      <c r="E29" s="11"/>
      <c r="F29" s="11"/>
      <c r="G29" s="11"/>
      <c r="H29" s="11"/>
      <c r="I29" s="11"/>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7" orientation="landscape" r:id="rId1"/>
  <headerFooter>
    <oddHeader>&amp;CDA
Bilag XXI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16B-5993-4FE4-9067-DB44C1E7E15D}">
  <sheetPr codeName="Ark43">
    <tabColor theme="6" tint="0.39997558519241921"/>
    <pageSetUpPr fitToPage="1"/>
  </sheetPr>
  <dimension ref="B2:D9"/>
  <sheetViews>
    <sheetView showGridLines="0" zoomScaleNormal="100" workbookViewId="0">
      <selection activeCell="C1" sqref="C1"/>
    </sheetView>
  </sheetViews>
  <sheetFormatPr defaultColWidth="11.5703125" defaultRowHeight="15" x14ac:dyDescent="0.25"/>
  <cols>
    <col min="3" max="3" width="93.42578125" customWidth="1"/>
    <col min="4" max="4" width="26.85546875" customWidth="1"/>
  </cols>
  <sheetData>
    <row r="2" spans="2:4" ht="20.25" x14ac:dyDescent="0.25">
      <c r="B2" s="314" t="s">
        <v>1030</v>
      </c>
      <c r="C2" s="315"/>
      <c r="D2" s="316"/>
    </row>
    <row r="3" spans="2:4" x14ac:dyDescent="0.25">
      <c r="D3" s="150" t="s">
        <v>1031</v>
      </c>
    </row>
    <row r="4" spans="2:4" ht="73.5" customHeight="1" x14ac:dyDescent="0.25">
      <c r="B4" s="151" t="s">
        <v>275</v>
      </c>
      <c r="C4" s="152" t="s">
        <v>1032</v>
      </c>
      <c r="D4" s="11"/>
    </row>
    <row r="5" spans="2:4" ht="74.25" customHeight="1" x14ac:dyDescent="0.25">
      <c r="B5" s="151" t="s">
        <v>278</v>
      </c>
      <c r="C5" s="153" t="s">
        <v>1033</v>
      </c>
      <c r="D5" s="11"/>
    </row>
    <row r="6" spans="2:4" ht="60.75" customHeight="1" x14ac:dyDescent="0.25">
      <c r="B6" s="151" t="s">
        <v>286</v>
      </c>
      <c r="C6" s="152" t="s">
        <v>1034</v>
      </c>
      <c r="D6" s="11"/>
    </row>
    <row r="7" spans="2:4" ht="68.25" customHeight="1" x14ac:dyDescent="0.25">
      <c r="B7" s="154" t="s">
        <v>288</v>
      </c>
      <c r="C7" s="152" t="s">
        <v>1035</v>
      </c>
      <c r="D7" s="11"/>
    </row>
    <row r="8" spans="2:4" ht="52.5" customHeight="1" x14ac:dyDescent="0.25">
      <c r="B8" s="154" t="s">
        <v>1036</v>
      </c>
      <c r="C8" s="153" t="s">
        <v>1037</v>
      </c>
      <c r="D8" s="11"/>
    </row>
    <row r="9" spans="2:4" x14ac:dyDescent="0.25">
      <c r="B9" s="155"/>
      <c r="C9" s="156"/>
    </row>
  </sheetData>
  <pageMargins left="0.70866141732283472" right="0.70866141732283472" top="0.74803149606299213" bottom="0.74803149606299213" header="0.31496062992125984" footer="0.31496062992125984"/>
  <pageSetup paperSize="9" scale="99" orientation="landscape" r:id="rId1"/>
  <headerFooter>
    <oddHeader>&amp;L
&amp;CDA 
Bilag XXV</oddHeader>
    <oddFooter>&amp;C&amp;P</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8815-454A-4EC1-8267-51C5A650B364}">
  <sheetPr codeName="Ark44">
    <tabColor theme="6" tint="0.39997558519241921"/>
    <pageSetUpPr fitToPage="1"/>
  </sheetPr>
  <dimension ref="B1:L39"/>
  <sheetViews>
    <sheetView showGridLines="0" zoomScaleNormal="100" zoomScalePageLayoutView="80" workbookViewId="0"/>
  </sheetViews>
  <sheetFormatPr defaultColWidth="9.140625" defaultRowHeight="15" x14ac:dyDescent="0.25"/>
  <cols>
    <col min="2" max="2" width="12.5703125" style="27" customWidth="1"/>
    <col min="3" max="3" width="64.42578125" customWidth="1"/>
    <col min="4" max="4" width="18.5703125" customWidth="1"/>
    <col min="5" max="5" width="14.5703125" customWidth="1"/>
    <col min="7" max="7" width="16.7109375" customWidth="1"/>
    <col min="8" max="8" width="14.140625" customWidth="1"/>
    <col min="9" max="9" width="19.5703125" customWidth="1"/>
    <col min="10" max="11" width="16.5703125" customWidth="1"/>
  </cols>
  <sheetData>
    <row r="1" spans="2:12" x14ac:dyDescent="0.25">
      <c r="B1" s="258" t="s">
        <v>267</v>
      </c>
      <c r="C1" s="258" t="s">
        <v>268</v>
      </c>
    </row>
    <row r="2" spans="2:12" ht="20.25" x14ac:dyDescent="0.25">
      <c r="B2" s="314" t="s">
        <v>1038</v>
      </c>
      <c r="C2" s="317"/>
      <c r="D2" s="315"/>
      <c r="E2" s="315"/>
      <c r="F2" s="315"/>
      <c r="G2" s="315"/>
      <c r="H2" s="315"/>
      <c r="I2" s="315"/>
      <c r="J2" s="315"/>
      <c r="K2" s="315"/>
    </row>
    <row r="3" spans="2:12" ht="15.75" x14ac:dyDescent="0.25">
      <c r="B3" s="157" t="s">
        <v>1039</v>
      </c>
    </row>
    <row r="4" spans="2:12" x14ac:dyDescent="0.25">
      <c r="B4" s="139"/>
      <c r="C4" s="127"/>
      <c r="D4" s="158"/>
      <c r="E4" s="158"/>
      <c r="F4" s="158"/>
      <c r="G4" s="158"/>
      <c r="H4" s="158"/>
      <c r="I4" s="158"/>
      <c r="J4" s="158"/>
      <c r="K4" s="158"/>
      <c r="L4" s="130"/>
    </row>
    <row r="5" spans="2:12" x14ac:dyDescent="0.25">
      <c r="B5" s="159"/>
      <c r="C5" s="29"/>
      <c r="D5" s="160" t="s">
        <v>119</v>
      </c>
      <c r="E5" s="160" t="s">
        <v>120</v>
      </c>
      <c r="F5" s="160" t="s">
        <v>121</v>
      </c>
      <c r="G5" s="160" t="s">
        <v>209</v>
      </c>
      <c r="H5" s="160" t="s">
        <v>210</v>
      </c>
      <c r="I5" s="160" t="s">
        <v>211</v>
      </c>
      <c r="J5" s="160" t="s">
        <v>212</v>
      </c>
      <c r="K5" s="160" t="s">
        <v>294</v>
      </c>
      <c r="L5" s="161"/>
    </row>
    <row r="6" spans="2:12" ht="76.5" customHeight="1" x14ac:dyDescent="0.25">
      <c r="B6" s="159"/>
      <c r="C6" s="29"/>
      <c r="D6" s="160" t="s">
        <v>1040</v>
      </c>
      <c r="E6" s="160" t="s">
        <v>1041</v>
      </c>
      <c r="F6" s="160" t="s">
        <v>1042</v>
      </c>
      <c r="G6" s="160" t="s">
        <v>1043</v>
      </c>
      <c r="H6" s="160" t="s">
        <v>1044</v>
      </c>
      <c r="I6" s="160" t="s">
        <v>1045</v>
      </c>
      <c r="J6" s="160" t="s">
        <v>1046</v>
      </c>
      <c r="K6" s="160" t="s">
        <v>1047</v>
      </c>
      <c r="L6" s="161"/>
    </row>
    <row r="7" spans="2:12" ht="32.25" customHeight="1" x14ac:dyDescent="0.25">
      <c r="B7" s="160" t="s">
        <v>1048</v>
      </c>
      <c r="C7" s="162" t="s">
        <v>1049</v>
      </c>
      <c r="D7" s="30"/>
      <c r="E7" s="30"/>
      <c r="F7" s="28"/>
      <c r="G7" s="163"/>
      <c r="H7" s="163"/>
      <c r="I7" s="29"/>
      <c r="J7" s="29"/>
      <c r="K7" s="29"/>
      <c r="L7" s="161"/>
    </row>
    <row r="8" spans="2:12" ht="25.5" customHeight="1" x14ac:dyDescent="0.25">
      <c r="B8" s="160" t="s">
        <v>1050</v>
      </c>
      <c r="C8" s="162" t="s">
        <v>1051</v>
      </c>
      <c r="D8" s="164"/>
      <c r="E8" s="164"/>
      <c r="F8" s="165"/>
      <c r="G8" s="160"/>
      <c r="H8" s="160"/>
      <c r="I8" s="164"/>
      <c r="J8" s="164"/>
      <c r="K8" s="164"/>
      <c r="L8" s="161"/>
    </row>
    <row r="9" spans="2:12" ht="33" customHeight="1" x14ac:dyDescent="0.25">
      <c r="B9" s="160">
        <v>1</v>
      </c>
      <c r="C9" s="162" t="s">
        <v>1052</v>
      </c>
      <c r="D9" s="29"/>
      <c r="E9" s="29"/>
      <c r="F9" s="28"/>
      <c r="G9" s="160"/>
      <c r="H9" s="160"/>
      <c r="I9" s="29"/>
      <c r="J9" s="29"/>
      <c r="K9" s="29"/>
      <c r="L9" s="161"/>
    </row>
    <row r="10" spans="2:12" ht="24.75" customHeight="1" x14ac:dyDescent="0.25">
      <c r="B10" s="160">
        <v>2</v>
      </c>
      <c r="C10" s="29" t="s">
        <v>1053</v>
      </c>
      <c r="D10" s="28"/>
      <c r="E10" s="28"/>
      <c r="F10" s="29"/>
      <c r="G10" s="29"/>
      <c r="H10" s="29"/>
      <c r="I10" s="29"/>
      <c r="J10" s="29"/>
      <c r="K10" s="29"/>
      <c r="L10" s="161"/>
    </row>
    <row r="11" spans="2:12" ht="24" customHeight="1" x14ac:dyDescent="0.25">
      <c r="B11" s="160" t="s">
        <v>452</v>
      </c>
      <c r="C11" s="166" t="s">
        <v>1054</v>
      </c>
      <c r="D11" s="28"/>
      <c r="E11" s="28"/>
      <c r="F11" s="29"/>
      <c r="G11" s="28"/>
      <c r="H11" s="29"/>
      <c r="I11" s="29"/>
      <c r="J11" s="29"/>
      <c r="K11" s="29"/>
      <c r="L11" s="161"/>
    </row>
    <row r="12" spans="2:12" ht="27" customHeight="1" x14ac:dyDescent="0.25">
      <c r="B12" s="160" t="s">
        <v>1055</v>
      </c>
      <c r="C12" s="166" t="s">
        <v>1056</v>
      </c>
      <c r="D12" s="28"/>
      <c r="E12" s="28"/>
      <c r="F12" s="29"/>
      <c r="G12" s="28"/>
      <c r="H12" s="29"/>
      <c r="I12" s="29"/>
      <c r="J12" s="29"/>
      <c r="K12" s="29"/>
      <c r="L12" s="161"/>
    </row>
    <row r="13" spans="2:12" ht="25.5" customHeight="1" x14ac:dyDescent="0.25">
      <c r="B13" s="160" t="s">
        <v>1057</v>
      </c>
      <c r="C13" s="166" t="s">
        <v>1058</v>
      </c>
      <c r="D13" s="28"/>
      <c r="E13" s="28"/>
      <c r="F13" s="29"/>
      <c r="G13" s="28"/>
      <c r="H13" s="29"/>
      <c r="I13" s="29"/>
      <c r="J13" s="29"/>
      <c r="K13" s="29"/>
      <c r="L13" s="161"/>
    </row>
    <row r="14" spans="2:12" ht="28.5" customHeight="1" x14ac:dyDescent="0.25">
      <c r="B14" s="160">
        <v>3</v>
      </c>
      <c r="C14" s="29" t="s">
        <v>1059</v>
      </c>
      <c r="D14" s="28"/>
      <c r="E14" s="28"/>
      <c r="F14" s="28"/>
      <c r="G14" s="28"/>
      <c r="H14" s="29"/>
      <c r="I14" s="29"/>
      <c r="J14" s="29"/>
      <c r="K14" s="29"/>
      <c r="L14" s="161"/>
    </row>
    <row r="15" spans="2:12" ht="27.75" customHeight="1" x14ac:dyDescent="0.25">
      <c r="B15" s="160">
        <v>4</v>
      </c>
      <c r="C15" s="29" t="s">
        <v>1060</v>
      </c>
      <c r="D15" s="28"/>
      <c r="E15" s="28"/>
      <c r="F15" s="28"/>
      <c r="G15" s="28"/>
      <c r="H15" s="29"/>
      <c r="I15" s="29"/>
      <c r="J15" s="29"/>
      <c r="K15" s="29"/>
      <c r="L15" s="161"/>
    </row>
    <row r="16" spans="2:12" ht="27.75" customHeight="1" x14ac:dyDescent="0.25">
      <c r="B16" s="160">
        <v>5</v>
      </c>
      <c r="C16" s="29" t="s">
        <v>1061</v>
      </c>
      <c r="D16" s="28"/>
      <c r="E16" s="28"/>
      <c r="F16" s="28"/>
      <c r="G16" s="28"/>
      <c r="H16" s="29"/>
      <c r="I16" s="29"/>
      <c r="J16" s="29"/>
      <c r="K16" s="29"/>
      <c r="L16" s="161"/>
    </row>
    <row r="17" spans="2:12" x14ac:dyDescent="0.25">
      <c r="B17" s="160">
        <v>6</v>
      </c>
      <c r="C17" s="167" t="s">
        <v>1062</v>
      </c>
      <c r="D17" s="28"/>
      <c r="E17" s="28"/>
      <c r="F17" s="28"/>
      <c r="G17" s="28"/>
      <c r="H17" s="29"/>
      <c r="I17" s="29"/>
      <c r="J17" s="29"/>
      <c r="K17" s="29"/>
      <c r="L17" s="161"/>
    </row>
    <row r="38" spans="12:12" ht="23.25" x14ac:dyDescent="0.35">
      <c r="L38" s="168"/>
    </row>
    <row r="39" spans="12:12" x14ac:dyDescent="0.25">
      <c r="L39" s="64"/>
    </row>
  </sheetData>
  <pageMargins left="0.70866141732283472" right="0.70866141732283472" top="0.74803149606299213" bottom="0.74803149606299213" header="0.31496062992125984" footer="0.31496062992125984"/>
  <pageSetup paperSize="9" scale="65" orientation="landscape" r:id="rId1"/>
  <headerFooter>
    <oddHeader>&amp;CDA
Bilag XXV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C3A1-DCA9-4FE0-A29D-33B8B366381C}">
  <sheetPr codeName="Ark45">
    <tabColor theme="6" tint="0.39997558519241921"/>
    <pageSetUpPr fitToPage="1"/>
  </sheetPr>
  <dimension ref="B2:F15"/>
  <sheetViews>
    <sheetView showGridLines="0" zoomScaleNormal="100" workbookViewId="0">
      <selection sqref="A1:XFD1"/>
    </sheetView>
  </sheetViews>
  <sheetFormatPr defaultColWidth="9.140625" defaultRowHeight="15" x14ac:dyDescent="0.25"/>
  <cols>
    <col min="3" max="3" width="79.42578125" customWidth="1"/>
    <col min="4" max="4" width="15.5703125" customWidth="1"/>
    <col min="5" max="5" width="18.5703125" customWidth="1"/>
  </cols>
  <sheetData>
    <row r="2" spans="2:6" ht="20.25" x14ac:dyDescent="0.25">
      <c r="B2" s="318" t="s">
        <v>1063</v>
      </c>
      <c r="C2" s="315"/>
      <c r="D2" s="315"/>
      <c r="E2" s="315"/>
      <c r="F2" s="315"/>
    </row>
    <row r="3" spans="2:6" x14ac:dyDescent="0.25">
      <c r="B3" s="41"/>
      <c r="D3" s="41"/>
      <c r="E3" s="41"/>
    </row>
    <row r="4" spans="2:6" ht="15.75" x14ac:dyDescent="0.25">
      <c r="B4" s="161"/>
      <c r="C4" s="157" t="s">
        <v>1039</v>
      </c>
      <c r="D4" s="159" t="s">
        <v>119</v>
      </c>
      <c r="E4" s="159" t="s">
        <v>120</v>
      </c>
    </row>
    <row r="5" spans="2:6" x14ac:dyDescent="0.25">
      <c r="B5" s="161"/>
      <c r="C5" s="1258"/>
      <c r="D5" s="1259" t="s">
        <v>1046</v>
      </c>
      <c r="E5" s="1260" t="s">
        <v>1047</v>
      </c>
    </row>
    <row r="6" spans="2:6" ht="15" customHeight="1" x14ac:dyDescent="0.25">
      <c r="B6" s="161"/>
      <c r="C6" s="1258"/>
      <c r="D6" s="1259"/>
      <c r="E6" s="1260"/>
    </row>
    <row r="7" spans="2:6" ht="41.25" customHeight="1" x14ac:dyDescent="0.25">
      <c r="B7" s="29">
        <v>1</v>
      </c>
      <c r="C7" s="162" t="s">
        <v>1064</v>
      </c>
      <c r="D7" s="29"/>
      <c r="E7" s="29"/>
    </row>
    <row r="8" spans="2:6" ht="20.100000000000001" customHeight="1" x14ac:dyDescent="0.25">
      <c r="B8" s="29">
        <v>2</v>
      </c>
      <c r="C8" s="162" t="s">
        <v>1065</v>
      </c>
      <c r="D8" s="28"/>
      <c r="E8" s="29"/>
    </row>
    <row r="9" spans="2:6" ht="20.100000000000001" customHeight="1" x14ac:dyDescent="0.25">
      <c r="B9" s="29">
        <v>3</v>
      </c>
      <c r="C9" s="162" t="s">
        <v>1066</v>
      </c>
      <c r="D9" s="28"/>
      <c r="E9" s="29"/>
    </row>
    <row r="10" spans="2:6" ht="20.100000000000001" customHeight="1" x14ac:dyDescent="0.25">
      <c r="B10" s="29">
        <v>4</v>
      </c>
      <c r="C10" s="162" t="s">
        <v>1067</v>
      </c>
      <c r="D10" s="29"/>
      <c r="E10" s="29"/>
    </row>
    <row r="11" spans="2:6" ht="20.100000000000001" customHeight="1" x14ac:dyDescent="0.25">
      <c r="B11" s="169" t="s">
        <v>634</v>
      </c>
      <c r="C11" s="170" t="s">
        <v>1068</v>
      </c>
      <c r="D11" s="29"/>
      <c r="E11" s="29"/>
    </row>
    <row r="12" spans="2:6" ht="20.100000000000001" customHeight="1" x14ac:dyDescent="0.25">
      <c r="B12" s="29">
        <v>5</v>
      </c>
      <c r="C12" s="171" t="s">
        <v>1069</v>
      </c>
      <c r="D12" s="29"/>
      <c r="E12" s="29"/>
    </row>
    <row r="13" spans="2:6" x14ac:dyDescent="0.25">
      <c r="C13" s="3"/>
    </row>
    <row r="14" spans="2:6" x14ac:dyDescent="0.25">
      <c r="B14" s="161"/>
    </row>
    <row r="15" spans="2:6" x14ac:dyDescent="0.25">
      <c r="B15" s="161"/>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headerFooter>
    <oddHeader>&amp;CDA
Bilag XXV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2D1C-99B4-4873-8AE0-653B3903D7A9}">
  <sheetPr codeName="Ark46">
    <tabColor theme="6" tint="0.39997558519241921"/>
    <pageSetUpPr fitToPage="1"/>
  </sheetPr>
  <dimension ref="B2:Q20"/>
  <sheetViews>
    <sheetView showGridLines="0" topLeftCell="C6" zoomScaleNormal="115" zoomScalePageLayoutView="115" workbookViewId="0">
      <selection sqref="A1:XFD1"/>
    </sheetView>
  </sheetViews>
  <sheetFormatPr defaultColWidth="9.140625" defaultRowHeight="15" x14ac:dyDescent="0.25"/>
  <cols>
    <col min="2" max="2" width="9.140625" style="39"/>
    <col min="3" max="3" width="56.5703125" customWidth="1"/>
    <col min="15" max="15" width="20.140625" style="3" customWidth="1"/>
  </cols>
  <sheetData>
    <row r="2" spans="2:17" ht="20.25" x14ac:dyDescent="0.3">
      <c r="B2" s="319" t="s">
        <v>1070</v>
      </c>
      <c r="C2" s="315"/>
      <c r="D2" s="315"/>
      <c r="E2" s="315"/>
      <c r="F2" s="315"/>
      <c r="G2" s="315"/>
      <c r="H2" s="315"/>
      <c r="I2" s="315"/>
      <c r="J2" s="315"/>
      <c r="K2" s="315"/>
      <c r="L2" s="315"/>
      <c r="M2" s="315"/>
      <c r="N2" s="315"/>
      <c r="O2" s="320"/>
    </row>
    <row r="3" spans="2:17" ht="15.75" x14ac:dyDescent="0.25">
      <c r="B3" s="157" t="s">
        <v>1039</v>
      </c>
    </row>
    <row r="4" spans="2:17" x14ac:dyDescent="0.25">
      <c r="B4" s="172"/>
    </row>
    <row r="5" spans="2:17" ht="20.100000000000001" customHeight="1" x14ac:dyDescent="0.25">
      <c r="B5" s="173"/>
      <c r="C5" s="1261" t="s">
        <v>1071</v>
      </c>
      <c r="D5" s="1260" t="s">
        <v>1072</v>
      </c>
      <c r="E5" s="1260"/>
      <c r="F5" s="1260"/>
      <c r="G5" s="1260"/>
      <c r="H5" s="1260"/>
      <c r="I5" s="1260"/>
      <c r="J5" s="1260"/>
      <c r="K5" s="1260"/>
      <c r="L5" s="1260"/>
      <c r="M5" s="1260"/>
      <c r="N5" s="1260"/>
      <c r="O5" s="174"/>
    </row>
    <row r="6" spans="2:17" ht="20.100000000000001" customHeight="1" x14ac:dyDescent="0.25">
      <c r="B6" s="173"/>
      <c r="C6" s="1261"/>
      <c r="D6" s="159" t="s">
        <v>119</v>
      </c>
      <c r="E6" s="159" t="s">
        <v>120</v>
      </c>
      <c r="F6" s="159" t="s">
        <v>121</v>
      </c>
      <c r="G6" s="159" t="s">
        <v>209</v>
      </c>
      <c r="H6" s="159" t="s">
        <v>210</v>
      </c>
      <c r="I6" s="159" t="s">
        <v>211</v>
      </c>
      <c r="J6" s="159" t="s">
        <v>212</v>
      </c>
      <c r="K6" s="159" t="s">
        <v>294</v>
      </c>
      <c r="L6" s="159" t="s">
        <v>737</v>
      </c>
      <c r="M6" s="159" t="s">
        <v>738</v>
      </c>
      <c r="N6" s="159" t="s">
        <v>739</v>
      </c>
      <c r="O6" s="160" t="s">
        <v>740</v>
      </c>
    </row>
    <row r="7" spans="2:17" ht="31.5" customHeight="1" x14ac:dyDescent="0.25">
      <c r="B7" s="175"/>
      <c r="C7" s="1261"/>
      <c r="D7" s="176">
        <v>0</v>
      </c>
      <c r="E7" s="176">
        <v>0.02</v>
      </c>
      <c r="F7" s="176">
        <v>0.04</v>
      </c>
      <c r="G7" s="176">
        <v>0.1</v>
      </c>
      <c r="H7" s="176">
        <v>0.2</v>
      </c>
      <c r="I7" s="176">
        <v>0.5</v>
      </c>
      <c r="J7" s="176">
        <v>0.7</v>
      </c>
      <c r="K7" s="176">
        <v>0.75</v>
      </c>
      <c r="L7" s="176">
        <v>1</v>
      </c>
      <c r="M7" s="176">
        <v>1.5</v>
      </c>
      <c r="N7" s="159" t="s">
        <v>1073</v>
      </c>
      <c r="O7" s="5" t="s">
        <v>1074</v>
      </c>
    </row>
    <row r="8" spans="2:17" ht="24" customHeight="1" x14ac:dyDescent="0.25">
      <c r="B8" s="159">
        <v>1</v>
      </c>
      <c r="C8" s="177" t="s">
        <v>1075</v>
      </c>
      <c r="D8" s="29"/>
      <c r="E8" s="29"/>
      <c r="F8" s="29"/>
      <c r="G8" s="29"/>
      <c r="H8" s="29"/>
      <c r="I8" s="29"/>
      <c r="J8" s="29"/>
      <c r="K8" s="29"/>
      <c r="L8" s="29"/>
      <c r="M8" s="29"/>
      <c r="N8" s="29"/>
      <c r="O8" s="162"/>
    </row>
    <row r="9" spans="2:17" ht="20.100000000000001" customHeight="1" x14ac:dyDescent="0.25">
      <c r="B9" s="159">
        <v>2</v>
      </c>
      <c r="C9" s="177" t="s">
        <v>1076</v>
      </c>
      <c r="D9" s="29"/>
      <c r="E9" s="29"/>
      <c r="F9" s="29"/>
      <c r="G9" s="29"/>
      <c r="H9" s="29"/>
      <c r="I9" s="29"/>
      <c r="J9" s="29"/>
      <c r="K9" s="29"/>
      <c r="L9" s="29"/>
      <c r="M9" s="29"/>
      <c r="N9" s="29"/>
      <c r="O9" s="162"/>
    </row>
    <row r="10" spans="2:17" ht="20.100000000000001" customHeight="1" x14ac:dyDescent="0.25">
      <c r="B10" s="159">
        <v>3</v>
      </c>
      <c r="C10" s="177" t="s">
        <v>1077</v>
      </c>
      <c r="D10" s="29"/>
      <c r="E10" s="29"/>
      <c r="F10" s="29"/>
      <c r="G10" s="29"/>
      <c r="H10" s="29"/>
      <c r="I10" s="29"/>
      <c r="J10" s="29"/>
      <c r="K10" s="29"/>
      <c r="L10" s="29"/>
      <c r="M10" s="29"/>
      <c r="N10" s="29"/>
      <c r="O10" s="162"/>
    </row>
    <row r="11" spans="2:17" ht="20.100000000000001" customHeight="1" x14ac:dyDescent="0.25">
      <c r="B11" s="159">
        <v>4</v>
      </c>
      <c r="C11" s="177" t="s">
        <v>1078</v>
      </c>
      <c r="D11" s="29"/>
      <c r="E11" s="29"/>
      <c r="F11" s="29"/>
      <c r="G11" s="29"/>
      <c r="H11" s="29"/>
      <c r="I11" s="29"/>
      <c r="J11" s="29"/>
      <c r="K11" s="29"/>
      <c r="L11" s="29"/>
      <c r="M11" s="29"/>
      <c r="N11" s="29"/>
      <c r="O11" s="162"/>
    </row>
    <row r="12" spans="2:17" ht="20.100000000000001" customHeight="1" x14ac:dyDescent="0.25">
      <c r="B12" s="159">
        <v>5</v>
      </c>
      <c r="C12" s="177" t="s">
        <v>1079</v>
      </c>
      <c r="D12" s="29"/>
      <c r="E12" s="29"/>
      <c r="F12" s="29"/>
      <c r="G12" s="29"/>
      <c r="H12" s="29"/>
      <c r="I12" s="29"/>
      <c r="J12" s="29"/>
      <c r="K12" s="29"/>
      <c r="L12" s="29"/>
      <c r="M12" s="29"/>
      <c r="N12" s="29"/>
      <c r="O12" s="162"/>
    </row>
    <row r="13" spans="2:17" ht="20.100000000000001" customHeight="1" x14ac:dyDescent="0.25">
      <c r="B13" s="159">
        <v>6</v>
      </c>
      <c r="C13" s="177" t="s">
        <v>1080</v>
      </c>
      <c r="D13" s="29"/>
      <c r="E13" s="29"/>
      <c r="F13" s="29"/>
      <c r="G13" s="29"/>
      <c r="H13" s="29"/>
      <c r="I13" s="29"/>
      <c r="J13" s="29"/>
      <c r="K13" s="29"/>
      <c r="L13" s="29"/>
      <c r="M13" s="29"/>
      <c r="N13" s="29"/>
      <c r="O13" s="162"/>
      <c r="Q13" s="14"/>
    </row>
    <row r="14" spans="2:17" ht="20.100000000000001" customHeight="1" x14ac:dyDescent="0.25">
      <c r="B14" s="159">
        <v>7</v>
      </c>
      <c r="C14" s="177" t="s">
        <v>1081</v>
      </c>
      <c r="D14" s="29"/>
      <c r="E14" s="29"/>
      <c r="F14" s="29"/>
      <c r="G14" s="29"/>
      <c r="H14" s="29"/>
      <c r="I14" s="29"/>
      <c r="J14" s="29"/>
      <c r="K14" s="29"/>
      <c r="L14" s="29"/>
      <c r="M14" s="29"/>
      <c r="N14" s="29"/>
      <c r="O14" s="162"/>
    </row>
    <row r="15" spans="2:17" ht="20.100000000000001" customHeight="1" x14ac:dyDescent="0.25">
      <c r="B15" s="159">
        <v>8</v>
      </c>
      <c r="C15" s="177" t="s">
        <v>1082</v>
      </c>
      <c r="D15" s="29"/>
      <c r="E15" s="29"/>
      <c r="F15" s="29"/>
      <c r="G15" s="29"/>
      <c r="H15" s="29"/>
      <c r="I15" s="29"/>
      <c r="J15" s="29"/>
      <c r="K15" s="29"/>
      <c r="L15" s="29"/>
      <c r="M15" s="29"/>
      <c r="N15" s="29"/>
      <c r="O15" s="162"/>
    </row>
    <row r="16" spans="2:17" ht="20.100000000000001" customHeight="1" x14ac:dyDescent="0.25">
      <c r="B16" s="159">
        <v>9</v>
      </c>
      <c r="C16" s="177" t="s">
        <v>1083</v>
      </c>
      <c r="D16" s="29"/>
      <c r="E16" s="29"/>
      <c r="F16" s="29"/>
      <c r="G16" s="29"/>
      <c r="H16" s="29"/>
      <c r="I16" s="29"/>
      <c r="J16" s="29"/>
      <c r="K16" s="29"/>
      <c r="L16" s="29"/>
      <c r="M16" s="29"/>
      <c r="N16" s="29"/>
      <c r="O16" s="162"/>
    </row>
    <row r="17" spans="2:15" ht="20.100000000000001" customHeight="1" x14ac:dyDescent="0.25">
      <c r="B17" s="159">
        <v>10</v>
      </c>
      <c r="C17" s="177" t="s">
        <v>1084</v>
      </c>
      <c r="D17" s="29"/>
      <c r="E17" s="29"/>
      <c r="F17" s="29"/>
      <c r="G17" s="29"/>
      <c r="H17" s="29"/>
      <c r="I17" s="29"/>
      <c r="J17" s="29"/>
      <c r="K17" s="29"/>
      <c r="L17" s="29"/>
      <c r="M17" s="29"/>
      <c r="N17" s="29"/>
      <c r="O17" s="162"/>
    </row>
    <row r="18" spans="2:15" ht="20.100000000000001" customHeight="1" x14ac:dyDescent="0.25">
      <c r="B18" s="159">
        <v>11</v>
      </c>
      <c r="C18" s="178" t="s">
        <v>1085</v>
      </c>
      <c r="D18" s="29"/>
      <c r="E18" s="29"/>
      <c r="F18" s="29"/>
      <c r="G18" s="29"/>
      <c r="H18" s="29"/>
      <c r="I18" s="29"/>
      <c r="J18" s="29"/>
      <c r="K18" s="29"/>
      <c r="L18" s="29"/>
      <c r="M18" s="29"/>
      <c r="N18" s="29"/>
      <c r="O18" s="162"/>
    </row>
    <row r="20" spans="2:15" x14ac:dyDescent="0.25">
      <c r="C20" s="14"/>
    </row>
  </sheetData>
  <mergeCells count="2">
    <mergeCell ref="C5:C7"/>
    <mergeCell ref="D5:N5"/>
  </mergeCells>
  <pageMargins left="0.70866141732283472" right="0.70866141732283472" top="0.74803149606299213" bottom="0.74803149606299213" header="0.31496062992125984" footer="0.31496062992125984"/>
  <pageSetup paperSize="9" scale="70" orientation="landscape" r:id="rId1"/>
  <headerFooter>
    <oddHeader>&amp;CDA
Bilag XXV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119E-899A-463B-B9AA-501B2B8BDE61}">
  <sheetPr codeName="Ark47">
    <tabColor theme="6" tint="0.39997558519241921"/>
  </sheetPr>
  <dimension ref="B2:U29"/>
  <sheetViews>
    <sheetView showGridLines="0" zoomScaleNormal="100" workbookViewId="0">
      <selection activeCell="E1" sqref="E1"/>
    </sheetView>
  </sheetViews>
  <sheetFormatPr defaultColWidth="9.140625" defaultRowHeight="15" x14ac:dyDescent="0.25"/>
  <cols>
    <col min="3" max="3" width="20.5703125" customWidth="1"/>
    <col min="4" max="4" width="29.42578125" customWidth="1"/>
    <col min="5" max="11" width="10.5703125" customWidth="1"/>
  </cols>
  <sheetData>
    <row r="2" spans="2:14" ht="20.25" x14ac:dyDescent="0.25">
      <c r="B2" s="318" t="s">
        <v>1086</v>
      </c>
      <c r="C2" s="315"/>
      <c r="D2" s="315"/>
      <c r="E2" s="315"/>
      <c r="F2" s="315"/>
      <c r="G2" s="315"/>
      <c r="H2" s="315"/>
      <c r="I2" s="315"/>
      <c r="J2" s="315"/>
      <c r="K2" s="315"/>
      <c r="L2" s="315"/>
    </row>
    <row r="3" spans="2:14" ht="15.75" x14ac:dyDescent="0.25">
      <c r="B3" s="157" t="s">
        <v>1039</v>
      </c>
      <c r="F3" s="179"/>
    </row>
    <row r="4" spans="2:14" x14ac:dyDescent="0.25">
      <c r="C4" s="43"/>
      <c r="D4" s="158"/>
      <c r="E4" s="180"/>
      <c r="F4" s="158"/>
      <c r="G4" s="158"/>
      <c r="H4" s="158"/>
      <c r="I4" s="158"/>
      <c r="J4" s="158"/>
      <c r="K4" s="158"/>
      <c r="N4" s="64"/>
    </row>
    <row r="5" spans="2:14" ht="20.100000000000001" customHeight="1" x14ac:dyDescent="0.25">
      <c r="C5" s="132"/>
      <c r="D5" s="17"/>
      <c r="E5" s="5" t="s">
        <v>119</v>
      </c>
      <c r="F5" s="5" t="s">
        <v>120</v>
      </c>
      <c r="G5" s="5" t="s">
        <v>121</v>
      </c>
      <c r="H5" s="5" t="s">
        <v>209</v>
      </c>
      <c r="I5" s="5" t="s">
        <v>210</v>
      </c>
      <c r="J5" s="5" t="s">
        <v>211</v>
      </c>
      <c r="K5" s="5" t="s">
        <v>212</v>
      </c>
    </row>
    <row r="6" spans="2:14" ht="20.100000000000001" customHeight="1" x14ac:dyDescent="0.25">
      <c r="C6" s="1211"/>
      <c r="D6" s="1025" t="s">
        <v>1087</v>
      </c>
      <c r="E6" s="1265" t="s">
        <v>1046</v>
      </c>
      <c r="F6" s="1262" t="s">
        <v>1088</v>
      </c>
      <c r="G6" s="1262" t="s">
        <v>1089</v>
      </c>
      <c r="H6" s="1262" t="s">
        <v>1090</v>
      </c>
      <c r="I6" s="1262" t="s">
        <v>1091</v>
      </c>
      <c r="J6" s="1262" t="s">
        <v>1047</v>
      </c>
      <c r="K6" s="1262" t="s">
        <v>1092</v>
      </c>
    </row>
    <row r="7" spans="2:14" ht="81" customHeight="1" x14ac:dyDescent="0.25">
      <c r="B7" s="181"/>
      <c r="C7" s="1211"/>
      <c r="D7" s="1025"/>
      <c r="E7" s="1266"/>
      <c r="F7" s="1263"/>
      <c r="G7" s="1263"/>
      <c r="H7" s="1263"/>
      <c r="I7" s="1263"/>
      <c r="J7" s="1263"/>
      <c r="K7" s="1263"/>
    </row>
    <row r="8" spans="2:14" ht="34.5" customHeight="1" x14ac:dyDescent="0.25">
      <c r="B8" s="53" t="s">
        <v>1093</v>
      </c>
      <c r="C8" s="26" t="s">
        <v>1094</v>
      </c>
      <c r="D8" s="17"/>
      <c r="E8" s="26"/>
      <c r="F8" s="26"/>
      <c r="G8" s="26"/>
      <c r="H8" s="26"/>
      <c r="I8" s="26"/>
      <c r="J8" s="26"/>
      <c r="K8" s="26"/>
    </row>
    <row r="9" spans="2:14" ht="20.100000000000001" customHeight="1" x14ac:dyDescent="0.25">
      <c r="B9" s="182">
        <v>1</v>
      </c>
      <c r="C9" s="26"/>
      <c r="D9" s="17" t="s">
        <v>1095</v>
      </c>
      <c r="E9" s="26"/>
      <c r="F9" s="26"/>
      <c r="G9" s="26"/>
      <c r="H9" s="26"/>
      <c r="I9" s="26"/>
      <c r="J9" s="26"/>
      <c r="K9" s="26"/>
    </row>
    <row r="10" spans="2:14" ht="20.100000000000001" customHeight="1" x14ac:dyDescent="0.25">
      <c r="B10" s="182">
        <v>2</v>
      </c>
      <c r="C10" s="26"/>
      <c r="D10" s="17" t="s">
        <v>1096</v>
      </c>
      <c r="E10" s="26"/>
      <c r="F10" s="26"/>
      <c r="G10" s="26"/>
      <c r="H10" s="26"/>
      <c r="I10" s="26"/>
      <c r="J10" s="26"/>
      <c r="K10" s="26"/>
    </row>
    <row r="11" spans="2:14" ht="20.100000000000001" customHeight="1" x14ac:dyDescent="0.25">
      <c r="B11" s="182">
        <v>3</v>
      </c>
      <c r="C11" s="26"/>
      <c r="D11" s="17" t="s">
        <v>1097</v>
      </c>
      <c r="E11" s="26"/>
      <c r="F11" s="26"/>
      <c r="G11" s="26"/>
      <c r="H11" s="26"/>
      <c r="I11" s="26"/>
      <c r="J11" s="26"/>
      <c r="K11" s="26"/>
    </row>
    <row r="12" spans="2:14" ht="20.100000000000001" customHeight="1" x14ac:dyDescent="0.25">
      <c r="B12" s="182">
        <v>4</v>
      </c>
      <c r="C12" s="26"/>
      <c r="D12" s="17" t="s">
        <v>1098</v>
      </c>
      <c r="E12" s="26"/>
      <c r="F12" s="26"/>
      <c r="G12" s="26"/>
      <c r="H12" s="26"/>
      <c r="I12" s="26"/>
      <c r="J12" s="26"/>
      <c r="K12" s="26"/>
    </row>
    <row r="13" spans="2:14" ht="20.100000000000001" customHeight="1" x14ac:dyDescent="0.25">
      <c r="B13" s="182">
        <v>5</v>
      </c>
      <c r="C13" s="26"/>
      <c r="D13" s="17" t="s">
        <v>1099</v>
      </c>
      <c r="E13" s="26"/>
      <c r="F13" s="26"/>
      <c r="G13" s="26"/>
      <c r="H13" s="26"/>
      <c r="I13" s="26"/>
      <c r="J13" s="26"/>
      <c r="K13" s="26"/>
    </row>
    <row r="14" spans="2:14" ht="20.100000000000001" customHeight="1" x14ac:dyDescent="0.25">
      <c r="B14" s="182">
        <v>6</v>
      </c>
      <c r="C14" s="26"/>
      <c r="D14" s="17" t="s">
        <v>1100</v>
      </c>
      <c r="E14" s="26"/>
      <c r="F14" s="26"/>
      <c r="G14" s="26"/>
      <c r="H14" s="26"/>
      <c r="I14" s="26"/>
      <c r="J14" s="26"/>
      <c r="K14" s="26"/>
    </row>
    <row r="15" spans="2:14" ht="20.100000000000001" customHeight="1" x14ac:dyDescent="0.25">
      <c r="B15" s="182">
        <v>7</v>
      </c>
      <c r="C15" s="26"/>
      <c r="D15" s="17" t="s">
        <v>1101</v>
      </c>
      <c r="E15" s="26"/>
      <c r="F15" s="26"/>
      <c r="G15" s="26"/>
      <c r="H15" s="26"/>
      <c r="I15" s="26"/>
      <c r="J15" s="26"/>
      <c r="K15" s="26"/>
    </row>
    <row r="16" spans="2:14" ht="20.100000000000001" customHeight="1" x14ac:dyDescent="0.25">
      <c r="B16" s="182">
        <v>8</v>
      </c>
      <c r="C16" s="26"/>
      <c r="D16" s="17" t="s">
        <v>1102</v>
      </c>
      <c r="E16" s="26"/>
      <c r="F16" s="26"/>
      <c r="G16" s="26"/>
      <c r="H16" s="26"/>
      <c r="I16" s="26"/>
      <c r="J16" s="26"/>
      <c r="K16" s="26"/>
    </row>
    <row r="17" spans="2:21" ht="20.100000000000001" customHeight="1" x14ac:dyDescent="0.25">
      <c r="B17" s="182" t="s">
        <v>1103</v>
      </c>
      <c r="C17" s="26"/>
      <c r="D17" s="5" t="s">
        <v>1104</v>
      </c>
      <c r="E17" s="26"/>
      <c r="F17" s="26"/>
      <c r="G17" s="26"/>
      <c r="H17" s="26"/>
      <c r="I17" s="26"/>
      <c r="J17" s="26"/>
      <c r="K17" s="26"/>
    </row>
    <row r="18" spans="2:21" ht="20.100000000000001" customHeight="1" x14ac:dyDescent="0.25">
      <c r="B18" s="183" t="s">
        <v>1105</v>
      </c>
      <c r="C18" s="1264" t="s">
        <v>1106</v>
      </c>
      <c r="D18" s="1264"/>
      <c r="E18" s="26"/>
      <c r="F18" s="26"/>
      <c r="G18" s="26"/>
      <c r="H18" s="26"/>
      <c r="I18" s="26"/>
      <c r="J18" s="26"/>
      <c r="K18" s="26"/>
    </row>
    <row r="19" spans="2:21" x14ac:dyDescent="0.25">
      <c r="C19" s="45"/>
    </row>
    <row r="28" spans="2:21" ht="23.25" x14ac:dyDescent="0.35">
      <c r="P28" s="168"/>
      <c r="Q28" s="184"/>
      <c r="R28" s="184"/>
      <c r="S28" s="184"/>
      <c r="T28" s="184"/>
      <c r="U28" s="184"/>
    </row>
    <row r="29" spans="2:21" x14ac:dyDescent="0.25">
      <c r="P29" s="64"/>
    </row>
  </sheetData>
  <mergeCells count="10">
    <mergeCell ref="I6:I7"/>
    <mergeCell ref="J6:J7"/>
    <mergeCell ref="K6:K7"/>
    <mergeCell ref="C18:D18"/>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9" scale="95" fitToWidth="0" fitToHeight="0" orientation="landscape" r:id="rId1"/>
  <headerFooter>
    <oddHeader>&amp;CDA
Bilag XXV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7DDF-1015-4DD3-80A6-8336ABDF5969}">
  <sheetPr codeName="Ark48">
    <tabColor theme="6" tint="0.39997558519241921"/>
  </sheetPr>
  <dimension ref="A1:M18"/>
  <sheetViews>
    <sheetView showGridLines="0" zoomScaleNormal="100" workbookViewId="0">
      <selection sqref="A1:J1"/>
    </sheetView>
  </sheetViews>
  <sheetFormatPr defaultColWidth="9.140625" defaultRowHeight="15" x14ac:dyDescent="0.25"/>
  <cols>
    <col min="1" max="1" width="4" customWidth="1"/>
    <col min="2" max="2" width="23.85546875" customWidth="1"/>
    <col min="3" max="10" width="14.42578125" customWidth="1"/>
  </cols>
  <sheetData>
    <row r="1" spans="1:10" ht="20.25" x14ac:dyDescent="0.3">
      <c r="A1" s="319" t="s">
        <v>1107</v>
      </c>
      <c r="B1" s="315"/>
      <c r="C1" s="315"/>
      <c r="D1" s="315"/>
      <c r="E1" s="315"/>
      <c r="F1" s="315"/>
      <c r="G1" s="315"/>
      <c r="H1" s="315"/>
      <c r="I1" s="315"/>
      <c r="J1" s="315"/>
    </row>
    <row r="2" spans="1:10" ht="20.25" x14ac:dyDescent="0.3">
      <c r="A2" s="157" t="s">
        <v>1108</v>
      </c>
      <c r="B2" s="140"/>
    </row>
    <row r="4" spans="1:10" x14ac:dyDescent="0.25">
      <c r="B4" s="161"/>
      <c r="C4" s="159" t="s">
        <v>119</v>
      </c>
      <c r="D4" s="159" t="s">
        <v>120</v>
      </c>
      <c r="E4" s="159" t="s">
        <v>121</v>
      </c>
      <c r="F4" s="159" t="s">
        <v>209</v>
      </c>
      <c r="G4" s="159" t="s">
        <v>210</v>
      </c>
      <c r="H4" s="159" t="s">
        <v>211</v>
      </c>
      <c r="I4" s="159" t="s">
        <v>212</v>
      </c>
      <c r="J4" s="159" t="s">
        <v>294</v>
      </c>
    </row>
    <row r="5" spans="1:10" ht="15" customHeight="1" x14ac:dyDescent="0.25">
      <c r="B5" s="161"/>
      <c r="C5" s="1260" t="s">
        <v>1109</v>
      </c>
      <c r="D5" s="1260"/>
      <c r="E5" s="1260"/>
      <c r="F5" s="1260"/>
      <c r="G5" s="1267" t="s">
        <v>1110</v>
      </c>
      <c r="H5" s="1268"/>
      <c r="I5" s="1268"/>
      <c r="J5" s="1269"/>
    </row>
    <row r="6" spans="1:10" ht="21" customHeight="1" x14ac:dyDescent="0.25">
      <c r="A6" s="3"/>
      <c r="B6" s="1270" t="s">
        <v>1111</v>
      </c>
      <c r="C6" s="1260" t="s">
        <v>1112</v>
      </c>
      <c r="D6" s="1260"/>
      <c r="E6" s="1260" t="s">
        <v>1113</v>
      </c>
      <c r="F6" s="1260"/>
      <c r="G6" s="1267" t="s">
        <v>1112</v>
      </c>
      <c r="H6" s="1269"/>
      <c r="I6" s="1267" t="s">
        <v>1113</v>
      </c>
      <c r="J6" s="1269"/>
    </row>
    <row r="7" spans="1:10" x14ac:dyDescent="0.25">
      <c r="A7" s="3"/>
      <c r="B7" s="1270"/>
      <c r="C7" s="159" t="s">
        <v>1114</v>
      </c>
      <c r="D7" s="159" t="s">
        <v>1115</v>
      </c>
      <c r="E7" s="159" t="s">
        <v>1114</v>
      </c>
      <c r="F7" s="159" t="s">
        <v>1115</v>
      </c>
      <c r="G7" s="160" t="s">
        <v>1114</v>
      </c>
      <c r="H7" s="160" t="s">
        <v>1115</v>
      </c>
      <c r="I7" s="160" t="s">
        <v>1114</v>
      </c>
      <c r="J7" s="160" t="s">
        <v>1115</v>
      </c>
    </row>
    <row r="8" spans="1:10" ht="25.5" x14ac:dyDescent="0.25">
      <c r="A8" s="149">
        <v>1</v>
      </c>
      <c r="B8" s="162" t="s">
        <v>1116</v>
      </c>
      <c r="C8" s="159"/>
      <c r="D8" s="159"/>
      <c r="E8" s="159"/>
      <c r="F8" s="159"/>
      <c r="G8" s="159"/>
      <c r="H8" s="159"/>
      <c r="I8" s="159"/>
      <c r="J8" s="159"/>
    </row>
    <row r="9" spans="1:10" x14ac:dyDescent="0.25">
      <c r="A9" s="149">
        <v>2</v>
      </c>
      <c r="B9" s="162" t="s">
        <v>1117</v>
      </c>
      <c r="C9" s="159"/>
      <c r="D9" s="159"/>
      <c r="E9" s="159"/>
      <c r="F9" s="159"/>
      <c r="G9" s="159"/>
      <c r="H9" s="159"/>
      <c r="I9" s="159"/>
      <c r="J9" s="159"/>
    </row>
    <row r="10" spans="1:10" x14ac:dyDescent="0.25">
      <c r="A10" s="149">
        <v>3</v>
      </c>
      <c r="B10" s="162" t="s">
        <v>1118</v>
      </c>
      <c r="C10" s="159"/>
      <c r="D10" s="159"/>
      <c r="E10" s="159"/>
      <c r="F10" s="159"/>
      <c r="G10" s="159"/>
      <c r="H10" s="159"/>
      <c r="I10" s="159"/>
      <c r="J10" s="159"/>
    </row>
    <row r="11" spans="1:10" x14ac:dyDescent="0.25">
      <c r="A11" s="149">
        <v>4</v>
      </c>
      <c r="B11" s="162" t="s">
        <v>1119</v>
      </c>
      <c r="C11" s="159"/>
      <c r="D11" s="159"/>
      <c r="E11" s="159"/>
      <c r="F11" s="159"/>
      <c r="G11" s="159"/>
      <c r="H11" s="159"/>
      <c r="I11" s="159"/>
      <c r="J11" s="159"/>
    </row>
    <row r="12" spans="1:10" ht="25.5" x14ac:dyDescent="0.25">
      <c r="A12" s="149">
        <v>5</v>
      </c>
      <c r="B12" s="162" t="s">
        <v>1120</v>
      </c>
      <c r="C12" s="159"/>
      <c r="D12" s="159"/>
      <c r="E12" s="159"/>
      <c r="F12" s="159"/>
      <c r="G12" s="159"/>
      <c r="H12" s="159"/>
      <c r="I12" s="159"/>
      <c r="J12" s="159"/>
    </row>
    <row r="13" spans="1:10" x14ac:dyDescent="0.25">
      <c r="A13" s="149">
        <v>6</v>
      </c>
      <c r="B13" s="162" t="s">
        <v>1121</v>
      </c>
      <c r="C13" s="159"/>
      <c r="D13" s="159"/>
      <c r="E13" s="159"/>
      <c r="F13" s="159"/>
      <c r="G13" s="159"/>
      <c r="H13" s="159"/>
      <c r="I13" s="159"/>
      <c r="J13" s="159"/>
    </row>
    <row r="14" spans="1:10" x14ac:dyDescent="0.25">
      <c r="A14" s="149">
        <v>7</v>
      </c>
      <c r="B14" s="162" t="s">
        <v>1122</v>
      </c>
      <c r="C14" s="159"/>
      <c r="D14" s="159"/>
      <c r="E14" s="159"/>
      <c r="F14" s="159"/>
      <c r="G14" s="159"/>
      <c r="H14" s="159"/>
      <c r="I14" s="159"/>
      <c r="J14" s="159"/>
    </row>
    <row r="15" spans="1:10" x14ac:dyDescent="0.25">
      <c r="A15" s="149">
        <v>8</v>
      </c>
      <c r="B15" s="162" t="s">
        <v>1123</v>
      </c>
      <c r="C15" s="159"/>
      <c r="D15" s="159"/>
      <c r="E15" s="159"/>
      <c r="F15" s="159"/>
      <c r="G15" s="159"/>
      <c r="H15" s="159"/>
      <c r="I15" s="159"/>
      <c r="J15" s="159"/>
    </row>
    <row r="16" spans="1:10" x14ac:dyDescent="0.25">
      <c r="A16" s="1">
        <v>9</v>
      </c>
      <c r="B16" s="167" t="s">
        <v>1062</v>
      </c>
      <c r="C16" s="167"/>
      <c r="D16" s="167"/>
      <c r="E16" s="167"/>
      <c r="F16" s="167"/>
      <c r="G16" s="167"/>
      <c r="H16" s="167"/>
      <c r="I16" s="167"/>
      <c r="J16" s="167"/>
    </row>
    <row r="17" spans="2:13" x14ac:dyDescent="0.25">
      <c r="B17" s="41"/>
      <c r="C17" s="41"/>
      <c r="D17" s="41"/>
      <c r="E17" s="41"/>
      <c r="F17" s="41"/>
      <c r="G17" s="41"/>
      <c r="H17" s="41"/>
      <c r="I17" s="41"/>
      <c r="J17" s="41"/>
    </row>
    <row r="18" spans="2:13" x14ac:dyDescent="0.25">
      <c r="M18" s="1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&amp;CDA
Bilag XXV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CD41-B5E5-4DA8-830C-EE591A7437A8}">
  <sheetPr codeName="Ark49">
    <tabColor theme="6" tint="0.39997558519241921"/>
  </sheetPr>
  <dimension ref="A1:H15"/>
  <sheetViews>
    <sheetView showGridLines="0" zoomScaleNormal="100" workbookViewId="0">
      <selection sqref="A1:D1"/>
    </sheetView>
  </sheetViews>
  <sheetFormatPr defaultColWidth="9.140625" defaultRowHeight="15" x14ac:dyDescent="0.25"/>
  <cols>
    <col min="2" max="2" width="37.42578125" customWidth="1"/>
    <col min="3" max="4" width="18.140625" customWidth="1"/>
  </cols>
  <sheetData>
    <row r="1" spans="1:8" ht="20.25" x14ac:dyDescent="0.3">
      <c r="A1" s="321" t="s">
        <v>1124</v>
      </c>
      <c r="B1" s="315"/>
      <c r="C1" s="315"/>
      <c r="D1" s="315"/>
    </row>
    <row r="2" spans="1:8" ht="15.75" x14ac:dyDescent="0.25">
      <c r="A2" s="157" t="s">
        <v>1125</v>
      </c>
    </row>
    <row r="3" spans="1:8" x14ac:dyDescent="0.25">
      <c r="B3" s="127"/>
      <c r="C3" s="139"/>
      <c r="D3" s="139"/>
    </row>
    <row r="4" spans="1:8" ht="20.100000000000001" customHeight="1" x14ac:dyDescent="0.25">
      <c r="B4" s="161"/>
      <c r="C4" s="160" t="s">
        <v>119</v>
      </c>
      <c r="D4" s="185" t="s">
        <v>120</v>
      </c>
    </row>
    <row r="5" spans="1:8" ht="20.100000000000001" customHeight="1" x14ac:dyDescent="0.25">
      <c r="B5" s="161"/>
      <c r="C5" s="186" t="s">
        <v>1126</v>
      </c>
      <c r="D5" s="159" t="s">
        <v>1127</v>
      </c>
    </row>
    <row r="6" spans="1:8" ht="20.100000000000001" customHeight="1" x14ac:dyDescent="0.25">
      <c r="A6" s="1271" t="s">
        <v>1128</v>
      </c>
      <c r="B6" s="1272"/>
      <c r="C6" s="187"/>
      <c r="D6" s="188"/>
      <c r="H6" s="14"/>
    </row>
    <row r="7" spans="1:8" ht="20.100000000000001" customHeight="1" x14ac:dyDescent="0.25">
      <c r="A7" s="23">
        <v>1</v>
      </c>
      <c r="B7" s="189" t="s">
        <v>1129</v>
      </c>
      <c r="C7" s="29"/>
      <c r="D7" s="29"/>
    </row>
    <row r="8" spans="1:8" ht="20.100000000000001" customHeight="1" x14ac:dyDescent="0.25">
      <c r="A8" s="23">
        <v>2</v>
      </c>
      <c r="B8" s="189" t="s">
        <v>1130</v>
      </c>
      <c r="C8" s="29"/>
      <c r="D8" s="29"/>
    </row>
    <row r="9" spans="1:8" ht="20.100000000000001" customHeight="1" x14ac:dyDescent="0.25">
      <c r="A9" s="23">
        <v>3</v>
      </c>
      <c r="B9" s="189" t="s">
        <v>1131</v>
      </c>
      <c r="C9" s="29"/>
      <c r="D9" s="29"/>
    </row>
    <row r="10" spans="1:8" ht="20.100000000000001" customHeight="1" x14ac:dyDescent="0.25">
      <c r="A10" s="23">
        <v>4</v>
      </c>
      <c r="B10" s="189" t="s">
        <v>1132</v>
      </c>
      <c r="C10" s="29"/>
      <c r="D10" s="29"/>
    </row>
    <row r="11" spans="1:8" ht="20.100000000000001" customHeight="1" x14ac:dyDescent="0.25">
      <c r="A11" s="23">
        <v>5</v>
      </c>
      <c r="B11" s="189" t="s">
        <v>1133</v>
      </c>
      <c r="C11" s="29"/>
      <c r="D11" s="29"/>
    </row>
    <row r="12" spans="1:8" ht="20.100000000000001" customHeight="1" x14ac:dyDescent="0.25">
      <c r="A12" s="23">
        <v>6</v>
      </c>
      <c r="B12" s="190" t="s">
        <v>1134</v>
      </c>
      <c r="C12" s="29"/>
      <c r="D12" s="29"/>
    </row>
    <row r="13" spans="1:8" ht="20.100000000000001" customHeight="1" x14ac:dyDescent="0.25">
      <c r="A13" s="1271" t="s">
        <v>1135</v>
      </c>
      <c r="B13" s="1272"/>
      <c r="C13" s="191"/>
      <c r="D13" s="191"/>
    </row>
    <row r="14" spans="1:8" ht="20.100000000000001" customHeight="1" x14ac:dyDescent="0.25">
      <c r="A14" s="53">
        <v>7</v>
      </c>
      <c r="B14" s="189" t="s">
        <v>1136</v>
      </c>
      <c r="C14" s="29"/>
      <c r="D14" s="29"/>
      <c r="H14" s="14"/>
    </row>
    <row r="15" spans="1:8" ht="20.100000000000001" customHeight="1" x14ac:dyDescent="0.25">
      <c r="A15" s="53">
        <v>8</v>
      </c>
      <c r="B15" s="189" t="s">
        <v>1137</v>
      </c>
      <c r="C15" s="29"/>
      <c r="D15" s="29"/>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&amp;CDA
Bilag XXV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023B4-02E8-4E71-A6C1-9BA827DC0B97}">
  <sheetPr>
    <tabColor theme="4" tint="0.79998168889431442"/>
    <pageSetUpPr fitToPage="1"/>
  </sheetPr>
  <dimension ref="B1:H17"/>
  <sheetViews>
    <sheetView showGridLines="0" zoomScaleNormal="100" zoomScaleSheetLayoutView="115" workbookViewId="0"/>
  </sheetViews>
  <sheetFormatPr defaultColWidth="9.28515625" defaultRowHeight="15" x14ac:dyDescent="0.25"/>
  <cols>
    <col min="2" max="2" width="12.28515625" customWidth="1"/>
    <col min="3" max="3" width="49.85546875" bestFit="1" customWidth="1"/>
    <col min="4" max="4" width="22" customWidth="1"/>
    <col min="5" max="6" width="17.5703125" customWidth="1"/>
    <col min="7" max="7" width="17.140625" customWidth="1"/>
    <col min="8" max="8" width="25" customWidth="1"/>
  </cols>
  <sheetData>
    <row r="1" spans="2:8" s="383" customFormat="1" x14ac:dyDescent="0.25">
      <c r="B1" s="3" t="s">
        <v>115</v>
      </c>
      <c r="C1" s="3" t="s">
        <v>1663</v>
      </c>
    </row>
    <row r="2" spans="2:8" s="383" customFormat="1" ht="18.75" x14ac:dyDescent="0.3">
      <c r="B2" s="583" t="s">
        <v>1734</v>
      </c>
      <c r="C2" s="412"/>
      <c r="D2" s="412"/>
      <c r="E2" s="412"/>
      <c r="F2" s="412"/>
      <c r="G2" s="299"/>
      <c r="H2" s="299"/>
    </row>
    <row r="3" spans="2:8" x14ac:dyDescent="0.25">
      <c r="C3" s="66"/>
      <c r="D3" s="66"/>
      <c r="E3" s="66"/>
      <c r="F3" s="66"/>
      <c r="G3" s="66"/>
      <c r="H3" s="66"/>
    </row>
    <row r="4" spans="2:8" x14ac:dyDescent="0.25">
      <c r="B4" s="840"/>
      <c r="C4" s="840"/>
      <c r="D4" s="840"/>
      <c r="E4" s="840"/>
      <c r="F4" s="840"/>
      <c r="G4" s="840"/>
      <c r="H4" s="840"/>
    </row>
    <row r="5" spans="2:8" x14ac:dyDescent="0.25">
      <c r="B5" s="841"/>
      <c r="C5" s="841" t="s">
        <v>1715</v>
      </c>
      <c r="D5" s="842" t="s">
        <v>1716</v>
      </c>
      <c r="E5" s="842" t="s">
        <v>1717</v>
      </c>
      <c r="F5" s="842" t="s">
        <v>1718</v>
      </c>
      <c r="G5" s="842" t="s">
        <v>1719</v>
      </c>
      <c r="H5" s="601" t="s">
        <v>1720</v>
      </c>
    </row>
    <row r="6" spans="2:8" x14ac:dyDescent="0.25">
      <c r="B6" s="841"/>
      <c r="C6" s="1019"/>
      <c r="D6" s="1020" t="s">
        <v>1721</v>
      </c>
      <c r="E6" s="1020"/>
      <c r="F6" s="1020"/>
      <c r="G6" s="1020"/>
      <c r="H6" s="1020"/>
    </row>
    <row r="7" spans="2:8" ht="15" customHeight="1" x14ac:dyDescent="0.25">
      <c r="B7" s="1019"/>
      <c r="C7" s="1019"/>
      <c r="D7" s="1021" t="s">
        <v>1723</v>
      </c>
      <c r="E7" s="1021" t="s">
        <v>1724</v>
      </c>
      <c r="F7" s="1021" t="s">
        <v>1725</v>
      </c>
      <c r="G7" s="1021" t="s">
        <v>1726</v>
      </c>
      <c r="H7" s="1021" t="s">
        <v>1727</v>
      </c>
    </row>
    <row r="8" spans="2:8" x14ac:dyDescent="0.25">
      <c r="B8" s="1019"/>
      <c r="C8" s="1019"/>
      <c r="D8" s="1021"/>
      <c r="E8" s="1021"/>
      <c r="F8" s="1021"/>
      <c r="G8" s="1021"/>
      <c r="H8" s="1021"/>
    </row>
    <row r="9" spans="2:8" ht="63.75" customHeight="1" x14ac:dyDescent="0.25">
      <c r="B9" s="1019"/>
      <c r="C9" s="1019"/>
      <c r="D9" s="1021"/>
      <c r="E9" s="1021"/>
      <c r="F9" s="1021"/>
      <c r="G9" s="1021"/>
      <c r="H9" s="1021"/>
    </row>
    <row r="10" spans="2:8" x14ac:dyDescent="0.25">
      <c r="B10" s="601">
        <v>1</v>
      </c>
      <c r="C10" s="859" t="s">
        <v>1728</v>
      </c>
      <c r="D10" s="843">
        <v>19867.796498</v>
      </c>
      <c r="E10" s="843">
        <v>51095.987000446999</v>
      </c>
      <c r="F10" s="843">
        <v>70963.783498446996</v>
      </c>
      <c r="G10" s="843">
        <v>90662.151814450001</v>
      </c>
      <c r="H10" s="843">
        <v>90622.151814450001</v>
      </c>
    </row>
    <row r="11" spans="2:8" x14ac:dyDescent="0.25">
      <c r="B11" s="601">
        <v>2</v>
      </c>
      <c r="C11" s="859" t="s">
        <v>1729</v>
      </c>
      <c r="D11" s="844" t="s">
        <v>1722</v>
      </c>
      <c r="E11" s="844" t="s">
        <v>1722</v>
      </c>
      <c r="F11" s="844" t="s">
        <v>1722</v>
      </c>
      <c r="G11" s="844" t="s">
        <v>1722</v>
      </c>
      <c r="H11" s="844" t="s">
        <v>1722</v>
      </c>
    </row>
    <row r="12" spans="2:8" x14ac:dyDescent="0.25">
      <c r="B12" s="601">
        <v>3</v>
      </c>
      <c r="C12" s="859" t="s">
        <v>1730</v>
      </c>
      <c r="D12" s="845" t="s">
        <v>1722</v>
      </c>
      <c r="E12" s="846" t="s">
        <v>1722</v>
      </c>
      <c r="F12" s="846" t="s">
        <v>1722</v>
      </c>
      <c r="G12" s="846" t="s">
        <v>1722</v>
      </c>
      <c r="H12" s="846" t="s">
        <v>1722</v>
      </c>
    </row>
    <row r="13" spans="2:8" x14ac:dyDescent="0.25">
      <c r="B13" s="601">
        <v>4</v>
      </c>
      <c r="C13" s="859" t="s">
        <v>1731</v>
      </c>
      <c r="D13" s="844" t="s">
        <v>1722</v>
      </c>
      <c r="E13" s="846" t="s">
        <v>1722</v>
      </c>
      <c r="F13" s="844" t="s">
        <v>1722</v>
      </c>
      <c r="G13" s="844" t="s">
        <v>1722</v>
      </c>
      <c r="H13" s="846" t="s">
        <v>1722</v>
      </c>
    </row>
    <row r="14" spans="2:8" x14ac:dyDescent="0.25">
      <c r="B14" s="601">
        <v>5</v>
      </c>
      <c r="C14" s="859" t="s">
        <v>1732</v>
      </c>
      <c r="D14" s="847">
        <v>0</v>
      </c>
      <c r="E14" s="847">
        <v>2563.70658632907</v>
      </c>
      <c r="F14" s="847">
        <v>2563.70658632907</v>
      </c>
      <c r="G14" s="847">
        <v>2563.70658632907</v>
      </c>
      <c r="H14" s="847">
        <v>2563.70658632907</v>
      </c>
    </row>
    <row r="15" spans="2:8" x14ac:dyDescent="0.25">
      <c r="B15" s="601">
        <v>6</v>
      </c>
      <c r="C15" s="859" t="s">
        <v>313</v>
      </c>
      <c r="D15" s="848" t="s">
        <v>1644</v>
      </c>
      <c r="E15" s="847">
        <v>4797.1748243416596</v>
      </c>
      <c r="F15" s="847">
        <v>4797.1748243416596</v>
      </c>
      <c r="G15" s="847">
        <v>4797.1748243416596</v>
      </c>
      <c r="H15" s="847">
        <v>4797.1748243416596</v>
      </c>
    </row>
    <row r="16" spans="2:8" x14ac:dyDescent="0.25">
      <c r="B16" s="601">
        <v>7</v>
      </c>
      <c r="C16" s="859" t="s">
        <v>1733</v>
      </c>
      <c r="D16" s="845" t="s">
        <v>1722</v>
      </c>
      <c r="E16" s="846" t="s">
        <v>1722</v>
      </c>
      <c r="F16" s="846" t="s">
        <v>1722</v>
      </c>
      <c r="G16" s="846" t="s">
        <v>1722</v>
      </c>
      <c r="H16" s="846" t="s">
        <v>1722</v>
      </c>
    </row>
    <row r="17" spans="2:8" x14ac:dyDescent="0.25">
      <c r="B17" s="601">
        <v>8</v>
      </c>
      <c r="C17" s="859" t="s">
        <v>147</v>
      </c>
      <c r="D17" s="849">
        <v>19867.796498</v>
      </c>
      <c r="E17" s="850">
        <v>58456.868411117699</v>
      </c>
      <c r="F17" s="849">
        <v>78324.664909117695</v>
      </c>
      <c r="G17" s="850">
        <v>97983.0332251207</v>
      </c>
      <c r="H17" s="850">
        <v>97983.0332251207</v>
      </c>
    </row>
  </sheetData>
  <mergeCells count="8">
    <mergeCell ref="C6:C9"/>
    <mergeCell ref="D6:H6"/>
    <mergeCell ref="B7:B9"/>
    <mergeCell ref="D7:D9"/>
    <mergeCell ref="E7:E9"/>
    <mergeCell ref="F7:F9"/>
    <mergeCell ref="G7:G9"/>
    <mergeCell ref="H7:H9"/>
  </mergeCells>
  <conditionalFormatting sqref="D6:D7">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scale="89" orientation="landscape" r:id="rId1"/>
  <headerFooter>
    <oddHeader>&amp;CDA</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DB0-81B2-431E-A04D-1D0F07134A9F}">
  <sheetPr codeName="Ark50">
    <tabColor theme="6" tint="0.39997558519241921"/>
    <pageSetUpPr fitToPage="1"/>
  </sheetPr>
  <dimension ref="A1:H15"/>
  <sheetViews>
    <sheetView showGridLines="0" view="pageLayout" topLeftCell="A4" zoomScaleNormal="100" workbookViewId="0">
      <selection activeCell="D29" sqref="D29"/>
    </sheetView>
  </sheetViews>
  <sheetFormatPr defaultColWidth="9.140625" defaultRowHeight="15" x14ac:dyDescent="0.25"/>
  <cols>
    <col min="1" max="1" width="7.5703125" customWidth="1"/>
    <col min="2" max="2" width="55" customWidth="1"/>
    <col min="3" max="3" width="11.5703125" customWidth="1"/>
  </cols>
  <sheetData>
    <row r="1" spans="1:8" ht="20.25" x14ac:dyDescent="0.3">
      <c r="A1" s="321" t="s">
        <v>1138</v>
      </c>
      <c r="B1" s="315"/>
      <c r="C1" s="315"/>
      <c r="D1" s="315"/>
      <c r="E1" s="315"/>
      <c r="F1" s="315"/>
      <c r="G1" s="315"/>
      <c r="H1" s="315"/>
    </row>
    <row r="2" spans="1:8" ht="15.75" x14ac:dyDescent="0.25">
      <c r="A2" s="157" t="s">
        <v>1039</v>
      </c>
    </row>
    <row r="3" spans="1:8" x14ac:dyDescent="0.25">
      <c r="A3" s="139"/>
      <c r="B3" s="139"/>
      <c r="C3" s="192"/>
    </row>
    <row r="4" spans="1:8" ht="20.100000000000001" customHeight="1" x14ac:dyDescent="0.25">
      <c r="A4" s="193"/>
      <c r="B4" s="193"/>
      <c r="C4" s="160" t="s">
        <v>119</v>
      </c>
    </row>
    <row r="5" spans="1:8" ht="39" customHeight="1" x14ac:dyDescent="0.25">
      <c r="A5" s="193"/>
      <c r="B5" s="194"/>
      <c r="C5" s="160" t="s">
        <v>1047</v>
      </c>
    </row>
    <row r="6" spans="1:8" ht="20.100000000000001" customHeight="1" x14ac:dyDescent="0.25">
      <c r="A6" s="195">
        <v>1</v>
      </c>
      <c r="B6" s="171" t="s">
        <v>1139</v>
      </c>
      <c r="C6" s="162"/>
    </row>
    <row r="7" spans="1:8" ht="20.100000000000001" customHeight="1" x14ac:dyDescent="0.25">
      <c r="A7" s="160">
        <v>2</v>
      </c>
      <c r="B7" s="162" t="s">
        <v>1140</v>
      </c>
      <c r="C7" s="162"/>
    </row>
    <row r="8" spans="1:8" ht="20.100000000000001" customHeight="1" x14ac:dyDescent="0.25">
      <c r="A8" s="160">
        <v>3</v>
      </c>
      <c r="B8" s="162" t="s">
        <v>1141</v>
      </c>
      <c r="C8" s="162"/>
    </row>
    <row r="9" spans="1:8" ht="20.100000000000001" customHeight="1" x14ac:dyDescent="0.25">
      <c r="A9" s="160">
        <v>4</v>
      </c>
      <c r="B9" s="162" t="s">
        <v>1142</v>
      </c>
      <c r="C9" s="162"/>
    </row>
    <row r="10" spans="1:8" ht="20.100000000000001" customHeight="1" x14ac:dyDescent="0.25">
      <c r="A10" s="160">
        <v>5</v>
      </c>
      <c r="B10" s="162" t="s">
        <v>1143</v>
      </c>
      <c r="C10" s="162"/>
    </row>
    <row r="11" spans="1:8" ht="20.100000000000001" customHeight="1" x14ac:dyDescent="0.25">
      <c r="A11" s="160">
        <v>6</v>
      </c>
      <c r="B11" s="162" t="s">
        <v>1144</v>
      </c>
      <c r="C11" s="162"/>
    </row>
    <row r="12" spans="1:8" ht="20.100000000000001" customHeight="1" x14ac:dyDescent="0.25">
      <c r="A12" s="160">
        <v>7</v>
      </c>
      <c r="B12" s="162" t="s">
        <v>1145</v>
      </c>
      <c r="C12" s="162"/>
    </row>
    <row r="13" spans="1:8" ht="20.100000000000001" customHeight="1" x14ac:dyDescent="0.25">
      <c r="A13" s="160">
        <v>8</v>
      </c>
      <c r="B13" s="162" t="s">
        <v>1146</v>
      </c>
      <c r="C13" s="162"/>
    </row>
    <row r="14" spans="1:8" ht="20.100000000000001" customHeight="1" x14ac:dyDescent="0.25">
      <c r="A14" s="195">
        <v>9</v>
      </c>
      <c r="B14" s="171" t="s">
        <v>1147</v>
      </c>
      <c r="C14" s="162"/>
    </row>
    <row r="15" spans="1:8" x14ac:dyDescent="0.25">
      <c r="A15" s="3"/>
      <c r="B15" s="3"/>
      <c r="C15" s="3"/>
    </row>
  </sheetData>
  <pageMargins left="0.70866141732283472" right="0.70866141732283472" top="0.74803149606299213" bottom="0.74803149606299213" header="0.31496062992125984" footer="0.31496062992125984"/>
  <pageSetup paperSize="9" orientation="landscape" r:id="rId1"/>
  <headerFooter>
    <oddHeader>&amp;CDA
Bilag XXV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DE26-3A35-45D1-8741-6169D53D9274}">
  <sheetPr codeName="Ark51">
    <tabColor theme="6" tint="0.39997558519241921"/>
    <pageSetUpPr fitToPage="1"/>
  </sheetPr>
  <dimension ref="A1:D25"/>
  <sheetViews>
    <sheetView showGridLines="0" zoomScaleNormal="100" workbookViewId="0">
      <selection sqref="A1:D1"/>
    </sheetView>
  </sheetViews>
  <sheetFormatPr defaultColWidth="9.140625" defaultRowHeight="15" x14ac:dyDescent="0.25"/>
  <cols>
    <col min="1" max="1" width="9.140625" style="3"/>
    <col min="2" max="2" width="86.5703125" style="3" customWidth="1"/>
    <col min="3" max="3" width="16.42578125" style="3" customWidth="1"/>
    <col min="4" max="4" width="18.5703125" style="3" customWidth="1"/>
    <col min="5" max="16384" width="9.140625" style="3"/>
  </cols>
  <sheetData>
    <row r="1" spans="1:4" ht="20.25" x14ac:dyDescent="0.3">
      <c r="A1" s="319" t="s">
        <v>1148</v>
      </c>
      <c r="B1" s="320"/>
      <c r="C1" s="320"/>
      <c r="D1" s="320"/>
    </row>
    <row r="2" spans="1:4" ht="15.75" x14ac:dyDescent="0.25">
      <c r="A2" s="196" t="s">
        <v>1039</v>
      </c>
    </row>
    <row r="3" spans="1:4" ht="20.100000000000001" customHeight="1" x14ac:dyDescent="0.25">
      <c r="A3" s="197"/>
      <c r="B3" s="198"/>
      <c r="C3" s="197"/>
      <c r="D3" s="197"/>
    </row>
    <row r="4" spans="1:4" ht="20.100000000000001" customHeight="1" x14ac:dyDescent="0.25">
      <c r="A4" s="197"/>
      <c r="B4" s="198"/>
      <c r="C4" s="160" t="s">
        <v>119</v>
      </c>
      <c r="D4" s="160" t="s">
        <v>120</v>
      </c>
    </row>
    <row r="5" spans="1:4" ht="30" customHeight="1" x14ac:dyDescent="0.25">
      <c r="A5" s="197"/>
      <c r="B5" s="198"/>
      <c r="C5" s="160" t="s">
        <v>1149</v>
      </c>
      <c r="D5" s="160" t="s">
        <v>1047</v>
      </c>
    </row>
    <row r="6" spans="1:4" ht="20.100000000000001" customHeight="1" x14ac:dyDescent="0.25">
      <c r="A6" s="195">
        <v>1</v>
      </c>
      <c r="B6" s="171" t="s">
        <v>1150</v>
      </c>
      <c r="C6" s="199"/>
      <c r="D6" s="200"/>
    </row>
    <row r="7" spans="1:4" ht="29.25" customHeight="1" x14ac:dyDescent="0.25">
      <c r="A7" s="160">
        <v>2</v>
      </c>
      <c r="B7" s="162" t="s">
        <v>1151</v>
      </c>
      <c r="C7" s="200"/>
      <c r="D7" s="200"/>
    </row>
    <row r="8" spans="1:4" ht="20.100000000000001" customHeight="1" x14ac:dyDescent="0.25">
      <c r="A8" s="160">
        <v>3</v>
      </c>
      <c r="B8" s="162" t="s">
        <v>1152</v>
      </c>
      <c r="C8" s="200"/>
      <c r="D8" s="200"/>
    </row>
    <row r="9" spans="1:4" ht="20.100000000000001" customHeight="1" x14ac:dyDescent="0.25">
      <c r="A9" s="160">
        <v>4</v>
      </c>
      <c r="B9" s="162" t="s">
        <v>1153</v>
      </c>
      <c r="C9" s="200"/>
      <c r="D9" s="200"/>
    </row>
    <row r="10" spans="1:4" ht="20.100000000000001" customHeight="1" x14ac:dyDescent="0.25">
      <c r="A10" s="160">
        <v>5</v>
      </c>
      <c r="B10" s="162" t="s">
        <v>1154</v>
      </c>
      <c r="C10" s="200"/>
      <c r="D10" s="200"/>
    </row>
    <row r="11" spans="1:4" ht="20.100000000000001" customHeight="1" x14ac:dyDescent="0.25">
      <c r="A11" s="160">
        <v>6</v>
      </c>
      <c r="B11" s="162" t="s">
        <v>1155</v>
      </c>
      <c r="C11" s="200"/>
      <c r="D11" s="200"/>
    </row>
    <row r="12" spans="1:4" ht="20.100000000000001" customHeight="1" x14ac:dyDescent="0.25">
      <c r="A12" s="160">
        <v>7</v>
      </c>
      <c r="B12" s="162" t="s">
        <v>1156</v>
      </c>
      <c r="C12" s="200"/>
      <c r="D12" s="199"/>
    </row>
    <row r="13" spans="1:4" ht="20.100000000000001" customHeight="1" x14ac:dyDescent="0.25">
      <c r="A13" s="160">
        <v>8</v>
      </c>
      <c r="B13" s="162" t="s">
        <v>1157</v>
      </c>
      <c r="C13" s="200"/>
      <c r="D13" s="200"/>
    </row>
    <row r="14" spans="1:4" ht="20.100000000000001" customHeight="1" x14ac:dyDescent="0.25">
      <c r="A14" s="160">
        <v>9</v>
      </c>
      <c r="B14" s="162" t="s">
        <v>1158</v>
      </c>
      <c r="C14" s="200"/>
      <c r="D14" s="200"/>
    </row>
    <row r="15" spans="1:4" ht="20.100000000000001" customHeight="1" x14ac:dyDescent="0.25">
      <c r="A15" s="160">
        <v>10</v>
      </c>
      <c r="B15" s="162" t="s">
        <v>1159</v>
      </c>
      <c r="C15" s="200"/>
      <c r="D15" s="200"/>
    </row>
    <row r="16" spans="1:4" ht="20.100000000000001" customHeight="1" x14ac:dyDescent="0.25">
      <c r="A16" s="195">
        <v>11</v>
      </c>
      <c r="B16" s="178" t="s">
        <v>1160</v>
      </c>
      <c r="C16" s="199"/>
      <c r="D16" s="200"/>
    </row>
    <row r="17" spans="1:4" ht="32.25" customHeight="1" x14ac:dyDescent="0.25">
      <c r="A17" s="160">
        <v>12</v>
      </c>
      <c r="B17" s="162" t="s">
        <v>1161</v>
      </c>
      <c r="C17" s="200"/>
      <c r="D17" s="200"/>
    </row>
    <row r="18" spans="1:4" ht="20.100000000000001" customHeight="1" x14ac:dyDescent="0.25">
      <c r="A18" s="160">
        <v>13</v>
      </c>
      <c r="B18" s="162" t="s">
        <v>1152</v>
      </c>
      <c r="C18" s="200"/>
      <c r="D18" s="200"/>
    </row>
    <row r="19" spans="1:4" ht="20.100000000000001" customHeight="1" x14ac:dyDescent="0.25">
      <c r="A19" s="160">
        <v>14</v>
      </c>
      <c r="B19" s="162" t="s">
        <v>1153</v>
      </c>
      <c r="C19" s="200"/>
      <c r="D19" s="200"/>
    </row>
    <row r="20" spans="1:4" ht="20.100000000000001" customHeight="1" x14ac:dyDescent="0.25">
      <c r="A20" s="160">
        <v>15</v>
      </c>
      <c r="B20" s="162" t="s">
        <v>1154</v>
      </c>
      <c r="C20" s="200"/>
      <c r="D20" s="200"/>
    </row>
    <row r="21" spans="1:4" ht="20.100000000000001" customHeight="1" x14ac:dyDescent="0.25">
      <c r="A21" s="160">
        <v>16</v>
      </c>
      <c r="B21" s="162" t="s">
        <v>1155</v>
      </c>
      <c r="C21" s="200"/>
      <c r="D21" s="200"/>
    </row>
    <row r="22" spans="1:4" ht="20.100000000000001" customHeight="1" x14ac:dyDescent="0.25">
      <c r="A22" s="160">
        <v>17</v>
      </c>
      <c r="B22" s="162" t="s">
        <v>1156</v>
      </c>
      <c r="C22" s="200"/>
      <c r="D22" s="201"/>
    </row>
    <row r="23" spans="1:4" ht="20.100000000000001" customHeight="1" x14ac:dyDescent="0.25">
      <c r="A23" s="160">
        <v>18</v>
      </c>
      <c r="B23" s="162" t="s">
        <v>1157</v>
      </c>
      <c r="C23" s="200"/>
      <c r="D23" s="200"/>
    </row>
    <row r="24" spans="1:4" ht="20.100000000000001" customHeight="1" x14ac:dyDescent="0.25">
      <c r="A24" s="160">
        <v>19</v>
      </c>
      <c r="B24" s="162" t="s">
        <v>1158</v>
      </c>
      <c r="C24" s="200"/>
      <c r="D24" s="200"/>
    </row>
    <row r="25" spans="1:4" ht="20.100000000000001" customHeight="1" x14ac:dyDescent="0.25">
      <c r="A25" s="160">
        <v>20</v>
      </c>
      <c r="B25" s="162" t="s">
        <v>1159</v>
      </c>
      <c r="C25" s="200"/>
      <c r="D25" s="200"/>
    </row>
  </sheetData>
  <pageMargins left="0.70866141732283472" right="0.70866141732283472" top="0.74803149606299213" bottom="0.74803149606299213" header="0.31496062992125984" footer="0.31496062992125984"/>
  <pageSetup paperSize="9" scale="95" orientation="landscape" r:id="rId1"/>
  <headerFooter>
    <oddHeader>&amp;CDA 
Bilag XXV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7F74-1821-4591-8FBF-0C72B07903FA}">
  <sheetPr codeName="Ark52">
    <tabColor theme="6" tint="-0.249977111117893"/>
    <pageSetUpPr fitToPage="1"/>
  </sheetPr>
  <dimension ref="A1:Q20"/>
  <sheetViews>
    <sheetView showGridLines="0" zoomScaleNormal="100" workbookViewId="0"/>
  </sheetViews>
  <sheetFormatPr defaultColWidth="9.140625" defaultRowHeight="15" x14ac:dyDescent="0.25"/>
  <cols>
    <col min="1" max="1" width="5.140625" customWidth="1"/>
    <col min="2" max="2" width="27.140625" customWidth="1"/>
    <col min="3" max="17" width="12.140625" customWidth="1"/>
  </cols>
  <sheetData>
    <row r="1" spans="1:17" ht="18.75" x14ac:dyDescent="0.3">
      <c r="A1" s="3"/>
      <c r="B1" s="1275" t="s">
        <v>1162</v>
      </c>
      <c r="C1" s="1275"/>
      <c r="D1" s="1275"/>
      <c r="E1" s="1275"/>
      <c r="F1" s="1275"/>
      <c r="G1" s="1275"/>
      <c r="H1" s="1275"/>
      <c r="I1" s="1275"/>
      <c r="J1" s="1275"/>
      <c r="K1" s="1275"/>
      <c r="L1" s="1275"/>
      <c r="M1" s="1275"/>
      <c r="N1" s="1275"/>
      <c r="O1" s="1275"/>
      <c r="P1" s="1275"/>
      <c r="Q1" s="1275"/>
    </row>
    <row r="4" spans="1:17" x14ac:dyDescent="0.25">
      <c r="A4" s="203"/>
      <c r="B4" s="204"/>
      <c r="C4" s="149" t="s">
        <v>119</v>
      </c>
      <c r="D4" s="149" t="s">
        <v>120</v>
      </c>
      <c r="E4" s="149" t="s">
        <v>121</v>
      </c>
      <c r="F4" s="149" t="s">
        <v>209</v>
      </c>
      <c r="G4" s="149" t="s">
        <v>210</v>
      </c>
      <c r="H4" s="149" t="s">
        <v>211</v>
      </c>
      <c r="I4" s="149" t="s">
        <v>212</v>
      </c>
      <c r="J4" s="149" t="s">
        <v>294</v>
      </c>
      <c r="K4" s="149" t="s">
        <v>737</v>
      </c>
      <c r="L4" s="149" t="s">
        <v>738</v>
      </c>
      <c r="M4" s="149" t="s">
        <v>739</v>
      </c>
      <c r="N4" s="149" t="s">
        <v>740</v>
      </c>
      <c r="O4" s="149" t="s">
        <v>741</v>
      </c>
      <c r="P4" s="149" t="s">
        <v>742</v>
      </c>
      <c r="Q4" s="149" t="s">
        <v>743</v>
      </c>
    </row>
    <row r="5" spans="1:17" x14ac:dyDescent="0.25">
      <c r="A5" s="203"/>
      <c r="B5" s="204"/>
      <c r="C5" s="1276" t="s">
        <v>1163</v>
      </c>
      <c r="D5" s="1276"/>
      <c r="E5" s="1276"/>
      <c r="F5" s="1276"/>
      <c r="G5" s="1276"/>
      <c r="H5" s="1276"/>
      <c r="I5" s="1276"/>
      <c r="J5" s="1276" t="s">
        <v>1164</v>
      </c>
      <c r="K5" s="1276"/>
      <c r="L5" s="1276"/>
      <c r="M5" s="1276"/>
      <c r="N5" s="1276" t="s">
        <v>1165</v>
      </c>
      <c r="O5" s="1276"/>
      <c r="P5" s="1276"/>
      <c r="Q5" s="1276"/>
    </row>
    <row r="6" spans="1:17" x14ac:dyDescent="0.25">
      <c r="A6" s="203"/>
      <c r="B6" s="204"/>
      <c r="C6" s="1277" t="s">
        <v>1166</v>
      </c>
      <c r="D6" s="1278"/>
      <c r="E6" s="1278"/>
      <c r="F6" s="1279"/>
      <c r="G6" s="1280" t="s">
        <v>1167</v>
      </c>
      <c r="H6" s="1276"/>
      <c r="I6" s="205" t="s">
        <v>1168</v>
      </c>
      <c r="J6" s="1276" t="s">
        <v>1166</v>
      </c>
      <c r="K6" s="1276"/>
      <c r="L6" s="1273" t="s">
        <v>1167</v>
      </c>
      <c r="M6" s="205" t="s">
        <v>1168</v>
      </c>
      <c r="N6" s="1276" t="s">
        <v>1166</v>
      </c>
      <c r="O6" s="1276"/>
      <c r="P6" s="1273" t="s">
        <v>1167</v>
      </c>
      <c r="Q6" s="205" t="s">
        <v>1168</v>
      </c>
    </row>
    <row r="7" spans="1:17" x14ac:dyDescent="0.25">
      <c r="A7" s="203"/>
      <c r="B7" s="204"/>
      <c r="C7" s="1070" t="s">
        <v>1169</v>
      </c>
      <c r="D7" s="1279"/>
      <c r="E7" s="1070" t="s">
        <v>1170</v>
      </c>
      <c r="F7" s="1279"/>
      <c r="G7" s="1281"/>
      <c r="H7" s="1273" t="s">
        <v>1171</v>
      </c>
      <c r="I7" s="1281"/>
      <c r="J7" s="1273" t="s">
        <v>1169</v>
      </c>
      <c r="K7" s="1273" t="s">
        <v>1170</v>
      </c>
      <c r="L7" s="1281"/>
      <c r="M7" s="1281"/>
      <c r="N7" s="1273" t="s">
        <v>1169</v>
      </c>
      <c r="O7" s="1273" t="s">
        <v>1170</v>
      </c>
      <c r="P7" s="1281"/>
      <c r="Q7" s="1281"/>
    </row>
    <row r="8" spans="1:17" x14ac:dyDescent="0.25">
      <c r="A8" s="206"/>
      <c r="B8" s="207"/>
      <c r="C8" s="208"/>
      <c r="D8" s="149" t="s">
        <v>1171</v>
      </c>
      <c r="E8" s="208"/>
      <c r="F8" s="149" t="s">
        <v>1171</v>
      </c>
      <c r="G8" s="1274"/>
      <c r="H8" s="1274"/>
      <c r="I8" s="1274"/>
      <c r="J8" s="1274"/>
      <c r="K8" s="1274"/>
      <c r="L8" s="1274"/>
      <c r="M8" s="1274"/>
      <c r="N8" s="1274"/>
      <c r="O8" s="1274"/>
      <c r="P8" s="1274"/>
      <c r="Q8" s="1274"/>
    </row>
    <row r="9" spans="1:17" x14ac:dyDescent="0.25">
      <c r="A9" s="209">
        <v>1</v>
      </c>
      <c r="B9" s="210" t="s">
        <v>1172</v>
      </c>
      <c r="C9" s="208"/>
      <c r="D9" s="149"/>
      <c r="E9" s="208"/>
      <c r="F9" s="149"/>
      <c r="G9" s="183"/>
      <c r="H9" s="183"/>
      <c r="I9" s="183"/>
      <c r="J9" s="183"/>
      <c r="K9" s="183"/>
      <c r="L9" s="183"/>
      <c r="M9" s="183"/>
      <c r="N9" s="183"/>
      <c r="O9" s="183"/>
      <c r="P9" s="183"/>
      <c r="Q9" s="183"/>
    </row>
    <row r="10" spans="1:17" x14ac:dyDescent="0.25">
      <c r="A10" s="53">
        <v>2</v>
      </c>
      <c r="B10" s="211" t="s">
        <v>1173</v>
      </c>
      <c r="C10" s="149"/>
      <c r="D10" s="149"/>
      <c r="E10" s="149"/>
      <c r="F10" s="149"/>
      <c r="G10" s="149"/>
      <c r="H10" s="149"/>
      <c r="I10" s="149"/>
      <c r="J10" s="149"/>
      <c r="K10" s="149"/>
      <c r="L10" s="149"/>
      <c r="M10" s="149"/>
      <c r="N10" s="149"/>
      <c r="O10" s="149"/>
      <c r="P10" s="149"/>
      <c r="Q10" s="149"/>
    </row>
    <row r="11" spans="1:17" x14ac:dyDescent="0.25">
      <c r="A11" s="53">
        <v>3</v>
      </c>
      <c r="B11" s="72" t="s">
        <v>1174</v>
      </c>
      <c r="C11" s="72"/>
      <c r="D11" s="72"/>
      <c r="E11" s="72"/>
      <c r="F11" s="72"/>
      <c r="G11" s="72"/>
      <c r="H11" s="72"/>
      <c r="I11" s="72"/>
      <c r="J11" s="72"/>
      <c r="K11" s="72"/>
      <c r="L11" s="72"/>
      <c r="M11" s="72"/>
      <c r="N11" s="72"/>
      <c r="O11" s="72"/>
      <c r="P11" s="72"/>
      <c r="Q11" s="72"/>
    </row>
    <row r="12" spans="1:17" x14ac:dyDescent="0.25">
      <c r="A12" s="53">
        <v>4</v>
      </c>
      <c r="B12" s="72" t="s">
        <v>1175</v>
      </c>
      <c r="C12" s="72"/>
      <c r="D12" s="72"/>
      <c r="E12" s="72"/>
      <c r="F12" s="72"/>
      <c r="G12" s="72"/>
      <c r="H12" s="72"/>
      <c r="I12" s="72"/>
      <c r="J12" s="72"/>
      <c r="K12" s="72"/>
      <c r="L12" s="72"/>
      <c r="M12" s="72"/>
      <c r="N12" s="72"/>
      <c r="O12" s="72"/>
      <c r="P12" s="72"/>
      <c r="Q12" s="72"/>
    </row>
    <row r="13" spans="1:17" x14ac:dyDescent="0.25">
      <c r="A13" s="53">
        <v>5</v>
      </c>
      <c r="B13" s="72" t="s">
        <v>1176</v>
      </c>
      <c r="C13" s="72"/>
      <c r="D13" s="72"/>
      <c r="E13" s="72"/>
      <c r="F13" s="72"/>
      <c r="G13" s="72"/>
      <c r="H13" s="72"/>
      <c r="I13" s="72"/>
      <c r="J13" s="72"/>
      <c r="K13" s="72"/>
      <c r="L13" s="72"/>
      <c r="M13" s="72"/>
      <c r="N13" s="72"/>
      <c r="O13" s="72"/>
      <c r="P13" s="72"/>
      <c r="Q13" s="72"/>
    </row>
    <row r="14" spans="1:17" x14ac:dyDescent="0.25">
      <c r="A14" s="53">
        <v>6</v>
      </c>
      <c r="B14" s="72" t="s">
        <v>1177</v>
      </c>
      <c r="C14" s="72"/>
      <c r="D14" s="72"/>
      <c r="E14" s="72"/>
      <c r="F14" s="72"/>
      <c r="G14" s="72"/>
      <c r="H14" s="72"/>
      <c r="I14" s="72"/>
      <c r="J14" s="72"/>
      <c r="K14" s="72"/>
      <c r="L14" s="72"/>
      <c r="M14" s="72"/>
      <c r="N14" s="72"/>
      <c r="O14" s="72"/>
      <c r="P14" s="72"/>
      <c r="Q14" s="72"/>
    </row>
    <row r="15" spans="1:17" x14ac:dyDescent="0.25">
      <c r="A15" s="53">
        <v>7</v>
      </c>
      <c r="B15" s="212" t="s">
        <v>1178</v>
      </c>
      <c r="C15" s="149"/>
      <c r="D15" s="149"/>
      <c r="E15" s="149"/>
      <c r="F15" s="149"/>
      <c r="G15" s="149"/>
      <c r="H15" s="149"/>
      <c r="I15" s="149"/>
      <c r="J15" s="149"/>
      <c r="K15" s="149"/>
      <c r="L15" s="149"/>
      <c r="M15" s="149"/>
      <c r="N15" s="149"/>
      <c r="O15" s="149"/>
      <c r="P15" s="149"/>
      <c r="Q15" s="149"/>
    </row>
    <row r="16" spans="1:17" x14ac:dyDescent="0.25">
      <c r="A16" s="53">
        <v>8</v>
      </c>
      <c r="B16" s="72" t="s">
        <v>1179</v>
      </c>
      <c r="C16" s="72"/>
      <c r="D16" s="72"/>
      <c r="E16" s="72"/>
      <c r="F16" s="72"/>
      <c r="G16" s="72"/>
      <c r="H16" s="72"/>
      <c r="I16" s="72"/>
      <c r="J16" s="72"/>
      <c r="K16" s="72"/>
      <c r="L16" s="72"/>
      <c r="M16" s="72"/>
      <c r="N16" s="72"/>
      <c r="O16" s="72"/>
      <c r="P16" s="72"/>
      <c r="Q16" s="72"/>
    </row>
    <row r="17" spans="1:17" x14ac:dyDescent="0.25">
      <c r="A17" s="53">
        <v>9</v>
      </c>
      <c r="B17" s="72" t="s">
        <v>1180</v>
      </c>
      <c r="C17" s="72"/>
      <c r="D17" s="72"/>
      <c r="E17" s="72"/>
      <c r="F17" s="72"/>
      <c r="G17" s="72"/>
      <c r="H17" s="72"/>
      <c r="I17" s="72"/>
      <c r="J17" s="72"/>
      <c r="K17" s="72"/>
      <c r="L17" s="72"/>
      <c r="M17" s="72"/>
      <c r="N17" s="72"/>
      <c r="O17" s="72"/>
      <c r="P17" s="72"/>
      <c r="Q17" s="72"/>
    </row>
    <row r="18" spans="1:17" x14ac:dyDescent="0.25">
      <c r="A18" s="53">
        <v>10</v>
      </c>
      <c r="B18" s="72" t="s">
        <v>1181</v>
      </c>
      <c r="C18" s="72"/>
      <c r="D18" s="72"/>
      <c r="E18" s="72"/>
      <c r="F18" s="72"/>
      <c r="G18" s="72"/>
      <c r="H18" s="72"/>
      <c r="I18" s="72"/>
      <c r="J18" s="72"/>
      <c r="K18" s="72"/>
      <c r="L18" s="72"/>
      <c r="M18" s="72"/>
      <c r="N18" s="72"/>
      <c r="O18" s="72"/>
      <c r="P18" s="72"/>
      <c r="Q18" s="72"/>
    </row>
    <row r="19" spans="1:17" x14ac:dyDescent="0.25">
      <c r="A19" s="53">
        <v>11</v>
      </c>
      <c r="B19" s="72" t="s">
        <v>1182</v>
      </c>
      <c r="C19" s="72"/>
      <c r="D19" s="72"/>
      <c r="E19" s="72"/>
      <c r="F19" s="72"/>
      <c r="G19" s="72"/>
      <c r="H19" s="72"/>
      <c r="I19" s="72"/>
      <c r="J19" s="72"/>
      <c r="K19" s="72"/>
      <c r="L19" s="72"/>
      <c r="M19" s="72"/>
      <c r="N19" s="72"/>
      <c r="O19" s="72"/>
      <c r="P19" s="72"/>
      <c r="Q19" s="72"/>
    </row>
    <row r="20" spans="1:17" x14ac:dyDescent="0.25">
      <c r="A20" s="53">
        <v>12</v>
      </c>
      <c r="B20" s="72" t="s">
        <v>1177</v>
      </c>
      <c r="C20" s="72"/>
      <c r="D20" s="72"/>
      <c r="E20" s="72"/>
      <c r="F20" s="72"/>
      <c r="G20" s="72"/>
      <c r="H20" s="72"/>
      <c r="I20" s="72"/>
      <c r="J20" s="72"/>
      <c r="K20" s="72"/>
      <c r="L20" s="72"/>
      <c r="M20" s="72"/>
      <c r="N20" s="72"/>
      <c r="O20" s="72"/>
      <c r="P20" s="72"/>
      <c r="Q20" s="72"/>
    </row>
  </sheetData>
  <mergeCells count="21">
    <mergeCell ref="K7:K8"/>
    <mergeCell ref="M7:M8"/>
    <mergeCell ref="N7:N8"/>
    <mergeCell ref="O7:O8"/>
    <mergeCell ref="Q7:Q8"/>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s>
  <pageMargins left="0.70866141732283472" right="0.70866141732283472" top="0.74803149606299213" bottom="0.74803149606299213" header="0.31496062992125984" footer="0.31496062992125984"/>
  <pageSetup paperSize="9" scale="61" orientation="landscape" cellComments="asDisplayed" r:id="rId1"/>
  <headerFooter>
    <oddHeader>&amp;CDA
Bilag XXVII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BEF2-8785-4FBF-84AC-CD48E78D3DEB}">
  <sheetPr codeName="Ark53">
    <tabColor theme="6" tint="-0.249977111117893"/>
    <pageSetUpPr fitToPage="1"/>
  </sheetPr>
  <dimension ref="A1:N19"/>
  <sheetViews>
    <sheetView showGridLines="0" zoomScaleNormal="100" workbookViewId="0">
      <selection activeCell="B1" sqref="B1:N1"/>
    </sheetView>
  </sheetViews>
  <sheetFormatPr defaultColWidth="9.140625" defaultRowHeight="15" x14ac:dyDescent="0.25"/>
  <cols>
    <col min="1" max="1" width="5.140625" customWidth="1"/>
    <col min="2" max="2" width="27.140625" customWidth="1"/>
    <col min="3" max="12" width="12.140625" customWidth="1"/>
    <col min="13" max="13" width="15.85546875" customWidth="1"/>
  </cols>
  <sheetData>
    <row r="1" spans="1:14" ht="18.75" x14ac:dyDescent="0.3">
      <c r="B1" s="324" t="s">
        <v>1183</v>
      </c>
      <c r="C1" s="322"/>
      <c r="D1" s="322"/>
      <c r="E1" s="322"/>
      <c r="F1" s="322"/>
      <c r="G1" s="322"/>
      <c r="H1" s="322"/>
      <c r="I1" s="322"/>
      <c r="J1" s="322"/>
      <c r="K1" s="322"/>
      <c r="L1" s="322"/>
      <c r="M1" s="322"/>
      <c r="N1" s="323"/>
    </row>
    <row r="4" spans="1:14" x14ac:dyDescent="0.25">
      <c r="A4" s="203"/>
      <c r="B4" s="204"/>
      <c r="C4" s="149" t="s">
        <v>119</v>
      </c>
      <c r="D4" s="149" t="s">
        <v>120</v>
      </c>
      <c r="E4" s="149" t="s">
        <v>121</v>
      </c>
      <c r="F4" s="149" t="s">
        <v>209</v>
      </c>
      <c r="G4" s="149" t="s">
        <v>210</v>
      </c>
      <c r="H4" s="149" t="s">
        <v>211</v>
      </c>
      <c r="I4" s="149" t="s">
        <v>212</v>
      </c>
      <c r="J4" s="149" t="s">
        <v>294</v>
      </c>
      <c r="K4" s="149" t="s">
        <v>737</v>
      </c>
      <c r="L4" s="149" t="s">
        <v>738</v>
      </c>
      <c r="M4" s="149" t="s">
        <v>739</v>
      </c>
      <c r="N4" s="149" t="s">
        <v>740</v>
      </c>
    </row>
    <row r="5" spans="1:14" x14ac:dyDescent="0.25">
      <c r="A5" s="203"/>
      <c r="B5" s="204"/>
      <c r="C5" s="1276" t="s">
        <v>1163</v>
      </c>
      <c r="D5" s="1276"/>
      <c r="E5" s="1276"/>
      <c r="F5" s="1276"/>
      <c r="G5" s="1276" t="s">
        <v>1164</v>
      </c>
      <c r="H5" s="1276"/>
      <c r="I5" s="1276"/>
      <c r="J5" s="1276"/>
      <c r="K5" s="1276" t="s">
        <v>1165</v>
      </c>
      <c r="L5" s="1276"/>
      <c r="M5" s="1276"/>
      <c r="N5" s="1276"/>
    </row>
    <row r="6" spans="1:14" x14ac:dyDescent="0.25">
      <c r="A6" s="203"/>
      <c r="B6" s="204"/>
      <c r="C6" s="1277" t="s">
        <v>1166</v>
      </c>
      <c r="D6" s="1278"/>
      <c r="E6" s="1273" t="s">
        <v>1167</v>
      </c>
      <c r="F6" s="205" t="s">
        <v>1168</v>
      </c>
      <c r="G6" s="1276" t="s">
        <v>1166</v>
      </c>
      <c r="H6" s="1276"/>
      <c r="I6" s="1273" t="s">
        <v>1167</v>
      </c>
      <c r="J6" s="205" t="s">
        <v>1168</v>
      </c>
      <c r="K6" s="1276" t="s">
        <v>1166</v>
      </c>
      <c r="L6" s="1276"/>
      <c r="M6" s="1273" t="s">
        <v>1167</v>
      </c>
      <c r="N6" s="205" t="s">
        <v>1168</v>
      </c>
    </row>
    <row r="7" spans="1:14" x14ac:dyDescent="0.25">
      <c r="A7" s="206"/>
      <c r="B7" s="207"/>
      <c r="C7" s="213" t="s">
        <v>1169</v>
      </c>
      <c r="D7" s="213" t="s">
        <v>1170</v>
      </c>
      <c r="E7" s="1274"/>
      <c r="F7" s="183"/>
      <c r="G7" s="214" t="s">
        <v>1169</v>
      </c>
      <c r="H7" s="214" t="s">
        <v>1170</v>
      </c>
      <c r="I7" s="1274"/>
      <c r="J7" s="183"/>
      <c r="K7" s="214" t="s">
        <v>1169</v>
      </c>
      <c r="L7" s="214" t="s">
        <v>1170</v>
      </c>
      <c r="M7" s="1274"/>
      <c r="N7" s="183"/>
    </row>
    <row r="8" spans="1:14" x14ac:dyDescent="0.25">
      <c r="A8" s="209">
        <v>1</v>
      </c>
      <c r="B8" s="210" t="s">
        <v>1172</v>
      </c>
      <c r="C8" s="213"/>
      <c r="D8" s="213"/>
      <c r="E8" s="183"/>
      <c r="F8" s="214"/>
      <c r="G8" s="214"/>
      <c r="H8" s="214"/>
      <c r="I8" s="183"/>
      <c r="J8" s="214"/>
      <c r="K8" s="214"/>
      <c r="L8" s="214"/>
      <c r="M8" s="183"/>
      <c r="N8" s="214"/>
    </row>
    <row r="9" spans="1:14" x14ac:dyDescent="0.25">
      <c r="A9" s="53">
        <v>2</v>
      </c>
      <c r="B9" s="215" t="s">
        <v>1173</v>
      </c>
      <c r="C9" s="149"/>
      <c r="D9" s="149"/>
      <c r="E9" s="149"/>
      <c r="F9" s="149"/>
      <c r="G9" s="149"/>
      <c r="H9" s="149"/>
      <c r="I9" s="149"/>
      <c r="J9" s="149"/>
      <c r="K9" s="149"/>
      <c r="L9" s="149"/>
      <c r="M9" s="149"/>
      <c r="N9" s="149"/>
    </row>
    <row r="10" spans="1:14" x14ac:dyDescent="0.25">
      <c r="A10" s="53">
        <v>3</v>
      </c>
      <c r="B10" s="216" t="s">
        <v>1174</v>
      </c>
      <c r="C10" s="72"/>
      <c r="D10" s="72"/>
      <c r="E10" s="72"/>
      <c r="F10" s="72"/>
      <c r="G10" s="72"/>
      <c r="H10" s="72"/>
      <c r="I10" s="72"/>
      <c r="J10" s="72"/>
      <c r="K10" s="72"/>
      <c r="L10" s="72"/>
      <c r="M10" s="72"/>
      <c r="N10" s="72"/>
    </row>
    <row r="11" spans="1:14" x14ac:dyDescent="0.25">
      <c r="A11" s="53">
        <v>4</v>
      </c>
      <c r="B11" s="216" t="s">
        <v>1175</v>
      </c>
      <c r="C11" s="72"/>
      <c r="D11" s="72"/>
      <c r="E11" s="72"/>
      <c r="F11" s="72"/>
      <c r="G11" s="72"/>
      <c r="H11" s="72"/>
      <c r="I11" s="72"/>
      <c r="J11" s="72"/>
      <c r="K11" s="72"/>
      <c r="L11" s="72"/>
      <c r="M11" s="72"/>
      <c r="N11" s="72"/>
    </row>
    <row r="12" spans="1:14" x14ac:dyDescent="0.25">
      <c r="A12" s="53">
        <v>5</v>
      </c>
      <c r="B12" s="216" t="s">
        <v>1176</v>
      </c>
      <c r="C12" s="72"/>
      <c r="D12" s="72"/>
      <c r="E12" s="72"/>
      <c r="F12" s="72"/>
      <c r="G12" s="72"/>
      <c r="H12" s="72"/>
      <c r="I12" s="72"/>
      <c r="J12" s="72"/>
      <c r="K12" s="72"/>
      <c r="L12" s="72"/>
      <c r="M12" s="72"/>
      <c r="N12" s="72"/>
    </row>
    <row r="13" spans="1:14" x14ac:dyDescent="0.25">
      <c r="A13" s="53">
        <v>6</v>
      </c>
      <c r="B13" s="216" t="s">
        <v>1177</v>
      </c>
      <c r="C13" s="72"/>
      <c r="D13" s="72"/>
      <c r="E13" s="72"/>
      <c r="F13" s="72"/>
      <c r="G13" s="72"/>
      <c r="H13" s="72"/>
      <c r="I13" s="72"/>
      <c r="J13" s="72"/>
      <c r="K13" s="72"/>
      <c r="L13" s="72"/>
      <c r="M13" s="72"/>
      <c r="N13" s="72"/>
    </row>
    <row r="14" spans="1:14" ht="15.75" customHeight="1" x14ac:dyDescent="0.25">
      <c r="A14" s="53">
        <v>7</v>
      </c>
      <c r="B14" s="215" t="s">
        <v>1178</v>
      </c>
      <c r="C14" s="149"/>
      <c r="D14" s="149"/>
      <c r="E14" s="149"/>
      <c r="F14" s="149"/>
      <c r="G14" s="149"/>
      <c r="H14" s="149"/>
      <c r="I14" s="149"/>
      <c r="J14" s="149"/>
      <c r="K14" s="149"/>
      <c r="L14" s="149"/>
      <c r="M14" s="149"/>
      <c r="N14" s="149"/>
    </row>
    <row r="15" spans="1:14" x14ac:dyDescent="0.25">
      <c r="A15" s="53">
        <v>8</v>
      </c>
      <c r="B15" s="216" t="s">
        <v>1179</v>
      </c>
      <c r="C15" s="72"/>
      <c r="D15" s="72"/>
      <c r="E15" s="72"/>
      <c r="F15" s="72"/>
      <c r="G15" s="72"/>
      <c r="H15" s="72"/>
      <c r="I15" s="72"/>
      <c r="J15" s="72"/>
      <c r="K15" s="72"/>
      <c r="L15" s="72"/>
      <c r="M15" s="72"/>
      <c r="N15" s="72"/>
    </row>
    <row r="16" spans="1:14" x14ac:dyDescent="0.25">
      <c r="A16" s="53">
        <v>9</v>
      </c>
      <c r="B16" s="216" t="s">
        <v>1180</v>
      </c>
      <c r="C16" s="72"/>
      <c r="D16" s="72"/>
      <c r="E16" s="72"/>
      <c r="F16" s="72"/>
      <c r="G16" s="72"/>
      <c r="H16" s="72"/>
      <c r="I16" s="72"/>
      <c r="J16" s="72"/>
      <c r="K16" s="72"/>
      <c r="L16" s="72"/>
      <c r="M16" s="72"/>
      <c r="N16" s="72"/>
    </row>
    <row r="17" spans="1:14" x14ac:dyDescent="0.25">
      <c r="A17" s="53">
        <v>10</v>
      </c>
      <c r="B17" s="216" t="s">
        <v>1181</v>
      </c>
      <c r="C17" s="72"/>
      <c r="D17" s="72"/>
      <c r="E17" s="72"/>
      <c r="F17" s="72"/>
      <c r="G17" s="72"/>
      <c r="H17" s="72"/>
      <c r="I17" s="72"/>
      <c r="J17" s="72"/>
      <c r="K17" s="72"/>
      <c r="L17" s="72"/>
      <c r="M17" s="72"/>
      <c r="N17" s="72"/>
    </row>
    <row r="18" spans="1:14" x14ac:dyDescent="0.25">
      <c r="A18" s="53">
        <v>11</v>
      </c>
      <c r="B18" s="216" t="s">
        <v>1182</v>
      </c>
      <c r="C18" s="72"/>
      <c r="D18" s="72"/>
      <c r="E18" s="72"/>
      <c r="F18" s="72"/>
      <c r="G18" s="72"/>
      <c r="H18" s="72"/>
      <c r="I18" s="72"/>
      <c r="J18" s="72"/>
      <c r="K18" s="72"/>
      <c r="L18" s="72"/>
      <c r="M18" s="72"/>
      <c r="N18" s="72"/>
    </row>
    <row r="19" spans="1:14" x14ac:dyDescent="0.25">
      <c r="A19" s="53">
        <v>12</v>
      </c>
      <c r="B19" s="216" t="s">
        <v>1177</v>
      </c>
      <c r="C19" s="72"/>
      <c r="D19" s="72"/>
      <c r="E19" s="72"/>
      <c r="F19" s="72"/>
      <c r="G19" s="72"/>
      <c r="H19" s="72"/>
      <c r="I19" s="72"/>
      <c r="J19" s="72"/>
      <c r="K19" s="72"/>
      <c r="L19" s="72"/>
      <c r="M19" s="72"/>
      <c r="N19" s="72"/>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73" orientation="landscape" cellComments="asDisplayed" verticalDpi="598" r:id="rId1"/>
  <headerFooter>
    <oddHeader>&amp;CDA
Bilag XXVII</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0B05-0A77-4C50-AA03-4CC24DB6E953}">
  <sheetPr codeName="Ark54">
    <tabColor theme="6" tint="-0.249977111117893"/>
    <pageSetUpPr fitToPage="1"/>
  </sheetPr>
  <dimension ref="A1:T21"/>
  <sheetViews>
    <sheetView showGridLines="0" topLeftCell="B1" zoomScaleNormal="100" workbookViewId="0">
      <selection activeCell="B1" sqref="B1:T1"/>
    </sheetView>
  </sheetViews>
  <sheetFormatPr defaultColWidth="9.140625" defaultRowHeight="15" x14ac:dyDescent="0.25"/>
  <cols>
    <col min="1" max="1" width="5.140625" customWidth="1"/>
    <col min="2" max="3" width="13.85546875" customWidth="1"/>
    <col min="4" max="20" width="13.42578125" customWidth="1"/>
  </cols>
  <sheetData>
    <row r="1" spans="1:20" ht="18.75" x14ac:dyDescent="0.3">
      <c r="B1" s="324" t="s">
        <v>1184</v>
      </c>
      <c r="C1" s="323"/>
      <c r="D1" s="323"/>
      <c r="E1" s="323"/>
      <c r="F1" s="323"/>
      <c r="G1" s="323"/>
      <c r="H1" s="323"/>
      <c r="I1" s="323"/>
      <c r="J1" s="323"/>
      <c r="K1" s="323"/>
      <c r="L1" s="323"/>
      <c r="M1" s="323"/>
      <c r="N1" s="323"/>
      <c r="O1" s="323"/>
      <c r="P1" s="323"/>
      <c r="Q1" s="323"/>
      <c r="R1" s="323"/>
      <c r="S1" s="323"/>
      <c r="T1" s="323"/>
    </row>
    <row r="2" spans="1:20" ht="18.75" x14ac:dyDescent="0.3">
      <c r="B2" s="217"/>
      <c r="C2" s="218"/>
      <c r="D2" s="218"/>
      <c r="E2" s="218"/>
      <c r="F2" s="218"/>
      <c r="G2" s="218"/>
      <c r="H2" s="218"/>
      <c r="I2" s="218"/>
      <c r="J2" s="218"/>
      <c r="K2" s="218"/>
      <c r="L2" s="34"/>
      <c r="M2" s="34"/>
    </row>
    <row r="4" spans="1:20" x14ac:dyDescent="0.25">
      <c r="A4" s="3"/>
      <c r="B4" s="3"/>
      <c r="C4" s="3"/>
      <c r="D4" s="149" t="s">
        <v>119</v>
      </c>
      <c r="E4" s="149" t="s">
        <v>120</v>
      </c>
      <c r="F4" s="149" t="s">
        <v>121</v>
      </c>
      <c r="G4" s="149" t="s">
        <v>209</v>
      </c>
      <c r="H4" s="149" t="s">
        <v>210</v>
      </c>
      <c r="I4" s="149" t="s">
        <v>211</v>
      </c>
      <c r="J4" s="149" t="s">
        <v>212</v>
      </c>
      <c r="K4" s="149" t="s">
        <v>294</v>
      </c>
      <c r="L4" s="149" t="s">
        <v>737</v>
      </c>
      <c r="M4" s="149" t="s">
        <v>738</v>
      </c>
      <c r="N4" s="149" t="s">
        <v>739</v>
      </c>
      <c r="O4" s="149" t="s">
        <v>740</v>
      </c>
      <c r="P4" s="149" t="s">
        <v>741</v>
      </c>
      <c r="Q4" s="149" t="s">
        <v>742</v>
      </c>
      <c r="R4" s="149" t="s">
        <v>743</v>
      </c>
      <c r="S4" s="149" t="s">
        <v>1185</v>
      </c>
      <c r="T4" s="149" t="s">
        <v>1186</v>
      </c>
    </row>
    <row r="5" spans="1:20" x14ac:dyDescent="0.25">
      <c r="A5" s="3"/>
      <c r="B5" s="3"/>
      <c r="C5" s="3"/>
      <c r="D5" s="1283" t="s">
        <v>1187</v>
      </c>
      <c r="E5" s="1276"/>
      <c r="F5" s="1276"/>
      <c r="G5" s="1276"/>
      <c r="H5" s="1276"/>
      <c r="I5" s="1276" t="s">
        <v>1188</v>
      </c>
      <c r="J5" s="1276"/>
      <c r="K5" s="1276"/>
      <c r="L5" s="1276"/>
      <c r="M5" s="1276" t="s">
        <v>1189</v>
      </c>
      <c r="N5" s="1276"/>
      <c r="O5" s="1276"/>
      <c r="P5" s="1276"/>
      <c r="Q5" s="1276" t="s">
        <v>1190</v>
      </c>
      <c r="R5" s="1276"/>
      <c r="S5" s="1276"/>
      <c r="T5" s="1276"/>
    </row>
    <row r="6" spans="1:20" s="42" customFormat="1" ht="45" x14ac:dyDescent="0.25">
      <c r="A6" s="203"/>
      <c r="B6" s="203"/>
      <c r="C6" s="203"/>
      <c r="D6" s="219" t="s">
        <v>1191</v>
      </c>
      <c r="E6" s="219" t="s">
        <v>1192</v>
      </c>
      <c r="F6" s="219" t="s">
        <v>1193</v>
      </c>
      <c r="G6" s="219" t="s">
        <v>1194</v>
      </c>
      <c r="H6" s="219" t="s">
        <v>1195</v>
      </c>
      <c r="I6" s="219" t="s">
        <v>1196</v>
      </c>
      <c r="J6" s="219" t="s">
        <v>1197</v>
      </c>
      <c r="K6" s="219" t="s">
        <v>1198</v>
      </c>
      <c r="L6" s="220" t="s">
        <v>1195</v>
      </c>
      <c r="M6" s="219" t="s">
        <v>1196</v>
      </c>
      <c r="N6" s="219" t="s">
        <v>1197</v>
      </c>
      <c r="O6" s="219" t="s">
        <v>1198</v>
      </c>
      <c r="P6" s="220" t="s">
        <v>1199</v>
      </c>
      <c r="Q6" s="219" t="s">
        <v>1196</v>
      </c>
      <c r="R6" s="219" t="s">
        <v>1197</v>
      </c>
      <c r="S6" s="219" t="s">
        <v>1198</v>
      </c>
      <c r="T6" s="220" t="s">
        <v>1199</v>
      </c>
    </row>
    <row r="7" spans="1:20" x14ac:dyDescent="0.25">
      <c r="A7" s="221">
        <v>1</v>
      </c>
      <c r="B7" s="1284" t="s">
        <v>1172</v>
      </c>
      <c r="C7" s="1284"/>
      <c r="D7" s="72"/>
      <c r="E7" s="72"/>
      <c r="F7" s="72"/>
      <c r="G7" s="72"/>
      <c r="H7" s="72"/>
      <c r="I7" s="72"/>
      <c r="J7" s="72"/>
      <c r="K7" s="72"/>
      <c r="L7" s="72"/>
      <c r="M7" s="72"/>
      <c r="N7" s="72"/>
      <c r="O7" s="72"/>
      <c r="P7" s="72"/>
      <c r="Q7" s="72"/>
      <c r="R7" s="72"/>
      <c r="S7" s="72"/>
      <c r="T7" s="72"/>
    </row>
    <row r="8" spans="1:20" x14ac:dyDescent="0.25">
      <c r="A8" s="149">
        <v>2</v>
      </c>
      <c r="B8" s="1282" t="s">
        <v>1200</v>
      </c>
      <c r="C8" s="1282"/>
      <c r="D8" s="72"/>
      <c r="E8" s="72"/>
      <c r="F8" s="72"/>
      <c r="G8" s="72"/>
      <c r="H8" s="72"/>
      <c r="I8" s="72"/>
      <c r="J8" s="72"/>
      <c r="K8" s="72"/>
      <c r="L8" s="72"/>
      <c r="M8" s="72"/>
      <c r="N8" s="72"/>
      <c r="O8" s="72"/>
      <c r="P8" s="72"/>
      <c r="Q8" s="72"/>
      <c r="R8" s="72"/>
      <c r="S8" s="72"/>
      <c r="T8" s="72"/>
    </row>
    <row r="9" spans="1:20" x14ac:dyDescent="0.25">
      <c r="A9" s="149">
        <v>3</v>
      </c>
      <c r="B9" s="1282" t="s">
        <v>1201</v>
      </c>
      <c r="C9" s="1282"/>
      <c r="D9" s="72"/>
      <c r="E9" s="72"/>
      <c r="F9" s="72"/>
      <c r="G9" s="72"/>
      <c r="H9" s="72"/>
      <c r="I9" s="72"/>
      <c r="J9" s="72"/>
      <c r="K9" s="72"/>
      <c r="L9" s="72"/>
      <c r="M9" s="72"/>
      <c r="N9" s="72"/>
      <c r="O9" s="72"/>
      <c r="P9" s="72"/>
      <c r="Q9" s="72"/>
      <c r="R9" s="72"/>
      <c r="S9" s="72"/>
      <c r="T9" s="72"/>
    </row>
    <row r="10" spans="1:20" x14ac:dyDescent="0.25">
      <c r="A10" s="149">
        <v>4</v>
      </c>
      <c r="B10" s="1282" t="s">
        <v>1202</v>
      </c>
      <c r="C10" s="1282"/>
      <c r="D10" s="72"/>
      <c r="E10" s="72"/>
      <c r="F10" s="72"/>
      <c r="G10" s="72"/>
      <c r="H10" s="72"/>
      <c r="I10" s="72"/>
      <c r="J10" s="72"/>
      <c r="K10" s="72"/>
      <c r="L10" s="72"/>
      <c r="M10" s="72"/>
      <c r="N10" s="72"/>
      <c r="O10" s="72"/>
      <c r="P10" s="72"/>
      <c r="Q10" s="72"/>
      <c r="R10" s="72"/>
      <c r="S10" s="72"/>
      <c r="T10" s="72"/>
    </row>
    <row r="11" spans="1:20" x14ac:dyDescent="0.25">
      <c r="A11" s="149">
        <v>5</v>
      </c>
      <c r="B11" s="1285" t="s">
        <v>1203</v>
      </c>
      <c r="C11" s="1285"/>
      <c r="D11" s="72"/>
      <c r="E11" s="72"/>
      <c r="F11" s="72"/>
      <c r="G11" s="72"/>
      <c r="H11" s="72"/>
      <c r="I11" s="72"/>
      <c r="J11" s="72"/>
      <c r="K11" s="72"/>
      <c r="L11" s="72"/>
      <c r="M11" s="72"/>
      <c r="N11" s="72"/>
      <c r="O11" s="72"/>
      <c r="P11" s="72"/>
      <c r="Q11" s="72"/>
      <c r="R11" s="72"/>
      <c r="S11" s="72"/>
      <c r="T11" s="72"/>
    </row>
    <row r="12" spans="1:20" x14ac:dyDescent="0.25">
      <c r="A12" s="149">
        <v>6</v>
      </c>
      <c r="B12" s="1282" t="s">
        <v>1204</v>
      </c>
      <c r="C12" s="1282"/>
      <c r="D12" s="72"/>
      <c r="E12" s="72"/>
      <c r="F12" s="72"/>
      <c r="G12" s="72"/>
      <c r="H12" s="72"/>
      <c r="I12" s="72"/>
      <c r="J12" s="72"/>
      <c r="K12" s="72"/>
      <c r="L12" s="72"/>
      <c r="M12" s="72"/>
      <c r="N12" s="72"/>
      <c r="O12" s="72"/>
      <c r="P12" s="72"/>
      <c r="Q12" s="72"/>
      <c r="R12" s="72"/>
      <c r="S12" s="72"/>
      <c r="T12" s="72"/>
    </row>
    <row r="13" spans="1:20" x14ac:dyDescent="0.25">
      <c r="A13" s="149">
        <v>7</v>
      </c>
      <c r="B13" s="1285" t="s">
        <v>1203</v>
      </c>
      <c r="C13" s="1285"/>
      <c r="D13" s="72"/>
      <c r="E13" s="72"/>
      <c r="F13" s="72"/>
      <c r="G13" s="72"/>
      <c r="H13" s="72"/>
      <c r="I13" s="72"/>
      <c r="J13" s="72"/>
      <c r="K13" s="72"/>
      <c r="L13" s="72"/>
      <c r="M13" s="72"/>
      <c r="N13" s="72"/>
      <c r="O13" s="72"/>
      <c r="P13" s="72"/>
      <c r="Q13" s="72"/>
      <c r="R13" s="72"/>
      <c r="S13" s="72"/>
      <c r="T13" s="72"/>
    </row>
    <row r="14" spans="1:20" x14ac:dyDescent="0.25">
      <c r="A14" s="149">
        <v>8</v>
      </c>
      <c r="B14" s="1282" t="s">
        <v>1205</v>
      </c>
      <c r="C14" s="1282"/>
      <c r="D14" s="72"/>
      <c r="E14" s="72"/>
      <c r="F14" s="72"/>
      <c r="G14" s="72"/>
      <c r="H14" s="72"/>
      <c r="I14" s="72"/>
      <c r="J14" s="72"/>
      <c r="K14" s="72"/>
      <c r="L14" s="72"/>
      <c r="M14" s="72"/>
      <c r="N14" s="72"/>
      <c r="O14" s="72"/>
      <c r="P14" s="72"/>
      <c r="Q14" s="72"/>
      <c r="R14" s="72"/>
      <c r="S14" s="72"/>
      <c r="T14" s="72"/>
    </row>
    <row r="15" spans="1:20" x14ac:dyDescent="0.25">
      <c r="A15" s="149">
        <v>9</v>
      </c>
      <c r="B15" s="1282" t="s">
        <v>1206</v>
      </c>
      <c r="C15" s="1282"/>
      <c r="D15" s="72"/>
      <c r="E15" s="72"/>
      <c r="F15" s="72"/>
      <c r="G15" s="72"/>
      <c r="H15" s="72"/>
      <c r="I15" s="72"/>
      <c r="J15" s="72"/>
      <c r="K15" s="72"/>
      <c r="L15" s="72"/>
      <c r="M15" s="72"/>
      <c r="N15" s="72"/>
      <c r="O15" s="72"/>
      <c r="P15" s="72"/>
      <c r="Q15" s="72"/>
      <c r="R15" s="72"/>
      <c r="S15" s="72"/>
      <c r="T15" s="72"/>
    </row>
    <row r="16" spans="1:20" x14ac:dyDescent="0.25">
      <c r="A16" s="149">
        <v>10</v>
      </c>
      <c r="B16" s="1282" t="s">
        <v>1201</v>
      </c>
      <c r="C16" s="1282"/>
      <c r="D16" s="72"/>
      <c r="E16" s="72"/>
      <c r="F16" s="72"/>
      <c r="G16" s="72"/>
      <c r="H16" s="72"/>
      <c r="I16" s="72"/>
      <c r="J16" s="72"/>
      <c r="K16" s="72"/>
      <c r="L16" s="72"/>
      <c r="M16" s="72"/>
      <c r="N16" s="72"/>
      <c r="O16" s="72"/>
      <c r="P16" s="72"/>
      <c r="Q16" s="72"/>
      <c r="R16" s="72"/>
      <c r="S16" s="72"/>
      <c r="T16" s="72"/>
    </row>
    <row r="17" spans="1:20" x14ac:dyDescent="0.25">
      <c r="A17" s="149">
        <v>11</v>
      </c>
      <c r="B17" s="1282" t="s">
        <v>1207</v>
      </c>
      <c r="C17" s="1282"/>
      <c r="D17" s="72"/>
      <c r="E17" s="72"/>
      <c r="F17" s="72"/>
      <c r="G17" s="72"/>
      <c r="H17" s="72"/>
      <c r="I17" s="72"/>
      <c r="J17" s="72"/>
      <c r="K17" s="72"/>
      <c r="L17" s="72"/>
      <c r="M17" s="72"/>
      <c r="N17" s="72"/>
      <c r="O17" s="72"/>
      <c r="P17" s="72"/>
      <c r="Q17" s="72"/>
      <c r="R17" s="72"/>
      <c r="S17" s="72"/>
      <c r="T17" s="72"/>
    </row>
    <row r="18" spans="1:20" x14ac:dyDescent="0.25">
      <c r="A18" s="149">
        <v>12</v>
      </c>
      <c r="B18" s="1282" t="s">
        <v>1204</v>
      </c>
      <c r="C18" s="1282"/>
      <c r="D18" s="72"/>
      <c r="E18" s="72"/>
      <c r="F18" s="72"/>
      <c r="G18" s="72"/>
      <c r="H18" s="72"/>
      <c r="I18" s="72"/>
      <c r="J18" s="72"/>
      <c r="K18" s="72"/>
      <c r="L18" s="72"/>
      <c r="M18" s="72"/>
      <c r="N18" s="72"/>
      <c r="O18" s="72"/>
      <c r="P18" s="72"/>
      <c r="Q18" s="72"/>
      <c r="R18" s="72"/>
      <c r="S18" s="72"/>
      <c r="T18" s="72"/>
    </row>
    <row r="19" spans="1:20" x14ac:dyDescent="0.25">
      <c r="A19" s="149">
        <v>13</v>
      </c>
      <c r="B19" s="1282" t="s">
        <v>1205</v>
      </c>
      <c r="C19" s="1282"/>
      <c r="D19" s="72"/>
      <c r="E19" s="72"/>
      <c r="F19" s="72"/>
      <c r="G19" s="72"/>
      <c r="H19" s="72"/>
      <c r="I19" s="72"/>
      <c r="J19" s="72"/>
      <c r="K19" s="72"/>
      <c r="L19" s="72"/>
      <c r="M19" s="72"/>
      <c r="N19" s="72"/>
      <c r="O19" s="72"/>
      <c r="P19" s="72"/>
      <c r="Q19" s="72"/>
      <c r="R19" s="72"/>
      <c r="S19" s="72"/>
      <c r="T19" s="72"/>
    </row>
    <row r="21" spans="1:20" ht="13.5" customHeight="1" x14ac:dyDescent="0.25"/>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07E4-1958-4807-85C1-4FD0E0A1C659}">
  <sheetPr codeName="Ark55">
    <tabColor theme="6" tint="-0.249977111117893"/>
    <pageSetUpPr fitToPage="1"/>
  </sheetPr>
  <dimension ref="A1:T19"/>
  <sheetViews>
    <sheetView showGridLines="0" topLeftCell="I1" zoomScaleNormal="100" workbookViewId="0">
      <selection activeCell="T19" sqref="T19"/>
    </sheetView>
  </sheetViews>
  <sheetFormatPr defaultColWidth="9.140625" defaultRowHeight="15" x14ac:dyDescent="0.25"/>
  <cols>
    <col min="1" max="1" width="4.5703125" customWidth="1"/>
    <col min="2" max="3" width="13.85546875" customWidth="1"/>
    <col min="4" max="20" width="13.42578125" customWidth="1"/>
  </cols>
  <sheetData>
    <row r="1" spans="1:20" ht="18.75" x14ac:dyDescent="0.3">
      <c r="B1" s="324" t="s">
        <v>1208</v>
      </c>
      <c r="C1" s="322"/>
      <c r="D1" s="322"/>
      <c r="E1" s="322"/>
      <c r="F1" s="322"/>
      <c r="G1" s="322"/>
      <c r="H1" s="322"/>
      <c r="I1" s="322"/>
      <c r="J1" s="322"/>
      <c r="K1" s="322"/>
      <c r="L1" s="323"/>
      <c r="M1" s="323"/>
      <c r="N1" s="323"/>
      <c r="O1" s="323"/>
      <c r="P1" s="323"/>
      <c r="Q1" s="323"/>
      <c r="R1" s="323"/>
      <c r="S1" s="323"/>
      <c r="T1" s="323"/>
    </row>
    <row r="4" spans="1:20" x14ac:dyDescent="0.25">
      <c r="A4" s="3"/>
      <c r="B4" s="3"/>
      <c r="C4" s="222"/>
      <c r="D4" s="149" t="s">
        <v>119</v>
      </c>
      <c r="E4" s="149" t="s">
        <v>120</v>
      </c>
      <c r="F4" s="149" t="s">
        <v>121</v>
      </c>
      <c r="G4" s="149" t="s">
        <v>209</v>
      </c>
      <c r="H4" s="149" t="s">
        <v>210</v>
      </c>
      <c r="I4" s="149" t="s">
        <v>211</v>
      </c>
      <c r="J4" s="149" t="s">
        <v>212</v>
      </c>
      <c r="K4" s="149" t="s">
        <v>294</v>
      </c>
      <c r="L4" s="149" t="s">
        <v>737</v>
      </c>
      <c r="M4" s="149" t="s">
        <v>738</v>
      </c>
      <c r="N4" s="149" t="s">
        <v>739</v>
      </c>
      <c r="O4" s="149" t="s">
        <v>740</v>
      </c>
      <c r="P4" s="149" t="s">
        <v>741</v>
      </c>
      <c r="Q4" s="149" t="s">
        <v>742</v>
      </c>
      <c r="R4" s="149" t="s">
        <v>743</v>
      </c>
      <c r="S4" s="149" t="s">
        <v>1185</v>
      </c>
      <c r="T4" s="149" t="s">
        <v>1186</v>
      </c>
    </row>
    <row r="5" spans="1:20" ht="15" customHeight="1" x14ac:dyDescent="0.25">
      <c r="A5" s="3"/>
      <c r="B5" s="3"/>
      <c r="C5" s="222"/>
      <c r="D5" s="1283" t="s">
        <v>1187</v>
      </c>
      <c r="E5" s="1276"/>
      <c r="F5" s="1276"/>
      <c r="G5" s="1276"/>
      <c r="H5" s="1276"/>
      <c r="I5" s="1276" t="s">
        <v>1188</v>
      </c>
      <c r="J5" s="1276"/>
      <c r="K5" s="1276"/>
      <c r="L5" s="1276"/>
      <c r="M5" s="1276" t="s">
        <v>1189</v>
      </c>
      <c r="N5" s="1276"/>
      <c r="O5" s="1276"/>
      <c r="P5" s="1276"/>
      <c r="Q5" s="1276" t="s">
        <v>1190</v>
      </c>
      <c r="R5" s="1276"/>
      <c r="S5" s="1276"/>
      <c r="T5" s="1276"/>
    </row>
    <row r="6" spans="1:20" s="42" customFormat="1" ht="45" x14ac:dyDescent="0.25">
      <c r="A6" s="223"/>
      <c r="B6" s="223"/>
      <c r="C6" s="224"/>
      <c r="D6" s="219" t="s">
        <v>1191</v>
      </c>
      <c r="E6" s="219" t="s">
        <v>1192</v>
      </c>
      <c r="F6" s="219" t="s">
        <v>1193</v>
      </c>
      <c r="G6" s="219" t="s">
        <v>1194</v>
      </c>
      <c r="H6" s="219" t="s">
        <v>1195</v>
      </c>
      <c r="I6" s="219" t="s">
        <v>1196</v>
      </c>
      <c r="J6" s="219" t="s">
        <v>1197</v>
      </c>
      <c r="K6" s="219" t="s">
        <v>1198</v>
      </c>
      <c r="L6" s="220" t="s">
        <v>1195</v>
      </c>
      <c r="M6" s="219" t="s">
        <v>1196</v>
      </c>
      <c r="N6" s="219" t="s">
        <v>1197</v>
      </c>
      <c r="O6" s="219" t="s">
        <v>1198</v>
      </c>
      <c r="P6" s="220" t="s">
        <v>1195</v>
      </c>
      <c r="Q6" s="219" t="s">
        <v>1196</v>
      </c>
      <c r="R6" s="219" t="s">
        <v>1197</v>
      </c>
      <c r="S6" s="219" t="s">
        <v>1198</v>
      </c>
      <c r="T6" s="220" t="s">
        <v>1195</v>
      </c>
    </row>
    <row r="7" spans="1:20" x14ac:dyDescent="0.25">
      <c r="A7" s="221">
        <v>1</v>
      </c>
      <c r="B7" s="1284" t="s">
        <v>1172</v>
      </c>
      <c r="C7" s="1284"/>
      <c r="D7" s="72"/>
      <c r="E7" s="72"/>
      <c r="F7" s="72"/>
      <c r="G7" s="72"/>
      <c r="H7" s="72"/>
      <c r="I7" s="72"/>
      <c r="J7" s="72"/>
      <c r="K7" s="72"/>
      <c r="L7" s="72"/>
      <c r="M7" s="72"/>
      <c r="N7" s="72"/>
      <c r="O7" s="72"/>
      <c r="P7" s="72"/>
      <c r="Q7" s="72"/>
      <c r="R7" s="72"/>
      <c r="S7" s="72"/>
      <c r="T7" s="72"/>
    </row>
    <row r="8" spans="1:20" x14ac:dyDescent="0.25">
      <c r="A8" s="149">
        <v>2</v>
      </c>
      <c r="B8" s="1282" t="s">
        <v>1209</v>
      </c>
      <c r="C8" s="1282"/>
      <c r="D8" s="72"/>
      <c r="E8" s="72"/>
      <c r="F8" s="72"/>
      <c r="G8" s="72"/>
      <c r="H8" s="72"/>
      <c r="I8" s="72"/>
      <c r="J8" s="72"/>
      <c r="K8" s="72"/>
      <c r="L8" s="72"/>
      <c r="M8" s="72"/>
      <c r="N8" s="72"/>
      <c r="O8" s="72"/>
      <c r="P8" s="72"/>
      <c r="Q8" s="72"/>
      <c r="R8" s="72"/>
      <c r="S8" s="72"/>
      <c r="T8" s="72"/>
    </row>
    <row r="9" spans="1:20" x14ac:dyDescent="0.25">
      <c r="A9" s="149">
        <v>3</v>
      </c>
      <c r="B9" s="1282" t="s">
        <v>1201</v>
      </c>
      <c r="C9" s="1282"/>
      <c r="D9" s="72"/>
      <c r="E9" s="72"/>
      <c r="F9" s="72"/>
      <c r="G9" s="72"/>
      <c r="H9" s="72"/>
      <c r="I9" s="72"/>
      <c r="J9" s="72"/>
      <c r="K9" s="72"/>
      <c r="L9" s="72"/>
      <c r="M9" s="72"/>
      <c r="N9" s="72"/>
      <c r="O9" s="72"/>
      <c r="P9" s="72"/>
      <c r="Q9" s="72"/>
      <c r="R9" s="72"/>
      <c r="S9" s="72"/>
      <c r="T9" s="72"/>
    </row>
    <row r="10" spans="1:20" x14ac:dyDescent="0.25">
      <c r="A10" s="149">
        <v>4</v>
      </c>
      <c r="B10" s="1282" t="s">
        <v>1207</v>
      </c>
      <c r="C10" s="1282"/>
      <c r="D10" s="72"/>
      <c r="E10" s="72"/>
      <c r="F10" s="72"/>
      <c r="G10" s="72"/>
      <c r="H10" s="72"/>
      <c r="I10" s="72"/>
      <c r="J10" s="72"/>
      <c r="K10" s="72"/>
      <c r="L10" s="72"/>
      <c r="M10" s="72"/>
      <c r="N10" s="72"/>
      <c r="O10" s="72"/>
      <c r="P10" s="72"/>
      <c r="Q10" s="72"/>
      <c r="R10" s="72"/>
      <c r="S10" s="72"/>
      <c r="T10" s="72"/>
    </row>
    <row r="11" spans="1:20" x14ac:dyDescent="0.25">
      <c r="A11" s="149">
        <v>5</v>
      </c>
      <c r="B11" s="1285" t="s">
        <v>1203</v>
      </c>
      <c r="C11" s="1285"/>
      <c r="D11" s="72"/>
      <c r="E11" s="72"/>
      <c r="F11" s="72"/>
      <c r="G11" s="72"/>
      <c r="H11" s="72"/>
      <c r="I11" s="72"/>
      <c r="J11" s="72"/>
      <c r="K11" s="72"/>
      <c r="L11" s="72"/>
      <c r="M11" s="72"/>
      <c r="N11" s="72"/>
      <c r="O11" s="72"/>
      <c r="P11" s="72"/>
      <c r="Q11" s="72"/>
      <c r="R11" s="72"/>
      <c r="S11" s="72"/>
      <c r="T11" s="72"/>
    </row>
    <row r="12" spans="1:20" x14ac:dyDescent="0.25">
      <c r="A12" s="149">
        <v>6</v>
      </c>
      <c r="B12" s="1282" t="s">
        <v>1204</v>
      </c>
      <c r="C12" s="1282"/>
      <c r="D12" s="72"/>
      <c r="E12" s="72"/>
      <c r="F12" s="72"/>
      <c r="G12" s="72"/>
      <c r="H12" s="72"/>
      <c r="I12" s="72"/>
      <c r="J12" s="72"/>
      <c r="K12" s="72"/>
      <c r="L12" s="72"/>
      <c r="M12" s="72"/>
      <c r="N12" s="72"/>
      <c r="O12" s="72"/>
      <c r="P12" s="72"/>
      <c r="Q12" s="72"/>
      <c r="R12" s="72"/>
      <c r="S12" s="72"/>
      <c r="T12" s="72"/>
    </row>
    <row r="13" spans="1:20" x14ac:dyDescent="0.25">
      <c r="A13" s="149">
        <v>7</v>
      </c>
      <c r="B13" s="1285" t="s">
        <v>1203</v>
      </c>
      <c r="C13" s="1285"/>
      <c r="D13" s="72"/>
      <c r="E13" s="72"/>
      <c r="F13" s="72"/>
      <c r="G13" s="72"/>
      <c r="H13" s="72"/>
      <c r="I13" s="72"/>
      <c r="J13" s="72"/>
      <c r="K13" s="72"/>
      <c r="L13" s="72"/>
      <c r="M13" s="72"/>
      <c r="N13" s="72"/>
      <c r="O13" s="72"/>
      <c r="P13" s="72"/>
      <c r="Q13" s="72"/>
      <c r="R13" s="72"/>
      <c r="S13" s="72"/>
      <c r="T13" s="72"/>
    </row>
    <row r="14" spans="1:20" x14ac:dyDescent="0.25">
      <c r="A14" s="149">
        <v>8</v>
      </c>
      <c r="B14" s="1282" t="s">
        <v>1205</v>
      </c>
      <c r="C14" s="1282"/>
      <c r="D14" s="72"/>
      <c r="E14" s="72"/>
      <c r="F14" s="72"/>
      <c r="G14" s="72"/>
      <c r="H14" s="72"/>
      <c r="I14" s="72"/>
      <c r="J14" s="72"/>
      <c r="K14" s="72"/>
      <c r="L14" s="72"/>
      <c r="M14" s="72"/>
      <c r="N14" s="72"/>
      <c r="O14" s="72"/>
      <c r="P14" s="72"/>
      <c r="Q14" s="72"/>
      <c r="R14" s="72"/>
      <c r="S14" s="72"/>
      <c r="T14" s="72"/>
    </row>
    <row r="15" spans="1:20" x14ac:dyDescent="0.25">
      <c r="A15" s="149">
        <v>9</v>
      </c>
      <c r="B15" s="1282" t="s">
        <v>1210</v>
      </c>
      <c r="C15" s="1282"/>
      <c r="D15" s="72"/>
      <c r="E15" s="72"/>
      <c r="F15" s="72"/>
      <c r="G15" s="72"/>
      <c r="H15" s="72"/>
      <c r="I15" s="72"/>
      <c r="J15" s="72"/>
      <c r="K15" s="72"/>
      <c r="L15" s="72"/>
      <c r="M15" s="72"/>
      <c r="N15" s="72"/>
      <c r="O15" s="72"/>
      <c r="P15" s="72"/>
      <c r="Q15" s="72"/>
      <c r="R15" s="72"/>
      <c r="S15" s="72"/>
      <c r="T15" s="72"/>
    </row>
    <row r="16" spans="1:20" x14ac:dyDescent="0.25">
      <c r="A16" s="149">
        <v>10</v>
      </c>
      <c r="B16" s="1282" t="s">
        <v>1201</v>
      </c>
      <c r="C16" s="1282"/>
      <c r="D16" s="72"/>
      <c r="E16" s="72"/>
      <c r="F16" s="72"/>
      <c r="G16" s="72"/>
      <c r="H16" s="72"/>
      <c r="I16" s="72"/>
      <c r="J16" s="72"/>
      <c r="K16" s="72"/>
      <c r="L16" s="72"/>
      <c r="M16" s="72"/>
      <c r="N16" s="72"/>
      <c r="O16" s="72"/>
      <c r="P16" s="72"/>
      <c r="Q16" s="72"/>
      <c r="R16" s="72"/>
      <c r="S16" s="72"/>
      <c r="T16" s="72"/>
    </row>
    <row r="17" spans="1:20" x14ac:dyDescent="0.25">
      <c r="A17" s="149">
        <v>11</v>
      </c>
      <c r="B17" s="1282" t="s">
        <v>1207</v>
      </c>
      <c r="C17" s="1282"/>
      <c r="D17" s="72"/>
      <c r="E17" s="72"/>
      <c r="F17" s="72"/>
      <c r="G17" s="72"/>
      <c r="H17" s="72"/>
      <c r="I17" s="72"/>
      <c r="J17" s="72"/>
      <c r="K17" s="72"/>
      <c r="L17" s="72"/>
      <c r="M17" s="72"/>
      <c r="N17" s="72"/>
      <c r="O17" s="72"/>
      <c r="P17" s="72"/>
      <c r="Q17" s="72"/>
      <c r="R17" s="72"/>
      <c r="S17" s="72"/>
      <c r="T17" s="72"/>
    </row>
    <row r="18" spans="1:20" x14ac:dyDescent="0.25">
      <c r="A18" s="149">
        <v>12</v>
      </c>
      <c r="B18" s="1282" t="s">
        <v>1204</v>
      </c>
      <c r="C18" s="1282"/>
      <c r="D18" s="72"/>
      <c r="E18" s="72"/>
      <c r="F18" s="72"/>
      <c r="G18" s="72"/>
      <c r="H18" s="72"/>
      <c r="I18" s="72"/>
      <c r="J18" s="72"/>
      <c r="K18" s="72"/>
      <c r="L18" s="72"/>
      <c r="M18" s="72"/>
      <c r="N18" s="72"/>
      <c r="O18" s="72"/>
      <c r="P18" s="72"/>
      <c r="Q18" s="72"/>
      <c r="R18" s="72"/>
      <c r="S18" s="72"/>
      <c r="T18" s="72"/>
    </row>
    <row r="19" spans="1:20" x14ac:dyDescent="0.25">
      <c r="A19" s="149">
        <v>13</v>
      </c>
      <c r="B19" s="1282" t="s">
        <v>1205</v>
      </c>
      <c r="C19" s="1282"/>
      <c r="D19" s="72"/>
      <c r="E19" s="72"/>
      <c r="F19" s="72"/>
      <c r="G19" s="72"/>
      <c r="H19" s="72"/>
      <c r="I19" s="72"/>
      <c r="J19" s="72"/>
      <c r="K19" s="72"/>
      <c r="L19" s="72"/>
      <c r="M19" s="72"/>
      <c r="N19" s="72"/>
      <c r="O19" s="72"/>
      <c r="P19" s="72"/>
      <c r="Q19" s="72"/>
      <c r="R19" s="72"/>
      <c r="S19" s="72"/>
      <c r="T19" s="72"/>
    </row>
  </sheetData>
  <mergeCells count="17">
    <mergeCell ref="B15:C15"/>
    <mergeCell ref="B16:C16"/>
    <mergeCell ref="B17:C17"/>
    <mergeCell ref="B18:C18"/>
    <mergeCell ref="B19:C19"/>
    <mergeCell ref="B14:C14"/>
    <mergeCell ref="D5:H5"/>
    <mergeCell ref="I5:L5"/>
    <mergeCell ref="M5:P5"/>
    <mergeCell ref="Q5:T5"/>
    <mergeCell ref="B7:C7"/>
    <mergeCell ref="B8:C8"/>
    <mergeCell ref="B9:C9"/>
    <mergeCell ref="B10:C10"/>
    <mergeCell ref="B11:C11"/>
    <mergeCell ref="B12:C12"/>
    <mergeCell ref="B13:C13"/>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9F6A-C301-46D2-952B-1DBD13FBC398}">
  <sheetPr codeName="Ark56">
    <tabColor theme="6" tint="-0.249977111117893"/>
    <pageSetUpPr fitToPage="1"/>
  </sheetPr>
  <dimension ref="A1:E19"/>
  <sheetViews>
    <sheetView showGridLines="0" zoomScaleNormal="100" workbookViewId="0">
      <selection activeCell="B1" sqref="B1:E1"/>
    </sheetView>
  </sheetViews>
  <sheetFormatPr defaultColWidth="9.140625" defaultRowHeight="15" x14ac:dyDescent="0.25"/>
  <cols>
    <col min="1" max="1" width="5.85546875" customWidth="1"/>
    <col min="2" max="2" width="27.140625" customWidth="1"/>
    <col min="3" max="3" width="33.140625" customWidth="1"/>
    <col min="4" max="4" width="28" bestFit="1" customWidth="1"/>
    <col min="5" max="5" width="64.85546875" customWidth="1"/>
  </cols>
  <sheetData>
    <row r="1" spans="1:5" ht="18.75" x14ac:dyDescent="0.3">
      <c r="A1" s="3"/>
      <c r="B1" s="324" t="s">
        <v>1211</v>
      </c>
      <c r="C1" s="324"/>
      <c r="D1" s="324"/>
      <c r="E1" s="324"/>
    </row>
    <row r="2" spans="1:5" x14ac:dyDescent="0.25">
      <c r="B2" s="225"/>
      <c r="C2" s="225"/>
      <c r="D2" s="225"/>
      <c r="E2" s="225"/>
    </row>
    <row r="4" spans="1:5" x14ac:dyDescent="0.25">
      <c r="A4" s="203"/>
      <c r="B4" s="203"/>
      <c r="C4" s="149" t="s">
        <v>119</v>
      </c>
      <c r="D4" s="149" t="s">
        <v>120</v>
      </c>
      <c r="E4" s="149" t="s">
        <v>121</v>
      </c>
    </row>
    <row r="5" spans="1:5" x14ac:dyDescent="0.25">
      <c r="A5" s="203"/>
      <c r="B5" s="203"/>
      <c r="C5" s="1277" t="s">
        <v>1212</v>
      </c>
      <c r="D5" s="1278"/>
      <c r="E5" s="1279"/>
    </row>
    <row r="6" spans="1:5" x14ac:dyDescent="0.25">
      <c r="A6" s="203"/>
      <c r="B6" s="203"/>
      <c r="C6" s="1280" t="s">
        <v>1213</v>
      </c>
      <c r="D6" s="1276"/>
      <c r="E6" s="1273" t="s">
        <v>1214</v>
      </c>
    </row>
    <row r="7" spans="1:5" x14ac:dyDescent="0.25">
      <c r="A7" s="203"/>
      <c r="B7" s="203"/>
      <c r="C7" s="208"/>
      <c r="D7" s="149" t="s">
        <v>1215</v>
      </c>
      <c r="E7" s="1274"/>
    </row>
    <row r="8" spans="1:5" x14ac:dyDescent="0.25">
      <c r="A8" s="209">
        <v>1</v>
      </c>
      <c r="B8" s="210" t="s">
        <v>1172</v>
      </c>
      <c r="C8" s="149"/>
      <c r="D8" s="149"/>
      <c r="E8" s="58"/>
    </row>
    <row r="9" spans="1:5" x14ac:dyDescent="0.25">
      <c r="A9" s="53">
        <v>2</v>
      </c>
      <c r="B9" s="212" t="s">
        <v>1173</v>
      </c>
      <c r="C9" s="149"/>
      <c r="D9" s="149"/>
      <c r="E9" s="149"/>
    </row>
    <row r="10" spans="1:5" x14ac:dyDescent="0.25">
      <c r="A10" s="53">
        <v>3</v>
      </c>
      <c r="B10" s="72" t="s">
        <v>1174</v>
      </c>
      <c r="C10" s="72"/>
      <c r="D10" s="72"/>
      <c r="E10" s="72"/>
    </row>
    <row r="11" spans="1:5" x14ac:dyDescent="0.25">
      <c r="A11" s="53">
        <v>4</v>
      </c>
      <c r="B11" s="72" t="s">
        <v>1175</v>
      </c>
      <c r="C11" s="72"/>
      <c r="D11" s="72"/>
      <c r="E11" s="72"/>
    </row>
    <row r="12" spans="1:5" x14ac:dyDescent="0.25">
      <c r="A12" s="53">
        <v>5</v>
      </c>
      <c r="B12" s="72" t="s">
        <v>1176</v>
      </c>
      <c r="C12" s="72"/>
      <c r="D12" s="72"/>
      <c r="E12" s="72"/>
    </row>
    <row r="13" spans="1:5" x14ac:dyDescent="0.25">
      <c r="A13" s="53">
        <v>6</v>
      </c>
      <c r="B13" s="72" t="s">
        <v>1177</v>
      </c>
      <c r="C13" s="72"/>
      <c r="D13" s="72"/>
      <c r="E13" s="72"/>
    </row>
    <row r="14" spans="1:5" x14ac:dyDescent="0.25">
      <c r="A14" s="53">
        <v>7</v>
      </c>
      <c r="B14" s="212" t="s">
        <v>1178</v>
      </c>
      <c r="C14" s="149"/>
      <c r="D14" s="149"/>
      <c r="E14" s="149"/>
    </row>
    <row r="15" spans="1:5" x14ac:dyDescent="0.25">
      <c r="A15" s="53">
        <v>8</v>
      </c>
      <c r="B15" s="72" t="s">
        <v>1179</v>
      </c>
      <c r="C15" s="72"/>
      <c r="D15" s="72"/>
      <c r="E15" s="72"/>
    </row>
    <row r="16" spans="1:5" x14ac:dyDescent="0.25">
      <c r="A16" s="53">
        <v>9</v>
      </c>
      <c r="B16" s="72" t="s">
        <v>1180</v>
      </c>
      <c r="C16" s="72"/>
      <c r="D16" s="72"/>
      <c r="E16" s="72"/>
    </row>
    <row r="17" spans="1:5" x14ac:dyDescent="0.25">
      <c r="A17" s="53">
        <v>10</v>
      </c>
      <c r="B17" s="72" t="s">
        <v>1181</v>
      </c>
      <c r="C17" s="72"/>
      <c r="D17" s="72"/>
      <c r="E17" s="72"/>
    </row>
    <row r="18" spans="1:5" x14ac:dyDescent="0.25">
      <c r="A18" s="53">
        <v>11</v>
      </c>
      <c r="B18" s="72" t="s">
        <v>1182</v>
      </c>
      <c r="C18" s="72"/>
      <c r="D18" s="72"/>
      <c r="E18" s="72"/>
    </row>
    <row r="19" spans="1:5" x14ac:dyDescent="0.25">
      <c r="A19" s="53">
        <v>12</v>
      </c>
      <c r="B19" s="72" t="s">
        <v>1177</v>
      </c>
      <c r="C19" s="72"/>
      <c r="D19" s="72"/>
      <c r="E19" s="72"/>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82" orientation="landscape" r:id="rId1"/>
  <headerFooter>
    <oddHeader>&amp;CDA
Bilag XXVII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9011-EC54-4AC1-B7F4-26DDDA8C3445}">
  <sheetPr codeName="Ark57">
    <tabColor theme="6" tint="-0.249977111117893"/>
    <pageSetUpPr fitToPage="1"/>
  </sheetPr>
  <dimension ref="A1:J19"/>
  <sheetViews>
    <sheetView showGridLines="0" zoomScaleNormal="100" workbookViewId="0"/>
  </sheetViews>
  <sheetFormatPr defaultColWidth="11.42578125" defaultRowHeight="15" x14ac:dyDescent="0.25"/>
  <cols>
    <col min="1" max="1" width="9.140625" style="383" customWidth="1"/>
    <col min="2" max="2" width="10.42578125" style="383" customWidth="1"/>
    <col min="3" max="3" width="41.5703125" style="383" customWidth="1"/>
    <col min="4" max="4" width="22.5703125" style="383" customWidth="1"/>
    <col min="5" max="5" width="15.42578125" style="383" customWidth="1"/>
    <col min="6" max="6" width="11.42578125" style="383"/>
    <col min="7" max="7" width="50.85546875" style="383" customWidth="1"/>
    <col min="8" max="8" width="7.42578125" style="383" customWidth="1"/>
    <col min="9" max="9" width="42" style="383" customWidth="1"/>
    <col min="10" max="16384" width="11.42578125" style="383"/>
  </cols>
  <sheetData>
    <row r="1" spans="1:10" x14ac:dyDescent="0.25">
      <c r="A1" s="9"/>
      <c r="B1" s="3" t="s">
        <v>115</v>
      </c>
      <c r="C1" s="3" t="s">
        <v>1663</v>
      </c>
      <c r="E1" s="399"/>
      <c r="F1" s="399"/>
      <c r="G1" s="399"/>
      <c r="H1" s="399"/>
      <c r="I1" s="399"/>
      <c r="J1" s="388"/>
    </row>
    <row r="2" spans="1:10" s="126" customFormat="1" ht="26.1" customHeight="1" x14ac:dyDescent="0.25">
      <c r="B2" s="590" t="s">
        <v>1878</v>
      </c>
      <c r="C2" s="590"/>
      <c r="D2" s="590"/>
      <c r="E2" s="590"/>
      <c r="F2" s="590"/>
      <c r="G2" s="590"/>
    </row>
    <row r="3" spans="1:10" x14ac:dyDescent="0.25">
      <c r="B3" s="144"/>
      <c r="C3" s="144"/>
      <c r="D3" s="144"/>
    </row>
    <row r="4" spans="1:10" x14ac:dyDescent="0.25">
      <c r="B4" s="144"/>
      <c r="C4" s="144"/>
      <c r="D4" s="144"/>
    </row>
    <row r="5" spans="1:10" ht="38.25" customHeight="1" x14ac:dyDescent="0.25">
      <c r="B5" s="840"/>
      <c r="C5" s="840"/>
      <c r="D5" s="984" t="s">
        <v>119</v>
      </c>
      <c r="E5" s="985" t="s">
        <v>120</v>
      </c>
      <c r="F5" s="985" t="s">
        <v>121</v>
      </c>
      <c r="G5" s="985" t="s">
        <v>209</v>
      </c>
    </row>
    <row r="6" spans="1:10" x14ac:dyDescent="0.25">
      <c r="B6" s="1286" t="s">
        <v>1644</v>
      </c>
      <c r="C6" s="1286" t="s">
        <v>1644</v>
      </c>
      <c r="D6" s="998" t="s">
        <v>1879</v>
      </c>
      <c r="E6" s="1289"/>
      <c r="F6" s="1289"/>
      <c r="G6" s="1290"/>
      <c r="H6" s="390"/>
    </row>
    <row r="7" spans="1:10" ht="15.75" customHeight="1" x14ac:dyDescent="0.25">
      <c r="B7" s="1287"/>
      <c r="C7" s="1287"/>
      <c r="D7" s="986" t="s">
        <v>1217</v>
      </c>
      <c r="E7" s="1291" t="s">
        <v>1880</v>
      </c>
      <c r="F7" s="1292"/>
      <c r="G7" s="1293"/>
      <c r="H7" s="390"/>
    </row>
    <row r="8" spans="1:10" ht="30" x14ac:dyDescent="0.25">
      <c r="B8" s="1288"/>
      <c r="C8" s="1288"/>
      <c r="D8" s="822" t="s">
        <v>1644</v>
      </c>
      <c r="E8" s="987" t="s">
        <v>1220</v>
      </c>
      <c r="F8" s="987" t="s">
        <v>1221</v>
      </c>
      <c r="G8" s="987" t="s">
        <v>1222</v>
      </c>
      <c r="H8" s="390"/>
    </row>
    <row r="9" spans="1:10" x14ac:dyDescent="0.25">
      <c r="B9" s="62">
        <v>1</v>
      </c>
      <c r="C9" s="988" t="s">
        <v>1218</v>
      </c>
      <c r="D9" s="995">
        <v>2405.0998540999999</v>
      </c>
      <c r="E9" s="989"/>
      <c r="F9" s="989"/>
      <c r="G9" s="989"/>
      <c r="H9" s="390"/>
    </row>
    <row r="10" spans="1:10" x14ac:dyDescent="0.25">
      <c r="B10" s="62">
        <v>2</v>
      </c>
      <c r="C10" s="988" t="s">
        <v>1219</v>
      </c>
      <c r="D10" s="989"/>
      <c r="E10" s="989"/>
      <c r="F10" s="989"/>
      <c r="G10" s="989"/>
    </row>
    <row r="11" spans="1:10" x14ac:dyDescent="0.25">
      <c r="B11" s="62">
        <v>3</v>
      </c>
      <c r="C11" s="990" t="s">
        <v>1881</v>
      </c>
      <c r="D11" s="989"/>
      <c r="E11" s="989"/>
      <c r="F11" s="989"/>
      <c r="G11" s="989"/>
    </row>
    <row r="12" spans="1:10" x14ac:dyDescent="0.25">
      <c r="B12" s="62">
        <v>4</v>
      </c>
      <c r="C12" s="990" t="s">
        <v>1882</v>
      </c>
      <c r="D12" s="995">
        <v>158.60673223000001</v>
      </c>
      <c r="E12" s="989"/>
      <c r="F12" s="989"/>
      <c r="G12" s="989"/>
    </row>
    <row r="13" spans="1:10" x14ac:dyDescent="0.25">
      <c r="B13" s="62">
        <v>5</v>
      </c>
      <c r="C13" s="990" t="s">
        <v>1883</v>
      </c>
      <c r="D13" s="991"/>
      <c r="E13" s="992"/>
      <c r="F13" s="992"/>
      <c r="G13" s="992"/>
    </row>
    <row r="14" spans="1:10" x14ac:dyDescent="0.25">
      <c r="B14" s="62">
        <v>6</v>
      </c>
      <c r="C14" s="990" t="s">
        <v>1884</v>
      </c>
      <c r="D14" s="996">
        <f>+D9+D12</f>
        <v>2563.7065863299999</v>
      </c>
      <c r="E14" s="993"/>
      <c r="F14" s="991"/>
      <c r="G14" s="994"/>
    </row>
    <row r="18" ht="50.25" customHeight="1" x14ac:dyDescent="0.25"/>
    <row r="19" ht="50.25" customHeight="1" x14ac:dyDescent="0.25"/>
  </sheetData>
  <mergeCells count="4">
    <mergeCell ref="B6:B8"/>
    <mergeCell ref="C6:C8"/>
    <mergeCell ref="D6:G6"/>
    <mergeCell ref="E7:G7"/>
  </mergeCells>
  <pageMargins left="0.70866141732283472" right="0.70866141732283472" top="0.74803149606299213" bottom="0.74803149606299213" header="0.31496062992125984" footer="0.31496062992125984"/>
  <pageSetup paperSize="9" orientation="landscape" r:id="rId1"/>
  <headerFooter>
    <oddHeader>&amp;CDA
Bilag XXIX</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5317-67F4-4B9E-977C-AB1BD89B1B7B}">
  <sheetPr codeName="Ark58">
    <tabColor theme="6" tint="-0.499984740745262"/>
  </sheetPr>
  <dimension ref="A1:N19"/>
  <sheetViews>
    <sheetView showGridLines="0" topLeftCell="A7" zoomScaleNormal="80" zoomScalePageLayoutView="80" workbookViewId="0">
      <selection activeCell="A7" sqref="A7"/>
    </sheetView>
  </sheetViews>
  <sheetFormatPr defaultColWidth="9.140625" defaultRowHeight="15" x14ac:dyDescent="0.25"/>
  <cols>
    <col min="1" max="1" width="9.140625" style="383"/>
    <col min="2" max="2" width="11.42578125" style="383" customWidth="1"/>
    <col min="3" max="3" width="43.5703125" style="383" customWidth="1"/>
    <col min="4" max="6" width="22.42578125" style="383" customWidth="1"/>
    <col min="7" max="9" width="22.42578125" style="383" hidden="1" customWidth="1"/>
    <col min="10" max="11" width="22.42578125" style="383" customWidth="1"/>
    <col min="12" max="12" width="9.140625" style="383"/>
    <col min="13" max="13" width="13.140625" style="386" customWidth="1"/>
    <col min="14" max="14" width="52.42578125" style="383" customWidth="1"/>
    <col min="15" max="16384" width="9.140625" style="383"/>
  </cols>
  <sheetData>
    <row r="1" spans="1:14" hidden="1" x14ac:dyDescent="0.25"/>
    <row r="2" spans="1:14" hidden="1" x14ac:dyDescent="0.25">
      <c r="N2" s="226"/>
    </row>
    <row r="3" spans="1:14" ht="31.5" hidden="1" customHeight="1" x14ac:dyDescent="0.25">
      <c r="B3" s="1239" t="s">
        <v>1223</v>
      </c>
      <c r="C3" s="1295" t="s">
        <v>1224</v>
      </c>
      <c r="D3" s="1296"/>
      <c r="E3" s="1296"/>
      <c r="F3" s="1296"/>
      <c r="G3" s="1296"/>
      <c r="H3" s="1296"/>
      <c r="I3" s="1296"/>
      <c r="J3" s="1296"/>
      <c r="K3" s="1296"/>
      <c r="L3" s="1297"/>
      <c r="N3" s="387"/>
    </row>
    <row r="4" spans="1:14" ht="32.25" hidden="1" customHeight="1" x14ac:dyDescent="0.25">
      <c r="B4" s="1294"/>
      <c r="C4" s="1298" t="s">
        <v>1225</v>
      </c>
      <c r="D4" s="1299"/>
      <c r="E4" s="1299"/>
      <c r="F4" s="1299"/>
      <c r="G4" s="1299"/>
      <c r="H4" s="1299"/>
      <c r="I4" s="1299"/>
      <c r="J4" s="1299"/>
      <c r="K4" s="1299"/>
      <c r="L4" s="1300"/>
    </row>
    <row r="5" spans="1:14" ht="25.5" hidden="1" customHeight="1" x14ac:dyDescent="0.25">
      <c r="B5" s="1036"/>
      <c r="C5" s="1295" t="s">
        <v>1226</v>
      </c>
      <c r="D5" s="1296"/>
      <c r="E5" s="1296"/>
      <c r="F5" s="1296"/>
      <c r="G5" s="1296"/>
      <c r="H5" s="1296"/>
      <c r="I5" s="1296"/>
      <c r="J5" s="1296"/>
      <c r="K5" s="1296"/>
      <c r="L5" s="1297"/>
    </row>
    <row r="6" spans="1:14" hidden="1" x14ac:dyDescent="0.25">
      <c r="B6" s="227"/>
      <c r="C6" s="388"/>
      <c r="D6" s="388"/>
      <c r="E6" s="388"/>
      <c r="F6" s="388"/>
      <c r="G6" s="388"/>
      <c r="H6" s="388"/>
      <c r="I6" s="388"/>
      <c r="J6" s="388"/>
      <c r="K6" s="388"/>
      <c r="L6" s="388"/>
    </row>
    <row r="7" spans="1:14" x14ac:dyDescent="0.25">
      <c r="A7" s="9"/>
      <c r="B7" s="3" t="s">
        <v>115</v>
      </c>
      <c r="C7" s="3" t="s">
        <v>5</v>
      </c>
      <c r="D7" s="388"/>
      <c r="E7" s="388"/>
      <c r="F7" s="388"/>
      <c r="G7" s="388"/>
      <c r="H7" s="388"/>
      <c r="I7" s="388"/>
      <c r="J7" s="388"/>
      <c r="K7" s="388"/>
      <c r="L7" s="388"/>
    </row>
    <row r="8" spans="1:14" s="389" customFormat="1" ht="18.75" x14ac:dyDescent="0.25">
      <c r="B8" s="592" t="s">
        <v>1227</v>
      </c>
      <c r="C8" s="591"/>
      <c r="D8" s="591"/>
      <c r="E8" s="591"/>
      <c r="F8" s="591"/>
      <c r="G8" s="591"/>
      <c r="H8" s="591"/>
      <c r="I8" s="591"/>
      <c r="J8" s="591"/>
      <c r="K8" s="591"/>
    </row>
    <row r="9" spans="1:14" s="389" customFormat="1" x14ac:dyDescent="0.25"/>
    <row r="10" spans="1:14" s="389" customFormat="1" x14ac:dyDescent="0.25">
      <c r="B10" s="383"/>
    </row>
    <row r="11" spans="1:14" s="389" customFormat="1" x14ac:dyDescent="0.25">
      <c r="B11" s="383"/>
    </row>
    <row r="12" spans="1:14" ht="13.5" customHeight="1" x14ac:dyDescent="0.25">
      <c r="B12" s="1301" t="s">
        <v>1228</v>
      </c>
      <c r="C12" s="1301"/>
      <c r="D12" s="228" t="s">
        <v>119</v>
      </c>
      <c r="E12" s="228" t="s">
        <v>120</v>
      </c>
      <c r="F12" s="228" t="s">
        <v>121</v>
      </c>
      <c r="G12" s="228" t="s">
        <v>765</v>
      </c>
      <c r="H12" s="228" t="s">
        <v>767</v>
      </c>
      <c r="I12" s="228"/>
      <c r="J12" s="228" t="s">
        <v>209</v>
      </c>
      <c r="K12" s="229" t="s">
        <v>210</v>
      </c>
    </row>
    <row r="13" spans="1:14" ht="15" customHeight="1" x14ac:dyDescent="0.25">
      <c r="B13" s="1301"/>
      <c r="C13" s="1301"/>
      <c r="D13" s="1301" t="s">
        <v>1229</v>
      </c>
      <c r="E13" s="1301"/>
      <c r="F13" s="1301"/>
      <c r="G13" s="627" t="s">
        <v>704</v>
      </c>
      <c r="H13" s="627" t="s">
        <v>1230</v>
      </c>
      <c r="I13" s="627"/>
      <c r="J13" s="1302" t="s">
        <v>1231</v>
      </c>
      <c r="K13" s="1302" t="s">
        <v>1232</v>
      </c>
    </row>
    <row r="14" spans="1:14" x14ac:dyDescent="0.25">
      <c r="B14" s="1301"/>
      <c r="C14" s="1301"/>
      <c r="D14" s="627" t="s">
        <v>1233</v>
      </c>
      <c r="E14" s="627" t="s">
        <v>1234</v>
      </c>
      <c r="F14" s="627" t="s">
        <v>1235</v>
      </c>
      <c r="G14" s="627" t="s">
        <v>1236</v>
      </c>
      <c r="H14" s="627"/>
      <c r="I14" s="627"/>
      <c r="J14" s="1302"/>
      <c r="K14" s="1302"/>
    </row>
    <row r="15" spans="1:14" ht="38.25" customHeight="1" x14ac:dyDescent="0.25">
      <c r="B15" s="627">
        <v>1</v>
      </c>
      <c r="C15" s="230" t="s">
        <v>1237</v>
      </c>
      <c r="D15" s="358">
        <v>1261.2400380399999</v>
      </c>
      <c r="E15" s="358">
        <v>2168.0875847833299</v>
      </c>
      <c r="F15" s="358">
        <v>2106.6094867122201</v>
      </c>
      <c r="G15" s="627"/>
      <c r="H15" s="627"/>
      <c r="I15" s="627"/>
      <c r="J15" s="358">
        <v>276.79685547677701</v>
      </c>
      <c r="K15" s="358">
        <v>3459.96069345972</v>
      </c>
    </row>
    <row r="16" spans="1:14" ht="45" x14ac:dyDescent="0.25">
      <c r="B16" s="627">
        <v>2</v>
      </c>
      <c r="C16" s="231" t="s">
        <v>1238</v>
      </c>
      <c r="D16" s="627"/>
      <c r="E16" s="627"/>
      <c r="F16" s="627"/>
      <c r="G16" s="627"/>
      <c r="H16" s="627"/>
      <c r="I16" s="627"/>
      <c r="J16" s="627"/>
      <c r="K16" s="627"/>
    </row>
    <row r="17" spans="2:11" ht="38.25" customHeight="1" x14ac:dyDescent="0.25">
      <c r="B17" s="627">
        <v>3</v>
      </c>
      <c r="C17" s="232" t="s">
        <v>1239</v>
      </c>
      <c r="D17" s="627"/>
      <c r="E17" s="627"/>
      <c r="F17" s="627"/>
      <c r="G17" s="627"/>
      <c r="H17" s="627"/>
      <c r="I17" s="627"/>
      <c r="J17" s="233"/>
      <c r="K17" s="234"/>
    </row>
    <row r="18" spans="2:11" ht="38.25" customHeight="1" x14ac:dyDescent="0.25">
      <c r="B18" s="627">
        <v>4</v>
      </c>
      <c r="C18" s="232" t="s">
        <v>1240</v>
      </c>
      <c r="D18" s="627"/>
      <c r="E18" s="627"/>
      <c r="F18" s="627"/>
      <c r="G18" s="235"/>
      <c r="H18" s="236"/>
      <c r="I18" s="236"/>
      <c r="J18" s="233"/>
      <c r="K18" s="237"/>
    </row>
    <row r="19" spans="2:11" ht="38.25" customHeight="1" x14ac:dyDescent="0.25">
      <c r="B19" s="238">
        <v>5</v>
      </c>
      <c r="C19" s="230" t="s">
        <v>1241</v>
      </c>
      <c r="D19" s="627"/>
      <c r="E19" s="627"/>
      <c r="F19" s="627"/>
      <c r="G19" s="236"/>
      <c r="H19" s="236"/>
      <c r="I19" s="236"/>
      <c r="J19" s="627"/>
      <c r="K19" s="627"/>
    </row>
  </sheetData>
  <mergeCells count="8">
    <mergeCell ref="B3:B5"/>
    <mergeCell ref="C3:L3"/>
    <mergeCell ref="C4:L4"/>
    <mergeCell ref="C5:L5"/>
    <mergeCell ref="B12:C14"/>
    <mergeCell ref="D13:F13"/>
    <mergeCell ref="J13:J14"/>
    <mergeCell ref="K13:K14"/>
  </mergeCells>
  <pageMargins left="0.70866141732283472" right="0.70866141732283472" top="0.74803149606299213" bottom="0.74803149606299213" header="0.31496062992125984" footer="0.31496062992125984"/>
  <pageSetup paperSize="9" scale="75" orientation="landscape" verticalDpi="1200" r:id="rId1"/>
  <headerFooter>
    <oddHeader>&amp;CDA
Bilag XXXI</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5784-45BD-4D57-9788-6439BAE0496A}">
  <sheetPr codeName="Ark59">
    <tabColor theme="7" tint="0.59999389629810485"/>
    <pageSetUpPr fitToPage="1"/>
  </sheetPr>
  <dimension ref="A1:I28"/>
  <sheetViews>
    <sheetView showGridLines="0" zoomScaleNormal="100" workbookViewId="0"/>
  </sheetViews>
  <sheetFormatPr defaultColWidth="9.140625" defaultRowHeight="15" x14ac:dyDescent="0.25"/>
  <cols>
    <col min="1" max="1" width="9.140625" style="3"/>
    <col min="2" max="2" width="10.5703125" style="3" customWidth="1"/>
    <col min="3" max="3" width="10.42578125" style="3" customWidth="1"/>
    <col min="4" max="4" width="9.140625" style="3"/>
    <col min="5" max="5" width="72.42578125" style="3" customWidth="1"/>
    <col min="6" max="6" width="22.7109375" style="3" customWidth="1"/>
    <col min="7" max="8" width="22" style="3" customWidth="1"/>
    <col min="9" max="9" width="44.42578125" style="3" customWidth="1"/>
    <col min="10" max="16384" width="9.140625" style="3"/>
  </cols>
  <sheetData>
    <row r="1" spans="1:9" x14ac:dyDescent="0.25">
      <c r="A1" s="9"/>
      <c r="B1" s="3" t="s">
        <v>115</v>
      </c>
      <c r="C1" s="3" t="s">
        <v>5</v>
      </c>
    </row>
    <row r="2" spans="1:9" ht="18.75" x14ac:dyDescent="0.3">
      <c r="B2" s="585" t="s">
        <v>42</v>
      </c>
      <c r="C2" s="327"/>
      <c r="D2" s="327"/>
      <c r="E2" s="327"/>
      <c r="F2" s="327"/>
      <c r="G2" s="327"/>
      <c r="H2" s="327"/>
      <c r="I2" s="327"/>
    </row>
    <row r="4" spans="1:9" x14ac:dyDescent="0.25">
      <c r="F4" s="149" t="s">
        <v>119</v>
      </c>
      <c r="G4" s="149" t="s">
        <v>120</v>
      </c>
      <c r="H4" s="149" t="s">
        <v>121</v>
      </c>
      <c r="I4" s="149" t="s">
        <v>209</v>
      </c>
    </row>
    <row r="5" spans="1:9" ht="30" x14ac:dyDescent="0.25">
      <c r="C5" s="1282"/>
      <c r="D5" s="1282"/>
      <c r="E5" s="1282"/>
      <c r="F5" s="5" t="s">
        <v>1242</v>
      </c>
      <c r="G5" s="5" t="s">
        <v>1243</v>
      </c>
      <c r="H5" s="5" t="s">
        <v>1244</v>
      </c>
      <c r="I5" s="53" t="s">
        <v>1245</v>
      </c>
    </row>
    <row r="6" spans="1:9" ht="15" customHeight="1" x14ac:dyDescent="0.25">
      <c r="B6" s="149">
        <v>1</v>
      </c>
      <c r="C6" s="1303" t="s">
        <v>1246</v>
      </c>
      <c r="D6" s="1304"/>
      <c r="E6" s="72" t="s">
        <v>1247</v>
      </c>
      <c r="F6" s="658">
        <v>10</v>
      </c>
      <c r="G6" s="658">
        <v>2</v>
      </c>
      <c r="H6" s="658">
        <v>6</v>
      </c>
      <c r="I6" s="658">
        <v>15</v>
      </c>
    </row>
    <row r="7" spans="1:9" x14ac:dyDescent="0.25">
      <c r="B7" s="149">
        <v>2</v>
      </c>
      <c r="C7" s="1305"/>
      <c r="D7" s="1001"/>
      <c r="E7" s="72" t="s">
        <v>1248</v>
      </c>
      <c r="F7" s="659">
        <v>2</v>
      </c>
      <c r="G7" s="660">
        <v>8</v>
      </c>
      <c r="H7" s="661">
        <v>11</v>
      </c>
      <c r="I7" s="660">
        <v>16</v>
      </c>
    </row>
    <row r="8" spans="1:9" x14ac:dyDescent="0.25">
      <c r="B8" s="149">
        <v>3</v>
      </c>
      <c r="C8" s="1305"/>
      <c r="D8" s="1001"/>
      <c r="E8" s="239" t="s">
        <v>1249</v>
      </c>
      <c r="F8" s="659">
        <v>2</v>
      </c>
      <c r="G8" s="660">
        <v>8</v>
      </c>
      <c r="H8" s="659">
        <v>11</v>
      </c>
      <c r="I8" s="660">
        <v>16</v>
      </c>
    </row>
    <row r="9" spans="1:9" x14ac:dyDescent="0.25">
      <c r="B9" s="149">
        <v>4</v>
      </c>
      <c r="C9" s="1305"/>
      <c r="D9" s="1001"/>
      <c r="E9" s="239" t="s">
        <v>1250</v>
      </c>
      <c r="F9" s="240"/>
      <c r="G9" s="240"/>
      <c r="H9" s="240"/>
      <c r="I9" s="240"/>
    </row>
    <row r="10" spans="1:9" x14ac:dyDescent="0.25">
      <c r="B10" s="149" t="s">
        <v>1251</v>
      </c>
      <c r="C10" s="1305"/>
      <c r="D10" s="1001"/>
      <c r="E10" s="241" t="s">
        <v>1252</v>
      </c>
      <c r="F10" s="72"/>
      <c r="G10" s="72"/>
      <c r="H10" s="72"/>
      <c r="I10" s="72"/>
    </row>
    <row r="11" spans="1:9" x14ac:dyDescent="0.25">
      <c r="B11" s="149">
        <v>5</v>
      </c>
      <c r="C11" s="1305"/>
      <c r="D11" s="1001"/>
      <c r="E11" s="241" t="s">
        <v>1253</v>
      </c>
      <c r="F11" s="72"/>
      <c r="G11" s="72"/>
      <c r="H11" s="72"/>
      <c r="I11" s="72"/>
    </row>
    <row r="12" spans="1:9" x14ac:dyDescent="0.25">
      <c r="B12" s="149" t="s">
        <v>1254</v>
      </c>
      <c r="C12" s="1305"/>
      <c r="D12" s="1001"/>
      <c r="E12" s="239" t="s">
        <v>1255</v>
      </c>
      <c r="F12" s="72"/>
      <c r="G12" s="72"/>
      <c r="H12" s="72"/>
      <c r="I12" s="72"/>
    </row>
    <row r="13" spans="1:9" x14ac:dyDescent="0.25">
      <c r="B13" s="149">
        <v>6</v>
      </c>
      <c r="C13" s="1305"/>
      <c r="D13" s="1001"/>
      <c r="E13" s="239" t="s">
        <v>1250</v>
      </c>
      <c r="F13" s="240"/>
      <c r="G13" s="240"/>
      <c r="H13" s="240"/>
      <c r="I13" s="240"/>
    </row>
    <row r="14" spans="1:9" x14ac:dyDescent="0.25">
      <c r="B14" s="149">
        <v>7</v>
      </c>
      <c r="C14" s="1305"/>
      <c r="D14" s="1001"/>
      <c r="E14" s="239" t="s">
        <v>1256</v>
      </c>
      <c r="F14" s="72"/>
      <c r="G14" s="72"/>
      <c r="H14" s="72"/>
      <c r="I14" s="72"/>
    </row>
    <row r="15" spans="1:9" x14ac:dyDescent="0.25">
      <c r="B15" s="149">
        <v>8</v>
      </c>
      <c r="C15" s="1306"/>
      <c r="D15" s="1003"/>
      <c r="E15" s="239" t="s">
        <v>1250</v>
      </c>
      <c r="F15" s="240"/>
      <c r="G15" s="240"/>
      <c r="H15" s="240"/>
      <c r="I15" s="240"/>
    </row>
    <row r="16" spans="1:9" ht="15" customHeight="1" x14ac:dyDescent="0.25">
      <c r="B16" s="149">
        <v>9</v>
      </c>
      <c r="C16" s="1307" t="s">
        <v>1257</v>
      </c>
      <c r="D16" s="1307"/>
      <c r="E16" s="72" t="s">
        <v>1247</v>
      </c>
      <c r="F16" s="72"/>
      <c r="G16" s="72"/>
      <c r="H16" s="72"/>
      <c r="I16" s="72"/>
    </row>
    <row r="17" spans="2:9" x14ac:dyDescent="0.25">
      <c r="B17" s="149">
        <v>10</v>
      </c>
      <c r="C17" s="1307"/>
      <c r="D17" s="1307"/>
      <c r="E17" s="72" t="s">
        <v>1258</v>
      </c>
      <c r="F17" s="72"/>
      <c r="G17" s="72"/>
      <c r="H17" s="72"/>
      <c r="I17" s="72"/>
    </row>
    <row r="18" spans="2:9" x14ac:dyDescent="0.25">
      <c r="B18" s="149">
        <v>11</v>
      </c>
      <c r="C18" s="1307"/>
      <c r="D18" s="1307"/>
      <c r="E18" s="239" t="s">
        <v>1249</v>
      </c>
      <c r="F18" s="72"/>
      <c r="G18" s="72"/>
      <c r="H18" s="72"/>
      <c r="I18" s="72"/>
    </row>
    <row r="19" spans="2:9" x14ac:dyDescent="0.25">
      <c r="B19" s="149">
        <v>12</v>
      </c>
      <c r="C19" s="1307"/>
      <c r="D19" s="1307"/>
      <c r="E19" s="242" t="s">
        <v>1259</v>
      </c>
      <c r="F19" s="72"/>
      <c r="G19" s="72"/>
      <c r="H19" s="72"/>
      <c r="I19" s="72"/>
    </row>
    <row r="20" spans="2:9" x14ac:dyDescent="0.25">
      <c r="B20" s="149" t="s">
        <v>1260</v>
      </c>
      <c r="C20" s="1307"/>
      <c r="D20" s="1307"/>
      <c r="E20" s="241" t="s">
        <v>1252</v>
      </c>
      <c r="F20" s="72"/>
      <c r="G20" s="72"/>
      <c r="H20" s="72"/>
      <c r="I20" s="72"/>
    </row>
    <row r="21" spans="2:9" x14ac:dyDescent="0.25">
      <c r="B21" s="149" t="s">
        <v>1261</v>
      </c>
      <c r="C21" s="1307"/>
      <c r="D21" s="1307"/>
      <c r="E21" s="242" t="s">
        <v>1259</v>
      </c>
      <c r="F21" s="72"/>
      <c r="G21" s="72"/>
      <c r="H21" s="72"/>
      <c r="I21" s="72"/>
    </row>
    <row r="22" spans="2:9" x14ac:dyDescent="0.25">
      <c r="B22" s="149" t="s">
        <v>1262</v>
      </c>
      <c r="C22" s="1307"/>
      <c r="D22" s="1307"/>
      <c r="E22" s="241" t="s">
        <v>1253</v>
      </c>
      <c r="F22" s="72"/>
      <c r="G22" s="72"/>
      <c r="H22" s="72"/>
      <c r="I22" s="72"/>
    </row>
    <row r="23" spans="2:9" x14ac:dyDescent="0.25">
      <c r="B23" s="149" t="s">
        <v>1263</v>
      </c>
      <c r="C23" s="1307"/>
      <c r="D23" s="1307"/>
      <c r="E23" s="242" t="s">
        <v>1259</v>
      </c>
      <c r="F23" s="72"/>
      <c r="G23" s="72"/>
      <c r="H23" s="72"/>
      <c r="I23" s="72"/>
    </row>
    <row r="24" spans="2:9" x14ac:dyDescent="0.25">
      <c r="B24" s="149" t="s">
        <v>1264</v>
      </c>
      <c r="C24" s="1307"/>
      <c r="D24" s="1307"/>
      <c r="E24" s="239" t="s">
        <v>1255</v>
      </c>
      <c r="F24" s="72"/>
      <c r="G24" s="72"/>
      <c r="H24" s="72"/>
      <c r="I24" s="72"/>
    </row>
    <row r="25" spans="2:9" x14ac:dyDescent="0.25">
      <c r="B25" s="149" t="s">
        <v>1265</v>
      </c>
      <c r="C25" s="1307"/>
      <c r="D25" s="1307"/>
      <c r="E25" s="242" t="s">
        <v>1259</v>
      </c>
      <c r="F25" s="72"/>
      <c r="G25" s="72"/>
      <c r="H25" s="72"/>
      <c r="I25" s="72"/>
    </row>
    <row r="26" spans="2:9" x14ac:dyDescent="0.25">
      <c r="B26" s="149">
        <v>15</v>
      </c>
      <c r="C26" s="1307"/>
      <c r="D26" s="1307"/>
      <c r="E26" s="239" t="s">
        <v>1256</v>
      </c>
      <c r="F26" s="72"/>
      <c r="G26" s="72"/>
      <c r="H26" s="72"/>
      <c r="I26" s="72"/>
    </row>
    <row r="27" spans="2:9" x14ac:dyDescent="0.25">
      <c r="B27" s="149">
        <v>16</v>
      </c>
      <c r="C27" s="1307"/>
      <c r="D27" s="1307"/>
      <c r="E27" s="242" t="s">
        <v>1259</v>
      </c>
      <c r="F27" s="72"/>
      <c r="G27" s="72"/>
      <c r="H27" s="72"/>
      <c r="I27" s="72"/>
    </row>
    <row r="28" spans="2:9" x14ac:dyDescent="0.25">
      <c r="B28" s="149">
        <v>17</v>
      </c>
      <c r="C28" s="1282" t="s">
        <v>1266</v>
      </c>
      <c r="D28" s="1282"/>
      <c r="E28" s="1282"/>
      <c r="F28" s="659">
        <v>2</v>
      </c>
      <c r="G28" s="659">
        <v>8</v>
      </c>
      <c r="H28" s="659">
        <v>11</v>
      </c>
      <c r="I28" s="659">
        <v>16</v>
      </c>
    </row>
  </sheetData>
  <mergeCells count="4">
    <mergeCell ref="C5:E5"/>
    <mergeCell ref="C6:D15"/>
    <mergeCell ref="C16:D27"/>
    <mergeCell ref="C28:E28"/>
  </mergeCells>
  <pageMargins left="0.70866141732283472" right="0.70866141732283472" top="0.74803149606299213" bottom="0.74803149606299213" header="0.31496062992125984" footer="0.31496062992125984"/>
  <pageSetup paperSize="9" scale="59" fitToHeight="0" orientation="landscape" cellComments="asDisplayed" r:id="rId1"/>
  <headerFooter>
    <oddHeader>&amp;CDA
Bilag XXXIII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3406B-D8CC-43EF-9443-66081897458D}">
  <sheetPr>
    <tabColor theme="4" tint="0.79998168889431442"/>
    <pageSetUpPr fitToPage="1"/>
  </sheetPr>
  <dimension ref="B1:H38"/>
  <sheetViews>
    <sheetView showGridLines="0" zoomScaleNormal="100" zoomScaleSheetLayoutView="85" workbookViewId="0"/>
  </sheetViews>
  <sheetFormatPr defaultColWidth="9.28515625" defaultRowHeight="15" x14ac:dyDescent="0.25"/>
  <cols>
    <col min="2" max="2" width="11.85546875" customWidth="1"/>
    <col min="3" max="3" width="102" bestFit="1" customWidth="1"/>
    <col min="4" max="4" width="17.28515625" customWidth="1"/>
    <col min="5" max="5" width="16.28515625" customWidth="1"/>
    <col min="6" max="6" width="13.7109375" customWidth="1"/>
    <col min="7" max="7" width="14.42578125" customWidth="1"/>
    <col min="8" max="8" width="25" customWidth="1"/>
  </cols>
  <sheetData>
    <row r="1" spans="2:8" s="383" customFormat="1" x14ac:dyDescent="0.25">
      <c r="B1" s="3" t="s">
        <v>115</v>
      </c>
      <c r="C1" s="3" t="s">
        <v>1663</v>
      </c>
    </row>
    <row r="2" spans="2:8" s="383" customFormat="1" ht="18.75" x14ac:dyDescent="0.3">
      <c r="B2" s="583" t="s">
        <v>1735</v>
      </c>
      <c r="C2" s="412"/>
      <c r="D2" s="412"/>
      <c r="E2" s="412"/>
      <c r="F2" s="412"/>
      <c r="G2" s="299"/>
      <c r="H2" s="299"/>
    </row>
    <row r="3" spans="2:8" x14ac:dyDescent="0.25">
      <c r="B3" s="851"/>
      <c r="C3" s="851"/>
      <c r="D3" s="851"/>
      <c r="E3" s="851"/>
      <c r="F3" s="851"/>
      <c r="G3" s="851"/>
      <c r="H3" s="851"/>
    </row>
    <row r="4" spans="2:8" x14ac:dyDescent="0.25">
      <c r="B4" s="851"/>
      <c r="C4" s="851"/>
      <c r="D4" s="851"/>
      <c r="E4" s="851"/>
      <c r="F4" s="851"/>
      <c r="G4" s="851"/>
      <c r="H4" s="851"/>
    </row>
    <row r="5" spans="2:8" x14ac:dyDescent="0.25">
      <c r="B5" s="852"/>
      <c r="C5" s="852" t="s">
        <v>1715</v>
      </c>
      <c r="D5" s="842" t="s">
        <v>1716</v>
      </c>
      <c r="E5" s="842" t="s">
        <v>1717</v>
      </c>
      <c r="F5" s="842" t="s">
        <v>1718</v>
      </c>
      <c r="G5" s="842" t="s">
        <v>1719</v>
      </c>
      <c r="H5" s="601" t="s">
        <v>1720</v>
      </c>
    </row>
    <row r="6" spans="2:8" ht="15" customHeight="1" x14ac:dyDescent="0.25">
      <c r="B6" s="1022"/>
      <c r="C6" s="1022" t="s">
        <v>1715</v>
      </c>
      <c r="D6" s="1020" t="s">
        <v>1769</v>
      </c>
      <c r="E6" s="1020"/>
      <c r="F6" s="1020"/>
      <c r="G6" s="1020"/>
      <c r="H6" s="1020"/>
    </row>
    <row r="7" spans="2:8" ht="15" customHeight="1" x14ac:dyDescent="0.25">
      <c r="B7" s="1022"/>
      <c r="C7" s="1022"/>
      <c r="D7" s="1021" t="s">
        <v>1765</v>
      </c>
      <c r="E7" s="1021" t="s">
        <v>1766</v>
      </c>
      <c r="F7" s="1021" t="s">
        <v>1767</v>
      </c>
      <c r="G7" s="1021" t="s">
        <v>1726</v>
      </c>
      <c r="H7" s="1021" t="s">
        <v>1768</v>
      </c>
    </row>
    <row r="8" spans="2:8" x14ac:dyDescent="0.25">
      <c r="B8" s="1022"/>
      <c r="C8" s="1022"/>
      <c r="D8" s="1021"/>
      <c r="E8" s="1021"/>
      <c r="F8" s="1021"/>
      <c r="G8" s="1021"/>
      <c r="H8" s="1021"/>
    </row>
    <row r="9" spans="2:8" ht="75.599999999999994" customHeight="1" x14ac:dyDescent="0.25">
      <c r="B9" s="1022"/>
      <c r="C9" s="1022"/>
      <c r="D9" s="1021"/>
      <c r="E9" s="1021"/>
      <c r="F9" s="1021"/>
      <c r="G9" s="1021"/>
      <c r="H9" s="1021"/>
    </row>
    <row r="10" spans="2:8" x14ac:dyDescent="0.25">
      <c r="B10" s="88">
        <v>1</v>
      </c>
      <c r="C10" s="853" t="s">
        <v>983</v>
      </c>
      <c r="D10" s="854">
        <v>0</v>
      </c>
      <c r="E10" s="854">
        <v>0</v>
      </c>
      <c r="F10" s="854">
        <v>0</v>
      </c>
      <c r="G10" s="854">
        <v>0</v>
      </c>
      <c r="H10" s="855">
        <v>0</v>
      </c>
    </row>
    <row r="11" spans="2:8" x14ac:dyDescent="0.25">
      <c r="B11" s="88" t="s">
        <v>655</v>
      </c>
      <c r="C11" s="853" t="s">
        <v>1736</v>
      </c>
      <c r="D11" s="854">
        <v>0</v>
      </c>
      <c r="E11" s="854">
        <v>0</v>
      </c>
      <c r="F11" s="854">
        <v>0</v>
      </c>
      <c r="G11" s="854">
        <v>0</v>
      </c>
      <c r="H11" s="855">
        <v>0</v>
      </c>
    </row>
    <row r="12" spans="2:8" x14ac:dyDescent="0.25">
      <c r="B12" s="88" t="s">
        <v>657</v>
      </c>
      <c r="C12" s="853" t="s">
        <v>917</v>
      </c>
      <c r="D12" s="854">
        <v>0</v>
      </c>
      <c r="E12" s="854">
        <v>0</v>
      </c>
      <c r="F12" s="854">
        <v>0</v>
      </c>
      <c r="G12" s="854">
        <v>0</v>
      </c>
      <c r="H12" s="855">
        <v>0</v>
      </c>
    </row>
    <row r="13" spans="2:8" x14ac:dyDescent="0.25">
      <c r="B13" s="88" t="s">
        <v>1737</v>
      </c>
      <c r="C13" s="846" t="s">
        <v>1738</v>
      </c>
      <c r="D13" s="854">
        <v>0</v>
      </c>
      <c r="E13" s="854">
        <v>0</v>
      </c>
      <c r="F13" s="854">
        <v>0</v>
      </c>
      <c r="G13" s="854">
        <v>0</v>
      </c>
      <c r="H13" s="855">
        <v>0</v>
      </c>
    </row>
    <row r="14" spans="2:8" x14ac:dyDescent="0.25">
      <c r="B14" s="88" t="s">
        <v>1739</v>
      </c>
      <c r="C14" s="846" t="s">
        <v>1740</v>
      </c>
      <c r="D14" s="854">
        <v>0</v>
      </c>
      <c r="E14" s="854">
        <v>0</v>
      </c>
      <c r="F14" s="854">
        <v>0</v>
      </c>
      <c r="G14" s="854">
        <v>0</v>
      </c>
      <c r="H14" s="855">
        <v>0</v>
      </c>
    </row>
    <row r="15" spans="2:8" x14ac:dyDescent="0.25">
      <c r="B15" s="88">
        <v>2</v>
      </c>
      <c r="C15" s="853" t="s">
        <v>641</v>
      </c>
      <c r="D15" s="854">
        <v>0</v>
      </c>
      <c r="E15" s="854">
        <v>0</v>
      </c>
      <c r="F15" s="854">
        <v>2133.8272601829999</v>
      </c>
      <c r="G15" s="854">
        <v>2133.8272601829999</v>
      </c>
      <c r="H15" s="855">
        <v>2133.8272601829999</v>
      </c>
    </row>
    <row r="16" spans="2:8" x14ac:dyDescent="0.25">
      <c r="B16" s="88">
        <v>3</v>
      </c>
      <c r="C16" s="853" t="s">
        <v>299</v>
      </c>
      <c r="D16" s="855">
        <v>0</v>
      </c>
      <c r="E16" s="855">
        <v>0</v>
      </c>
      <c r="F16" s="855">
        <v>49.705650550000001</v>
      </c>
      <c r="G16" s="855">
        <v>49.705650550000001</v>
      </c>
      <c r="H16" s="855">
        <v>49.705650550000001</v>
      </c>
    </row>
    <row r="17" spans="2:8" x14ac:dyDescent="0.25">
      <c r="B17" s="88">
        <v>4</v>
      </c>
      <c r="C17" s="853" t="s">
        <v>1741</v>
      </c>
      <c r="D17" s="856"/>
      <c r="E17" s="856" t="s">
        <v>1722</v>
      </c>
      <c r="F17" s="856" t="s">
        <v>1722</v>
      </c>
      <c r="G17" s="856" t="s">
        <v>1722</v>
      </c>
      <c r="H17" s="856" t="s">
        <v>1722</v>
      </c>
    </row>
    <row r="18" spans="2:8" x14ac:dyDescent="0.25">
      <c r="B18" s="88">
        <v>5</v>
      </c>
      <c r="C18" s="853" t="s">
        <v>647</v>
      </c>
      <c r="D18" s="857">
        <v>19867.796498</v>
      </c>
      <c r="E18" s="857">
        <v>45226.164814000003</v>
      </c>
      <c r="F18" s="857">
        <v>61919.995481420003</v>
      </c>
      <c r="G18" s="857">
        <v>87278.363797219994</v>
      </c>
      <c r="H18" s="857">
        <v>87278.363797219994</v>
      </c>
    </row>
    <row r="19" spans="2:8" x14ac:dyDescent="0.25">
      <c r="B19" s="88" t="s">
        <v>1742</v>
      </c>
      <c r="C19" s="853" t="s">
        <v>1743</v>
      </c>
      <c r="D19" s="857">
        <v>0</v>
      </c>
      <c r="E19" s="857">
        <v>0</v>
      </c>
      <c r="F19" s="857">
        <v>0</v>
      </c>
      <c r="G19" s="857">
        <v>0</v>
      </c>
      <c r="H19" s="857">
        <v>0</v>
      </c>
    </row>
    <row r="20" spans="2:8" x14ac:dyDescent="0.25">
      <c r="B20" s="88" t="s">
        <v>1744</v>
      </c>
      <c r="C20" s="853" t="s">
        <v>1745</v>
      </c>
      <c r="D20" s="857">
        <v>19867.796498</v>
      </c>
      <c r="E20" s="857">
        <v>45226.164814000003</v>
      </c>
      <c r="F20" s="857">
        <v>61919.995481420003</v>
      </c>
      <c r="G20" s="857">
        <v>87278.363797219994</v>
      </c>
      <c r="H20" s="857">
        <v>87278.363797219994</v>
      </c>
    </row>
    <row r="21" spans="2:8" x14ac:dyDescent="0.25">
      <c r="B21" s="88" t="s">
        <v>1746</v>
      </c>
      <c r="C21" s="853" t="s">
        <v>1747</v>
      </c>
      <c r="D21" s="857">
        <v>19867.796498</v>
      </c>
      <c r="E21" s="857">
        <v>45226.164814000003</v>
      </c>
      <c r="F21" s="857">
        <v>61919.995481420003</v>
      </c>
      <c r="G21" s="857">
        <v>87278.363797219994</v>
      </c>
      <c r="H21" s="857">
        <v>87278.363797219994</v>
      </c>
    </row>
    <row r="22" spans="2:8" x14ac:dyDescent="0.25">
      <c r="B22" s="88" t="s">
        <v>1748</v>
      </c>
      <c r="C22" s="853" t="s">
        <v>1749</v>
      </c>
      <c r="D22" s="857">
        <v>0</v>
      </c>
      <c r="E22" s="857">
        <v>0</v>
      </c>
      <c r="F22" s="857">
        <v>0</v>
      </c>
      <c r="G22" s="857">
        <v>0</v>
      </c>
      <c r="H22" s="857">
        <v>0</v>
      </c>
    </row>
    <row r="23" spans="2:8" x14ac:dyDescent="0.25">
      <c r="B23" s="88" t="s">
        <v>1750</v>
      </c>
      <c r="C23" s="853" t="s">
        <v>1751</v>
      </c>
      <c r="D23" s="857">
        <v>0</v>
      </c>
      <c r="E23" s="857">
        <v>0</v>
      </c>
      <c r="F23" s="857">
        <v>0</v>
      </c>
      <c r="G23" s="857">
        <v>0</v>
      </c>
      <c r="H23" s="857">
        <v>0</v>
      </c>
    </row>
    <row r="24" spans="2:8" x14ac:dyDescent="0.25">
      <c r="B24" s="88">
        <v>6</v>
      </c>
      <c r="C24" s="853" t="s">
        <v>920</v>
      </c>
      <c r="D24" s="857">
        <v>0</v>
      </c>
      <c r="E24" s="857">
        <v>0</v>
      </c>
      <c r="F24" s="857">
        <v>0</v>
      </c>
      <c r="G24" s="857">
        <v>0</v>
      </c>
      <c r="H24" s="857">
        <v>0</v>
      </c>
    </row>
    <row r="25" spans="2:8" x14ac:dyDescent="0.25">
      <c r="B25" s="88" t="s">
        <v>1752</v>
      </c>
      <c r="C25" s="853" t="s">
        <v>1753</v>
      </c>
      <c r="D25" s="857">
        <v>0</v>
      </c>
      <c r="E25" s="857">
        <v>0</v>
      </c>
      <c r="F25" s="857">
        <v>0</v>
      </c>
      <c r="G25" s="857">
        <v>0</v>
      </c>
      <c r="H25" s="857">
        <v>0</v>
      </c>
    </row>
    <row r="26" spans="2:8" x14ac:dyDescent="0.25">
      <c r="B26" s="88" t="s">
        <v>1754</v>
      </c>
      <c r="C26" s="853" t="s">
        <v>1755</v>
      </c>
      <c r="D26" s="857">
        <v>0</v>
      </c>
      <c r="E26" s="857">
        <v>0</v>
      </c>
      <c r="F26" s="857">
        <v>0</v>
      </c>
      <c r="G26" s="857">
        <v>0</v>
      </c>
      <c r="H26" s="857">
        <v>0</v>
      </c>
    </row>
    <row r="27" spans="2:8" x14ac:dyDescent="0.25">
      <c r="B27" s="88" t="s">
        <v>1756</v>
      </c>
      <c r="C27" s="853" t="s">
        <v>1757</v>
      </c>
      <c r="D27" s="857">
        <v>0</v>
      </c>
      <c r="E27" s="857">
        <v>0</v>
      </c>
      <c r="F27" s="857">
        <v>0</v>
      </c>
      <c r="G27" s="857">
        <v>0</v>
      </c>
      <c r="H27" s="857">
        <v>0</v>
      </c>
    </row>
    <row r="28" spans="2:8" x14ac:dyDescent="0.25">
      <c r="B28" s="88">
        <v>6.2</v>
      </c>
      <c r="C28" s="853" t="s">
        <v>1758</v>
      </c>
      <c r="D28" s="857">
        <v>0</v>
      </c>
      <c r="E28" s="857">
        <v>0</v>
      </c>
      <c r="F28" s="857">
        <v>0</v>
      </c>
      <c r="G28" s="857">
        <v>0</v>
      </c>
      <c r="H28" s="857">
        <v>0</v>
      </c>
    </row>
    <row r="29" spans="2:8" x14ac:dyDescent="0.25">
      <c r="B29" s="88">
        <v>7</v>
      </c>
      <c r="C29" s="853" t="s">
        <v>1741</v>
      </c>
      <c r="D29" s="856"/>
      <c r="E29" s="856"/>
      <c r="F29" s="858"/>
      <c r="G29" s="858"/>
      <c r="H29" s="858"/>
    </row>
    <row r="30" spans="2:8" x14ac:dyDescent="0.25">
      <c r="B30" s="88" t="s">
        <v>161</v>
      </c>
      <c r="C30" s="853" t="s">
        <v>1759</v>
      </c>
      <c r="D30" s="857">
        <v>0</v>
      </c>
      <c r="E30" s="857">
        <v>0</v>
      </c>
      <c r="F30" s="857">
        <v>0</v>
      </c>
      <c r="G30" s="857">
        <v>0</v>
      </c>
      <c r="H30" s="857">
        <v>0</v>
      </c>
    </row>
    <row r="31" spans="2:8" x14ac:dyDescent="0.25">
      <c r="B31" s="88" t="s">
        <v>163</v>
      </c>
      <c r="C31" s="853" t="s">
        <v>1760</v>
      </c>
      <c r="D31" s="857">
        <v>0</v>
      </c>
      <c r="E31" s="857">
        <v>0</v>
      </c>
      <c r="F31" s="857">
        <v>0</v>
      </c>
      <c r="G31" s="857">
        <v>0</v>
      </c>
      <c r="H31" s="857">
        <v>0</v>
      </c>
    </row>
    <row r="32" spans="2:8" x14ac:dyDescent="0.25">
      <c r="B32" s="88" t="s">
        <v>165</v>
      </c>
      <c r="C32" s="853" t="s">
        <v>1761</v>
      </c>
      <c r="D32" s="857">
        <v>0</v>
      </c>
      <c r="E32" s="857">
        <v>0</v>
      </c>
      <c r="F32" s="857">
        <v>634.995769</v>
      </c>
      <c r="G32" s="857">
        <v>634.995769</v>
      </c>
      <c r="H32" s="857">
        <v>634.995769</v>
      </c>
    </row>
    <row r="33" spans="2:8" x14ac:dyDescent="0.25">
      <c r="B33" s="88" t="s">
        <v>167</v>
      </c>
      <c r="C33" s="853" t="s">
        <v>1762</v>
      </c>
      <c r="D33" s="857">
        <v>0</v>
      </c>
      <c r="E33" s="857">
        <v>0</v>
      </c>
      <c r="F33" s="857">
        <v>0</v>
      </c>
      <c r="G33" s="857">
        <v>0</v>
      </c>
      <c r="H33" s="857">
        <v>0</v>
      </c>
    </row>
    <row r="34" spans="2:8" x14ac:dyDescent="0.25">
      <c r="B34" s="88" t="s">
        <v>1712</v>
      </c>
      <c r="C34" s="853" t="s">
        <v>1763</v>
      </c>
      <c r="D34" s="857">
        <v>0</v>
      </c>
      <c r="E34" s="857">
        <v>0</v>
      </c>
      <c r="F34" s="857">
        <v>69.048241719999993</v>
      </c>
      <c r="G34" s="857">
        <v>69.048241719999993</v>
      </c>
      <c r="H34" s="857">
        <v>69.048241719999993</v>
      </c>
    </row>
    <row r="35" spans="2:8" x14ac:dyDescent="0.25">
      <c r="B35" s="88" t="s">
        <v>1713</v>
      </c>
      <c r="C35" s="853" t="s">
        <v>1764</v>
      </c>
      <c r="D35" s="857">
        <v>0</v>
      </c>
      <c r="E35" s="857">
        <v>0</v>
      </c>
      <c r="F35" s="857">
        <v>0</v>
      </c>
      <c r="G35" s="857">
        <v>0</v>
      </c>
      <c r="H35" s="857">
        <v>0</v>
      </c>
    </row>
    <row r="36" spans="2:8" x14ac:dyDescent="0.25">
      <c r="B36" s="88">
        <v>8</v>
      </c>
      <c r="C36" s="853" t="s">
        <v>978</v>
      </c>
      <c r="D36" s="857">
        <v>0</v>
      </c>
      <c r="E36" s="857">
        <v>0</v>
      </c>
      <c r="F36" s="857">
        <v>6156.21109557</v>
      </c>
      <c r="G36" s="857">
        <v>456.21109557</v>
      </c>
      <c r="H36" s="857">
        <v>456.21109557</v>
      </c>
    </row>
    <row r="37" spans="2:8" x14ac:dyDescent="0.25">
      <c r="B37" s="88">
        <v>9</v>
      </c>
      <c r="C37" s="853" t="s">
        <v>147</v>
      </c>
      <c r="D37" s="857">
        <v>19867.796498</v>
      </c>
      <c r="E37" s="857">
        <v>45226.164814000003</v>
      </c>
      <c r="F37" s="857">
        <v>70963.783498446996</v>
      </c>
      <c r="G37" s="857">
        <v>90622.151814243</v>
      </c>
      <c r="H37" s="857">
        <v>90622.151814243</v>
      </c>
    </row>
    <row r="38" spans="2:8" x14ac:dyDescent="0.25">
      <c r="B38" s="27"/>
    </row>
  </sheetData>
  <mergeCells count="9">
    <mergeCell ref="B6:B7"/>
    <mergeCell ref="C6:C9"/>
    <mergeCell ref="D6:H6"/>
    <mergeCell ref="D7:D9"/>
    <mergeCell ref="E7:E9"/>
    <mergeCell ref="F7:F9"/>
    <mergeCell ref="G7:G9"/>
    <mergeCell ref="H7:H9"/>
    <mergeCell ref="B8:B9"/>
  </mergeCells>
  <conditionalFormatting sqref="D6:D7">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62" orientation="portrait" r:id="rId1"/>
  <headerFooter>
    <oddHeader>&amp;CDA</oddHeader>
    <oddFooter>&amp;C&amp;P</oddFooter>
  </headerFooter>
  <rowBreaks count="1" manualBreakCount="1">
    <brk id="23"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BE1F-1432-45E3-917D-2F95B5A7D561}">
  <sheetPr codeName="Ark60">
    <tabColor theme="7" tint="0.59999389629810485"/>
    <pageSetUpPr fitToPage="1"/>
  </sheetPr>
  <dimension ref="A1:H30"/>
  <sheetViews>
    <sheetView showGridLines="0" zoomScaleNormal="100" workbookViewId="0"/>
  </sheetViews>
  <sheetFormatPr defaultColWidth="9.140625" defaultRowHeight="15" x14ac:dyDescent="0.25"/>
  <cols>
    <col min="1" max="1" width="9.140625" style="3"/>
    <col min="2" max="2" width="9.42578125" style="3" customWidth="1"/>
    <col min="3" max="3" width="43" style="3" customWidth="1"/>
    <col min="4" max="4" width="75.42578125" style="3" customWidth="1"/>
    <col min="5" max="5" width="24.42578125" style="3" customWidth="1"/>
    <col min="6" max="6" width="23.42578125" style="3" customWidth="1"/>
    <col min="7" max="7" width="21" style="3" customWidth="1"/>
    <col min="8" max="8" width="25" style="3" customWidth="1"/>
    <col min="9" max="9" width="25.42578125" style="3" customWidth="1"/>
    <col min="10" max="10" width="23.140625" style="3" customWidth="1"/>
    <col min="11" max="11" width="29.5703125" style="3" customWidth="1"/>
    <col min="12" max="12" width="22" style="3" customWidth="1"/>
    <col min="13" max="13" width="16.42578125" style="3" customWidth="1"/>
    <col min="14" max="14" width="14.85546875" style="3" customWidth="1"/>
    <col min="15" max="15" width="14.5703125" style="3" customWidth="1"/>
    <col min="16" max="16" width="31.5703125" style="3" customWidth="1"/>
    <col min="17" max="16384" width="9.140625" style="3"/>
  </cols>
  <sheetData>
    <row r="1" spans="1:8" x14ac:dyDescent="0.25">
      <c r="A1" s="9"/>
      <c r="B1" s="3" t="s">
        <v>115</v>
      </c>
      <c r="C1" s="3" t="s">
        <v>5</v>
      </c>
    </row>
    <row r="2" spans="1:8" ht="18.75" x14ac:dyDescent="0.3">
      <c r="B2" s="585" t="s">
        <v>43</v>
      </c>
      <c r="C2" s="327"/>
      <c r="D2" s="327"/>
      <c r="E2" s="327"/>
      <c r="F2" s="327"/>
      <c r="G2" s="327"/>
      <c r="H2" s="327"/>
    </row>
    <row r="5" spans="1:8" x14ac:dyDescent="0.25">
      <c r="C5" s="4"/>
      <c r="E5" s="149" t="s">
        <v>119</v>
      </c>
      <c r="F5" s="149" t="s">
        <v>120</v>
      </c>
      <c r="G5" s="149" t="s">
        <v>121</v>
      </c>
      <c r="H5" s="149" t="s">
        <v>209</v>
      </c>
    </row>
    <row r="6" spans="1:8" ht="30" x14ac:dyDescent="0.25">
      <c r="C6" s="1311"/>
      <c r="D6" s="1312"/>
      <c r="E6" s="5" t="s">
        <v>1242</v>
      </c>
      <c r="F6" s="5" t="s">
        <v>1243</v>
      </c>
      <c r="G6" s="5" t="s">
        <v>1244</v>
      </c>
      <c r="H6" s="5" t="s">
        <v>1245</v>
      </c>
    </row>
    <row r="7" spans="1:8" x14ac:dyDescent="0.25">
      <c r="B7" s="149"/>
      <c r="C7" s="1308" t="s">
        <v>1267</v>
      </c>
      <c r="D7" s="1309"/>
      <c r="E7" s="1309"/>
      <c r="F7" s="1309"/>
      <c r="G7" s="1309"/>
      <c r="H7" s="1310"/>
    </row>
    <row r="8" spans="1:8" ht="15" customHeight="1" x14ac:dyDescent="0.25">
      <c r="B8" s="149">
        <v>1</v>
      </c>
      <c r="C8" s="1313" t="s">
        <v>1268</v>
      </c>
      <c r="D8" s="1314"/>
      <c r="E8" s="72">
        <v>0</v>
      </c>
      <c r="F8" s="72">
        <v>0</v>
      </c>
      <c r="G8" s="72">
        <v>0</v>
      </c>
      <c r="H8" s="72">
        <v>0</v>
      </c>
    </row>
    <row r="9" spans="1:8" ht="15" customHeight="1" x14ac:dyDescent="0.25">
      <c r="B9" s="149">
        <v>2</v>
      </c>
      <c r="C9" s="1313" t="s">
        <v>1269</v>
      </c>
      <c r="D9" s="1314"/>
      <c r="E9" s="72">
        <v>0</v>
      </c>
      <c r="F9" s="72">
        <v>0</v>
      </c>
      <c r="G9" s="72">
        <v>0</v>
      </c>
      <c r="H9" s="72">
        <v>0</v>
      </c>
    </row>
    <row r="10" spans="1:8" ht="15" customHeight="1" x14ac:dyDescent="0.25">
      <c r="B10" s="149">
        <v>3</v>
      </c>
      <c r="C10" s="1315" t="s">
        <v>1270</v>
      </c>
      <c r="D10" s="1316"/>
      <c r="E10" s="243">
        <v>0</v>
      </c>
      <c r="F10" s="216">
        <v>0</v>
      </c>
      <c r="G10" s="216">
        <v>0</v>
      </c>
      <c r="H10" s="72">
        <v>0</v>
      </c>
    </row>
    <row r="11" spans="1:8" ht="15" customHeight="1" x14ac:dyDescent="0.25">
      <c r="B11" s="149"/>
      <c r="C11" s="1308" t="s">
        <v>1271</v>
      </c>
      <c r="D11" s="1309"/>
      <c r="E11" s="1309"/>
      <c r="F11" s="1309"/>
      <c r="G11" s="1309"/>
      <c r="H11" s="1310"/>
    </row>
    <row r="12" spans="1:8" ht="15" customHeight="1" x14ac:dyDescent="0.25">
      <c r="B12" s="149">
        <v>4</v>
      </c>
      <c r="C12" s="1313" t="s">
        <v>1272</v>
      </c>
      <c r="D12" s="1314"/>
      <c r="E12" s="72">
        <v>0</v>
      </c>
      <c r="F12" s="72">
        <v>0</v>
      </c>
      <c r="G12" s="72">
        <v>0</v>
      </c>
      <c r="H12" s="72">
        <v>0</v>
      </c>
    </row>
    <row r="13" spans="1:8" ht="15" customHeight="1" x14ac:dyDescent="0.25">
      <c r="B13" s="149">
        <v>5</v>
      </c>
      <c r="C13" s="1313" t="s">
        <v>1273</v>
      </c>
      <c r="D13" s="1314"/>
      <c r="E13" s="72">
        <v>0</v>
      </c>
      <c r="F13" s="72">
        <v>0</v>
      </c>
      <c r="G13" s="72">
        <v>0</v>
      </c>
      <c r="H13" s="72">
        <v>0</v>
      </c>
    </row>
    <row r="14" spans="1:8" ht="15" customHeight="1" x14ac:dyDescent="0.25">
      <c r="B14" s="149"/>
      <c r="C14" s="1308" t="s">
        <v>1274</v>
      </c>
      <c r="D14" s="1309"/>
      <c r="E14" s="1309"/>
      <c r="F14" s="1309"/>
      <c r="G14" s="1309"/>
      <c r="H14" s="1310"/>
    </row>
    <row r="15" spans="1:8" ht="15" customHeight="1" x14ac:dyDescent="0.25">
      <c r="B15" s="149">
        <v>6</v>
      </c>
      <c r="C15" s="1313" t="s">
        <v>1275</v>
      </c>
      <c r="D15" s="1314"/>
      <c r="E15" s="72">
        <v>0</v>
      </c>
      <c r="F15" s="72">
        <v>0</v>
      </c>
      <c r="G15" s="72">
        <v>0</v>
      </c>
      <c r="H15" s="72">
        <v>0</v>
      </c>
    </row>
    <row r="16" spans="1:8" ht="15" customHeight="1" x14ac:dyDescent="0.25">
      <c r="B16" s="149">
        <v>7</v>
      </c>
      <c r="C16" s="1313" t="s">
        <v>1276</v>
      </c>
      <c r="D16" s="1314"/>
      <c r="E16" s="72">
        <v>0</v>
      </c>
      <c r="F16" s="72">
        <v>0</v>
      </c>
      <c r="G16" s="72">
        <v>0</v>
      </c>
      <c r="H16" s="72">
        <v>0</v>
      </c>
    </row>
    <row r="17" spans="2:8" x14ac:dyDescent="0.25">
      <c r="B17" s="149">
        <v>8</v>
      </c>
      <c r="C17" s="1315" t="s">
        <v>1277</v>
      </c>
      <c r="D17" s="1316"/>
      <c r="E17" s="72">
        <v>0</v>
      </c>
      <c r="F17" s="72">
        <v>0</v>
      </c>
      <c r="G17" s="72">
        <v>0</v>
      </c>
      <c r="H17" s="72">
        <v>0</v>
      </c>
    </row>
    <row r="18" spans="2:8" ht="15" customHeight="1" x14ac:dyDescent="0.25">
      <c r="B18" s="149">
        <v>9</v>
      </c>
      <c r="C18" s="1315" t="s">
        <v>1278</v>
      </c>
      <c r="D18" s="1316"/>
      <c r="E18" s="72">
        <v>0</v>
      </c>
      <c r="F18" s="72">
        <v>0</v>
      </c>
      <c r="G18" s="72">
        <v>0</v>
      </c>
      <c r="H18" s="72">
        <v>0</v>
      </c>
    </row>
    <row r="19" spans="2:8" ht="15" customHeight="1" x14ac:dyDescent="0.25">
      <c r="B19" s="149">
        <v>10</v>
      </c>
      <c r="C19" s="1315" t="s">
        <v>1279</v>
      </c>
      <c r="D19" s="1316"/>
      <c r="E19" s="72">
        <v>0</v>
      </c>
      <c r="F19" s="72">
        <v>0</v>
      </c>
      <c r="G19" s="72">
        <v>0</v>
      </c>
      <c r="H19" s="72">
        <v>0</v>
      </c>
    </row>
    <row r="20" spans="2:8" ht="15" customHeight="1" x14ac:dyDescent="0.25">
      <c r="B20" s="149">
        <v>11</v>
      </c>
      <c r="C20" s="1315" t="s">
        <v>1280</v>
      </c>
      <c r="D20" s="1316"/>
      <c r="E20" s="72">
        <v>0</v>
      </c>
      <c r="F20" s="72">
        <v>0</v>
      </c>
      <c r="G20" s="72">
        <v>0</v>
      </c>
      <c r="H20" s="72">
        <v>0</v>
      </c>
    </row>
    <row r="26" spans="2:8" x14ac:dyDescent="0.25">
      <c r="C26" s="1317"/>
      <c r="D26" s="1317"/>
      <c r="E26" s="1317"/>
      <c r="F26" s="1317"/>
      <c r="G26" s="1317"/>
      <c r="H26" s="1317"/>
    </row>
    <row r="30" spans="2:8" ht="29.25" customHeight="1" x14ac:dyDescent="0.25"/>
  </sheetData>
  <mergeCells count="16">
    <mergeCell ref="C18:D18"/>
    <mergeCell ref="C19:D19"/>
    <mergeCell ref="C20:D20"/>
    <mergeCell ref="C26:H26"/>
    <mergeCell ref="C12:D12"/>
    <mergeCell ref="C13:D13"/>
    <mergeCell ref="C14:H14"/>
    <mergeCell ref="C15:D15"/>
    <mergeCell ref="C16:D16"/>
    <mergeCell ref="C17:D17"/>
    <mergeCell ref="C11:H11"/>
    <mergeCell ref="C6:D6"/>
    <mergeCell ref="C7:H7"/>
    <mergeCell ref="C8:D8"/>
    <mergeCell ref="C9:D9"/>
    <mergeCell ref="C10:D10"/>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&amp;CDA
Bilag XXXIII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6AEF-0D78-4ADD-B3D4-C913B1C09B9F}">
  <sheetPr codeName="Ark61">
    <tabColor theme="7" tint="0.59999389629810485"/>
    <pageSetUpPr fitToPage="1"/>
  </sheetPr>
  <dimension ref="A1:X31"/>
  <sheetViews>
    <sheetView showGridLines="0" topLeftCell="A2" zoomScaleNormal="100" zoomScalePageLayoutView="80" workbookViewId="0">
      <selection activeCell="B1" sqref="B1:C1"/>
    </sheetView>
  </sheetViews>
  <sheetFormatPr defaultColWidth="9.140625" defaultRowHeight="15" x14ac:dyDescent="0.25"/>
  <cols>
    <col min="1" max="1" width="9.140625" style="3"/>
    <col min="2" max="2" width="70" style="3" customWidth="1"/>
    <col min="3" max="7" width="20" style="3" customWidth="1"/>
    <col min="8" max="8" width="20" style="244" customWidth="1"/>
    <col min="9" max="9" width="20" style="3" customWidth="1"/>
    <col min="10" max="10" width="22.140625" style="3" customWidth="1"/>
    <col min="11" max="11" width="9.140625" style="3"/>
    <col min="12" max="12" width="255.5703125" style="3" bestFit="1" customWidth="1"/>
    <col min="13" max="16384" width="9.140625" style="3"/>
  </cols>
  <sheetData>
    <row r="1" spans="1:24" x14ac:dyDescent="0.25">
      <c r="B1" s="258" t="s">
        <v>267</v>
      </c>
      <c r="C1" s="258" t="s">
        <v>268</v>
      </c>
    </row>
    <row r="2" spans="1:24" x14ac:dyDescent="0.25">
      <c r="B2" s="326" t="s">
        <v>1281</v>
      </c>
      <c r="C2" s="327"/>
      <c r="D2" s="327"/>
      <c r="E2" s="327"/>
      <c r="F2" s="327"/>
      <c r="G2" s="327"/>
      <c r="H2" s="328"/>
      <c r="I2" s="327"/>
      <c r="J2" s="327"/>
    </row>
    <row r="3" spans="1:24" x14ac:dyDescent="0.25">
      <c r="B3" s="245"/>
      <c r="C3" s="245"/>
      <c r="D3" s="245"/>
      <c r="E3" s="245"/>
      <c r="F3" s="245"/>
      <c r="G3" s="245"/>
      <c r="H3" s="246"/>
      <c r="I3" s="245"/>
    </row>
    <row r="4" spans="1:24" x14ac:dyDescent="0.25">
      <c r="D4" s="245"/>
      <c r="E4" s="245"/>
      <c r="F4" s="245"/>
      <c r="G4" s="245"/>
      <c r="H4" s="246"/>
    </row>
    <row r="5" spans="1:24" x14ac:dyDescent="0.25">
      <c r="C5" s="149" t="s">
        <v>119</v>
      </c>
      <c r="D5" s="149" t="s">
        <v>120</v>
      </c>
      <c r="E5" s="149" t="s">
        <v>121</v>
      </c>
      <c r="F5" s="149" t="s">
        <v>209</v>
      </c>
      <c r="G5" s="149" t="s">
        <v>210</v>
      </c>
      <c r="H5" s="149" t="s">
        <v>211</v>
      </c>
      <c r="I5" s="149" t="s">
        <v>1282</v>
      </c>
      <c r="J5" s="149" t="s">
        <v>1283</v>
      </c>
    </row>
    <row r="6" spans="1:24" ht="165" x14ac:dyDescent="0.25">
      <c r="B6" s="202" t="s">
        <v>1284</v>
      </c>
      <c r="C6" s="247" t="s">
        <v>1285</v>
      </c>
      <c r="D6" s="247" t="s">
        <v>1286</v>
      </c>
      <c r="E6" s="247" t="s">
        <v>1287</v>
      </c>
      <c r="F6" s="247" t="s">
        <v>1288</v>
      </c>
      <c r="G6" s="247" t="s">
        <v>1289</v>
      </c>
      <c r="H6" s="247" t="s">
        <v>1290</v>
      </c>
      <c r="I6" s="247" t="s">
        <v>1291</v>
      </c>
      <c r="J6" s="247" t="s">
        <v>1292</v>
      </c>
      <c r="L6" s="248"/>
      <c r="M6" s="249"/>
      <c r="N6" s="249"/>
      <c r="O6" s="249"/>
      <c r="P6" s="249"/>
      <c r="Q6" s="249"/>
      <c r="R6" s="249"/>
      <c r="S6" s="249"/>
      <c r="T6" s="249"/>
      <c r="U6" s="249"/>
      <c r="V6" s="249"/>
      <c r="W6" s="249"/>
      <c r="X6" s="249"/>
    </row>
    <row r="7" spans="1:24" x14ac:dyDescent="0.25">
      <c r="A7" s="149">
        <v>1</v>
      </c>
      <c r="B7" s="129" t="s">
        <v>1293</v>
      </c>
      <c r="C7" s="72"/>
      <c r="D7" s="72"/>
      <c r="E7" s="72"/>
      <c r="F7" s="72"/>
      <c r="G7" s="72"/>
      <c r="H7" s="250"/>
      <c r="I7" s="72"/>
      <c r="J7" s="72"/>
    </row>
    <row r="8" spans="1:24" x14ac:dyDescent="0.25">
      <c r="A8" s="149">
        <v>2</v>
      </c>
      <c r="B8" s="241" t="s">
        <v>1294</v>
      </c>
      <c r="C8" s="72"/>
      <c r="D8" s="72"/>
      <c r="E8" s="72"/>
      <c r="F8" s="72"/>
      <c r="G8" s="72"/>
      <c r="H8" s="250"/>
      <c r="I8" s="72"/>
      <c r="J8" s="72"/>
    </row>
    <row r="9" spans="1:24" ht="30" x14ac:dyDescent="0.25">
      <c r="A9" s="149">
        <v>3</v>
      </c>
      <c r="B9" s="241" t="s">
        <v>1295</v>
      </c>
      <c r="C9" s="72"/>
      <c r="D9" s="72"/>
      <c r="E9" s="72"/>
      <c r="F9" s="72"/>
      <c r="G9" s="72"/>
      <c r="H9" s="250"/>
      <c r="I9" s="72"/>
      <c r="J9" s="72"/>
    </row>
    <row r="10" spans="1:24" x14ac:dyDescent="0.25">
      <c r="A10" s="149">
        <v>4</v>
      </c>
      <c r="B10" s="241" t="s">
        <v>1296</v>
      </c>
      <c r="C10" s="72"/>
      <c r="D10" s="72"/>
      <c r="E10" s="72"/>
      <c r="F10" s="72"/>
      <c r="G10" s="72"/>
      <c r="H10" s="250"/>
      <c r="I10" s="72"/>
      <c r="J10" s="72"/>
    </row>
    <row r="11" spans="1:24" x14ac:dyDescent="0.25">
      <c r="A11" s="149">
        <v>5</v>
      </c>
      <c r="B11" s="241" t="s">
        <v>1297</v>
      </c>
      <c r="C11" s="72"/>
      <c r="D11" s="72"/>
      <c r="E11" s="72"/>
      <c r="F11" s="72"/>
      <c r="G11" s="72"/>
      <c r="H11" s="250"/>
      <c r="I11" s="72"/>
      <c r="J11" s="72"/>
    </row>
    <row r="12" spans="1:24" x14ac:dyDescent="0.25">
      <c r="A12" s="149">
        <v>6</v>
      </c>
      <c r="B12" s="241" t="s">
        <v>1298</v>
      </c>
      <c r="C12" s="72"/>
      <c r="D12" s="72"/>
      <c r="E12" s="72"/>
      <c r="F12" s="72"/>
      <c r="G12" s="72"/>
      <c r="H12" s="250"/>
      <c r="I12" s="72"/>
      <c r="J12" s="72"/>
    </row>
    <row r="13" spans="1:24" x14ac:dyDescent="0.25">
      <c r="A13" s="1">
        <v>7</v>
      </c>
      <c r="B13" s="129" t="s">
        <v>1299</v>
      </c>
      <c r="C13" s="72"/>
      <c r="D13" s="72"/>
      <c r="E13" s="72"/>
      <c r="F13" s="72"/>
      <c r="G13" s="72"/>
      <c r="H13" s="250"/>
      <c r="I13" s="72"/>
      <c r="J13" s="72"/>
    </row>
    <row r="14" spans="1:24" x14ac:dyDescent="0.25">
      <c r="A14" s="1">
        <v>8</v>
      </c>
      <c r="B14" s="241" t="s">
        <v>1294</v>
      </c>
      <c r="C14" s="72"/>
      <c r="D14" s="72"/>
      <c r="E14" s="72"/>
      <c r="F14" s="72"/>
      <c r="G14" s="72"/>
      <c r="H14" s="250"/>
      <c r="I14" s="72"/>
      <c r="J14" s="72"/>
    </row>
    <row r="15" spans="1:24" ht="30" x14ac:dyDescent="0.25">
      <c r="A15" s="1">
        <v>9</v>
      </c>
      <c r="B15" s="241" t="s">
        <v>1295</v>
      </c>
      <c r="C15" s="72"/>
      <c r="D15" s="72"/>
      <c r="E15" s="72"/>
      <c r="F15" s="72"/>
      <c r="G15" s="72"/>
      <c r="H15" s="250"/>
      <c r="I15" s="72"/>
      <c r="J15" s="72"/>
    </row>
    <row r="16" spans="1:24" x14ac:dyDescent="0.25">
      <c r="A16" s="1">
        <v>10</v>
      </c>
      <c r="B16" s="241" t="s">
        <v>1296</v>
      </c>
      <c r="C16" s="72"/>
      <c r="D16" s="72"/>
      <c r="E16" s="72"/>
      <c r="F16" s="72"/>
      <c r="G16" s="72"/>
      <c r="H16" s="250"/>
      <c r="I16" s="72"/>
      <c r="J16" s="72"/>
    </row>
    <row r="17" spans="1:12" x14ac:dyDescent="0.25">
      <c r="A17" s="1">
        <v>11</v>
      </c>
      <c r="B17" s="241" t="s">
        <v>1297</v>
      </c>
      <c r="C17" s="72"/>
      <c r="D17" s="72"/>
      <c r="E17" s="72"/>
      <c r="F17" s="72"/>
      <c r="G17" s="72"/>
      <c r="H17" s="250"/>
      <c r="I17" s="72"/>
      <c r="J17" s="72"/>
    </row>
    <row r="18" spans="1:12" x14ac:dyDescent="0.25">
      <c r="A18" s="1">
        <v>12</v>
      </c>
      <c r="B18" s="241" t="s">
        <v>1298</v>
      </c>
      <c r="C18" s="72"/>
      <c r="D18" s="72"/>
      <c r="E18" s="72"/>
      <c r="F18" s="72"/>
      <c r="G18" s="72"/>
      <c r="H18" s="250"/>
      <c r="I18" s="72"/>
      <c r="J18" s="72"/>
    </row>
    <row r="19" spans="1:12" x14ac:dyDescent="0.25">
      <c r="A19" s="1">
        <v>13</v>
      </c>
      <c r="B19" s="3" t="s">
        <v>1300</v>
      </c>
      <c r="C19" s="72"/>
      <c r="D19" s="72"/>
      <c r="E19" s="72"/>
      <c r="F19" s="72"/>
      <c r="G19" s="72"/>
      <c r="H19" s="250"/>
      <c r="I19" s="72"/>
      <c r="J19" s="72"/>
    </row>
    <row r="20" spans="1:12" x14ac:dyDescent="0.25">
      <c r="A20" s="1">
        <v>14</v>
      </c>
      <c r="B20" s="241" t="s">
        <v>1294</v>
      </c>
      <c r="C20" s="72"/>
      <c r="D20" s="72"/>
      <c r="E20" s="72"/>
      <c r="F20" s="72"/>
      <c r="G20" s="72"/>
      <c r="H20" s="250"/>
      <c r="I20" s="72"/>
      <c r="J20" s="72"/>
    </row>
    <row r="21" spans="1:12" ht="30" x14ac:dyDescent="0.25">
      <c r="A21" s="1">
        <v>15</v>
      </c>
      <c r="B21" s="241" t="s">
        <v>1295</v>
      </c>
      <c r="C21" s="72"/>
      <c r="D21" s="72"/>
      <c r="E21" s="72"/>
      <c r="F21" s="72"/>
      <c r="G21" s="72"/>
      <c r="H21" s="250"/>
      <c r="I21" s="72"/>
      <c r="J21" s="72"/>
    </row>
    <row r="22" spans="1:12" x14ac:dyDescent="0.25">
      <c r="A22" s="1">
        <v>16</v>
      </c>
      <c r="B22" s="241" t="s">
        <v>1296</v>
      </c>
      <c r="C22" s="72"/>
      <c r="D22" s="72"/>
      <c r="E22" s="72"/>
      <c r="F22" s="72"/>
      <c r="G22" s="72"/>
      <c r="H22" s="250"/>
      <c r="I22" s="72"/>
      <c r="J22" s="72"/>
    </row>
    <row r="23" spans="1:12" x14ac:dyDescent="0.25">
      <c r="A23" s="1">
        <v>17</v>
      </c>
      <c r="B23" s="241" t="s">
        <v>1297</v>
      </c>
      <c r="C23" s="72"/>
      <c r="D23" s="72"/>
      <c r="E23" s="72"/>
      <c r="F23" s="72"/>
      <c r="G23" s="72"/>
      <c r="H23" s="250"/>
      <c r="I23" s="72"/>
      <c r="J23" s="72"/>
    </row>
    <row r="24" spans="1:12" x14ac:dyDescent="0.25">
      <c r="A24" s="1">
        <v>18</v>
      </c>
      <c r="B24" s="241" t="s">
        <v>1298</v>
      </c>
      <c r="C24" s="72"/>
      <c r="D24" s="72"/>
      <c r="E24" s="72"/>
      <c r="F24" s="72"/>
      <c r="G24" s="72"/>
      <c r="H24" s="250"/>
      <c r="I24" s="72"/>
      <c r="J24" s="72"/>
    </row>
    <row r="25" spans="1:12" x14ac:dyDescent="0.25">
      <c r="A25" s="1">
        <v>19</v>
      </c>
      <c r="B25" s="212" t="s">
        <v>1301</v>
      </c>
      <c r="C25" s="72"/>
      <c r="D25" s="72"/>
      <c r="E25" s="72"/>
      <c r="F25" s="72"/>
      <c r="G25" s="72"/>
      <c r="H25" s="250"/>
      <c r="I25" s="72"/>
      <c r="J25" s="72"/>
    </row>
    <row r="26" spans="1:12" x14ac:dyDescent="0.25">
      <c r="A26" s="1">
        <v>20</v>
      </c>
      <c r="B26" s="241" t="s">
        <v>1294</v>
      </c>
      <c r="C26" s="72"/>
      <c r="D26" s="72"/>
      <c r="E26" s="72"/>
      <c r="F26" s="72"/>
      <c r="G26" s="72"/>
      <c r="H26" s="250"/>
      <c r="I26" s="72"/>
      <c r="J26" s="72"/>
      <c r="L26" s="249"/>
    </row>
    <row r="27" spans="1:12" ht="30" x14ac:dyDescent="0.25">
      <c r="A27" s="1">
        <v>21</v>
      </c>
      <c r="B27" s="241" t="s">
        <v>1295</v>
      </c>
      <c r="C27" s="72"/>
      <c r="D27" s="72"/>
      <c r="E27" s="72"/>
      <c r="F27" s="72"/>
      <c r="G27" s="72"/>
      <c r="H27" s="250"/>
      <c r="I27" s="72"/>
      <c r="J27" s="72"/>
    </row>
    <row r="28" spans="1:12" x14ac:dyDescent="0.25">
      <c r="A28" s="1">
        <v>22</v>
      </c>
      <c r="B28" s="241" t="s">
        <v>1296</v>
      </c>
      <c r="C28" s="72"/>
      <c r="D28" s="72"/>
      <c r="E28" s="72"/>
      <c r="F28" s="72"/>
      <c r="G28" s="72"/>
      <c r="H28" s="250"/>
      <c r="I28" s="72"/>
      <c r="J28" s="72"/>
    </row>
    <row r="29" spans="1:12" x14ac:dyDescent="0.25">
      <c r="A29" s="1">
        <v>23</v>
      </c>
      <c r="B29" s="241" t="s">
        <v>1297</v>
      </c>
      <c r="C29" s="72"/>
      <c r="D29" s="72"/>
      <c r="E29" s="72"/>
      <c r="F29" s="72"/>
      <c r="G29" s="72"/>
      <c r="H29" s="250"/>
      <c r="I29" s="72"/>
      <c r="J29" s="72"/>
    </row>
    <row r="30" spans="1:12" x14ac:dyDescent="0.25">
      <c r="A30" s="1">
        <v>24</v>
      </c>
      <c r="B30" s="241" t="s">
        <v>1298</v>
      </c>
      <c r="C30" s="72"/>
      <c r="D30" s="72"/>
      <c r="E30" s="72"/>
      <c r="F30" s="72"/>
      <c r="G30" s="72"/>
      <c r="H30" s="250"/>
      <c r="I30" s="72"/>
      <c r="J30" s="72"/>
    </row>
    <row r="31" spans="1:12" x14ac:dyDescent="0.25">
      <c r="A31" s="1">
        <v>25</v>
      </c>
      <c r="B31" s="119" t="s">
        <v>1302</v>
      </c>
      <c r="C31" s="72"/>
      <c r="D31" s="72"/>
      <c r="E31" s="72"/>
      <c r="F31" s="72"/>
      <c r="G31" s="72"/>
      <c r="H31" s="250"/>
      <c r="I31" s="72"/>
      <c r="J31" s="72"/>
    </row>
  </sheetData>
  <pageMargins left="0.70866141732283472" right="0.70866141732283472" top="0.74803149606299213" bottom="0.74803149606299213" header="0.31496062992125984" footer="0.31496062992125984"/>
  <pageSetup paperSize="9" scale="54" fitToHeight="0" orientation="landscape" cellComments="asDisplayed" r:id="rId1"/>
  <headerFooter>
    <oddHeader>&amp;CDA
Bilag XXXIII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CE42-E184-4AF6-9C80-A0E6DEED55BD}">
  <sheetPr codeName="Ark62">
    <tabColor theme="7" tint="0.59999389629810485"/>
  </sheetPr>
  <dimension ref="B1:D20"/>
  <sheetViews>
    <sheetView showGridLines="0" zoomScaleNormal="100" workbookViewId="0">
      <selection activeCell="B1" sqref="B1:C1"/>
    </sheetView>
  </sheetViews>
  <sheetFormatPr defaultColWidth="9.140625" defaultRowHeight="15" x14ac:dyDescent="0.25"/>
  <cols>
    <col min="2" max="2" width="10.42578125" customWidth="1"/>
    <col min="3" max="3" width="42.42578125" customWidth="1"/>
    <col min="4" max="4" width="48.140625" customWidth="1"/>
    <col min="8" max="8" width="42.42578125" customWidth="1"/>
    <col min="9" max="9" width="48.140625" customWidth="1"/>
  </cols>
  <sheetData>
    <row r="1" spans="2:4" x14ac:dyDescent="0.25">
      <c r="B1" s="258" t="s">
        <v>267</v>
      </c>
      <c r="C1" s="258" t="s">
        <v>268</v>
      </c>
    </row>
    <row r="2" spans="2:4" ht="33.75" customHeight="1" x14ac:dyDescent="0.25">
      <c r="B2" s="329" t="s">
        <v>1303</v>
      </c>
      <c r="C2" s="325"/>
      <c r="D2" s="325"/>
    </row>
    <row r="3" spans="2:4" ht="18" customHeight="1" x14ac:dyDescent="0.25">
      <c r="D3" s="1" t="s">
        <v>119</v>
      </c>
    </row>
    <row r="4" spans="2:4" ht="30" x14ac:dyDescent="0.25">
      <c r="C4" s="1" t="s">
        <v>1304</v>
      </c>
      <c r="D4" s="251" t="s">
        <v>1305</v>
      </c>
    </row>
    <row r="5" spans="2:4" x14ac:dyDescent="0.25">
      <c r="B5" s="1">
        <v>1</v>
      </c>
      <c r="C5" s="252" t="s">
        <v>1306</v>
      </c>
      <c r="D5" s="11"/>
    </row>
    <row r="6" spans="2:4" x14ac:dyDescent="0.25">
      <c r="B6" s="1">
        <v>2</v>
      </c>
      <c r="C6" s="252" t="s">
        <v>1307</v>
      </c>
      <c r="D6" s="11"/>
    </row>
    <row r="7" spans="2:4" x14ac:dyDescent="0.25">
      <c r="B7" s="1">
        <v>3</v>
      </c>
      <c r="C7" s="252" t="s">
        <v>1308</v>
      </c>
      <c r="D7" s="11"/>
    </row>
    <row r="8" spans="2:4" x14ac:dyDescent="0.25">
      <c r="B8" s="1">
        <v>4</v>
      </c>
      <c r="C8" s="252" t="s">
        <v>1309</v>
      </c>
      <c r="D8" s="11"/>
    </row>
    <row r="9" spans="2:4" x14ac:dyDescent="0.25">
      <c r="B9" s="1">
        <v>5</v>
      </c>
      <c r="C9" s="252" t="s">
        <v>1310</v>
      </c>
      <c r="D9" s="11"/>
    </row>
    <row r="10" spans="2:4" x14ac:dyDescent="0.25">
      <c r="B10" s="1">
        <v>6</v>
      </c>
      <c r="C10" s="252" t="s">
        <v>1311</v>
      </c>
      <c r="D10" s="11"/>
    </row>
    <row r="11" spans="2:4" x14ac:dyDescent="0.25">
      <c r="B11" s="1">
        <v>7</v>
      </c>
      <c r="C11" s="252" t="s">
        <v>1312</v>
      </c>
      <c r="D11" s="11"/>
    </row>
    <row r="12" spans="2:4" x14ac:dyDescent="0.25">
      <c r="B12" s="1">
        <v>8</v>
      </c>
      <c r="C12" s="252" t="s">
        <v>1313</v>
      </c>
      <c r="D12" s="11"/>
    </row>
    <row r="13" spans="2:4" x14ac:dyDescent="0.25">
      <c r="B13" s="1">
        <v>9</v>
      </c>
      <c r="C13" s="252" t="s">
        <v>1314</v>
      </c>
      <c r="D13" s="11"/>
    </row>
    <row r="14" spans="2:4" x14ac:dyDescent="0.25">
      <c r="B14" s="1">
        <v>10</v>
      </c>
      <c r="C14" s="252" t="s">
        <v>1315</v>
      </c>
      <c r="D14" s="11"/>
    </row>
    <row r="15" spans="2:4" x14ac:dyDescent="0.25">
      <c r="B15" s="1">
        <v>11</v>
      </c>
      <c r="C15" s="252" t="s">
        <v>1316</v>
      </c>
      <c r="D15" s="11"/>
    </row>
    <row r="16" spans="2:4" ht="30" x14ac:dyDescent="0.25">
      <c r="B16" s="23" t="s">
        <v>1103</v>
      </c>
      <c r="C16" s="212" t="s">
        <v>1317</v>
      </c>
      <c r="D16" s="11"/>
    </row>
    <row r="20" spans="4:4" x14ac:dyDescent="0.25">
      <c r="D20" s="22"/>
    </row>
  </sheetData>
  <pageMargins left="0.70866141732283472" right="0.70866141732283472" top="0.74803149606299213" bottom="0.74803149606299213" header="0.31496062992125984" footer="0.31496062992125984"/>
  <pageSetup paperSize="9" orientation="landscape" r:id="rId1"/>
  <headerFooter>
    <oddHeader>&amp;CDA 
Bilag XXXIII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E022-98A3-4EFE-9716-CCA61EA139D3}">
  <sheetPr codeName="Ark63">
    <tabColor theme="7" tint="0.59999389629810485"/>
  </sheetPr>
  <dimension ref="A1:M18"/>
  <sheetViews>
    <sheetView showGridLines="0" zoomScaleNormal="100" workbookViewId="0"/>
  </sheetViews>
  <sheetFormatPr defaultColWidth="9.140625" defaultRowHeight="15" x14ac:dyDescent="0.25"/>
  <cols>
    <col min="1" max="1" width="9.140625" style="3"/>
    <col min="2" max="2" width="9.28515625" style="3" customWidth="1"/>
    <col min="3" max="3" width="55.5703125" style="3" customWidth="1"/>
    <col min="4" max="4" width="23" style="3" bestFit="1" customWidth="1"/>
    <col min="5" max="5" width="23.42578125" style="3" customWidth="1"/>
    <col min="6" max="6" width="14.85546875" style="3" customWidth="1"/>
    <col min="7" max="7" width="27.7109375" style="3" customWidth="1"/>
    <col min="8" max="8" width="19.42578125" style="3" bestFit="1" customWidth="1"/>
    <col min="9" max="9" width="19.85546875" style="3" bestFit="1" customWidth="1"/>
    <col min="10" max="10" width="22.28515625" style="3" customWidth="1"/>
    <col min="11" max="11" width="18.28515625" style="3" customWidth="1"/>
    <col min="12" max="12" width="14.7109375" style="3" bestFit="1" customWidth="1"/>
    <col min="13" max="13" width="14.140625" style="3" customWidth="1"/>
    <col min="14" max="16384" width="9.140625" style="3"/>
  </cols>
  <sheetData>
    <row r="1" spans="1:13" x14ac:dyDescent="0.25">
      <c r="A1" s="9"/>
      <c r="B1" s="3" t="s">
        <v>115</v>
      </c>
      <c r="C1" s="3" t="s">
        <v>5</v>
      </c>
    </row>
    <row r="2" spans="1:13" ht="18.75" x14ac:dyDescent="0.3">
      <c r="B2" s="585" t="s">
        <v>44</v>
      </c>
      <c r="C2" s="327"/>
      <c r="D2" s="327"/>
      <c r="E2" s="327"/>
      <c r="F2" s="327"/>
      <c r="G2" s="327"/>
      <c r="H2" s="327"/>
      <c r="I2" s="327"/>
      <c r="J2" s="327"/>
      <c r="K2" s="327"/>
      <c r="L2" s="327"/>
      <c r="M2" s="327"/>
    </row>
    <row r="3" spans="1:13" x14ac:dyDescent="0.25">
      <c r="C3" s="369"/>
      <c r="D3" s="369"/>
      <c r="E3" s="369"/>
      <c r="F3" s="369"/>
      <c r="G3" s="253"/>
      <c r="H3" s="253"/>
      <c r="I3" s="253"/>
      <c r="J3" s="253"/>
      <c r="K3" s="253"/>
      <c r="L3" s="253"/>
      <c r="M3" s="253"/>
    </row>
    <row r="4" spans="1:13" ht="15.75" thickBot="1" x14ac:dyDescent="0.3">
      <c r="D4" s="254" t="s">
        <v>1318</v>
      </c>
      <c r="E4" s="254" t="s">
        <v>120</v>
      </c>
      <c r="F4" s="254" t="s">
        <v>121</v>
      </c>
      <c r="G4" s="254" t="s">
        <v>209</v>
      </c>
      <c r="H4" s="254" t="s">
        <v>210</v>
      </c>
      <c r="I4" s="254" t="s">
        <v>211</v>
      </c>
      <c r="J4" s="254" t="s">
        <v>212</v>
      </c>
      <c r="K4" s="254" t="s">
        <v>294</v>
      </c>
      <c r="L4" s="254" t="s">
        <v>737</v>
      </c>
      <c r="M4" s="254" t="s">
        <v>738</v>
      </c>
    </row>
    <row r="5" spans="1:13" ht="15" customHeight="1" x14ac:dyDescent="0.25">
      <c r="C5" s="415"/>
      <c r="D5" s="1318" t="s">
        <v>1319</v>
      </c>
      <c r="E5" s="1319"/>
      <c r="F5" s="1320"/>
      <c r="G5" s="1321" t="s">
        <v>1320</v>
      </c>
      <c r="H5" s="1322"/>
      <c r="I5" s="1322"/>
      <c r="J5" s="1322"/>
      <c r="K5" s="1322"/>
      <c r="L5" s="1323"/>
      <c r="M5" s="416"/>
    </row>
    <row r="6" spans="1:13" ht="45" x14ac:dyDescent="0.25">
      <c r="D6" s="417" t="s">
        <v>1242</v>
      </c>
      <c r="E6" s="418" t="s">
        <v>1321</v>
      </c>
      <c r="F6" s="419" t="s">
        <v>1322</v>
      </c>
      <c r="G6" s="417" t="s">
        <v>1323</v>
      </c>
      <c r="H6" s="418" t="s">
        <v>1324</v>
      </c>
      <c r="I6" s="418" t="s">
        <v>1325</v>
      </c>
      <c r="J6" s="418" t="s">
        <v>1326</v>
      </c>
      <c r="K6" s="418" t="s">
        <v>1327</v>
      </c>
      <c r="L6" s="419" t="s">
        <v>1328</v>
      </c>
      <c r="M6" s="420" t="s">
        <v>979</v>
      </c>
    </row>
    <row r="7" spans="1:13" x14ac:dyDescent="0.25">
      <c r="B7" s="421">
        <v>1</v>
      </c>
      <c r="C7" s="255" t="s">
        <v>1329</v>
      </c>
      <c r="D7" s="422"/>
      <c r="E7" s="422"/>
      <c r="F7" s="422"/>
      <c r="G7" s="422"/>
      <c r="H7" s="422"/>
      <c r="I7" s="422"/>
      <c r="J7" s="422"/>
      <c r="K7" s="422"/>
      <c r="L7" s="422"/>
      <c r="M7" s="423">
        <v>33</v>
      </c>
    </row>
    <row r="8" spans="1:13" x14ac:dyDescent="0.25">
      <c r="B8" s="421">
        <v>2</v>
      </c>
      <c r="C8" s="256" t="s">
        <v>1330</v>
      </c>
      <c r="D8" s="424">
        <v>10</v>
      </c>
      <c r="E8" s="424">
        <v>2</v>
      </c>
      <c r="F8" s="424">
        <v>12</v>
      </c>
      <c r="G8" s="425"/>
      <c r="H8" s="425"/>
      <c r="I8" s="425"/>
      <c r="J8" s="425"/>
      <c r="K8" s="425"/>
      <c r="L8" s="426"/>
      <c r="M8" s="427"/>
    </row>
    <row r="9" spans="1:13" x14ac:dyDescent="0.25">
      <c r="B9" s="421">
        <v>3</v>
      </c>
      <c r="C9" s="257" t="s">
        <v>1331</v>
      </c>
      <c r="D9" s="425"/>
      <c r="E9" s="425"/>
      <c r="F9" s="425"/>
      <c r="G9" s="428"/>
      <c r="H9" s="428">
        <v>1</v>
      </c>
      <c r="I9" s="428"/>
      <c r="J9" s="428">
        <v>5</v>
      </c>
      <c r="K9" s="428"/>
      <c r="L9" s="429"/>
      <c r="M9" s="427"/>
    </row>
    <row r="10" spans="1:13" x14ac:dyDescent="0.25">
      <c r="B10" s="421">
        <v>4</v>
      </c>
      <c r="C10" s="257" t="s">
        <v>1332</v>
      </c>
      <c r="D10" s="425"/>
      <c r="E10" s="425"/>
      <c r="F10" s="425"/>
      <c r="G10" s="428">
        <v>4</v>
      </c>
      <c r="H10" s="428">
        <v>3</v>
      </c>
      <c r="I10" s="428"/>
      <c r="J10" s="428">
        <v>5</v>
      </c>
      <c r="K10" s="428">
        <v>3</v>
      </c>
      <c r="L10" s="430"/>
      <c r="M10" s="427"/>
    </row>
    <row r="11" spans="1:13" x14ac:dyDescent="0.25">
      <c r="B11" s="421">
        <v>5</v>
      </c>
      <c r="C11" s="255" t="s">
        <v>1333</v>
      </c>
      <c r="D11" s="431">
        <v>2</v>
      </c>
      <c r="E11" s="432">
        <v>8</v>
      </c>
      <c r="F11" s="662">
        <v>10</v>
      </c>
      <c r="G11" s="663">
        <v>3</v>
      </c>
      <c r="H11" s="664">
        <v>6</v>
      </c>
      <c r="I11" s="428"/>
      <c r="J11" s="664">
        <v>15</v>
      </c>
      <c r="K11" s="663">
        <v>4</v>
      </c>
      <c r="L11" s="433"/>
      <c r="M11" s="427"/>
    </row>
    <row r="12" spans="1:13" x14ac:dyDescent="0.25">
      <c r="B12" s="421">
        <v>6</v>
      </c>
      <c r="C12" s="256" t="s">
        <v>1334</v>
      </c>
      <c r="D12" s="434"/>
      <c r="E12" s="435"/>
      <c r="F12" s="436"/>
      <c r="G12" s="665"/>
      <c r="H12" s="666"/>
      <c r="I12" s="667"/>
      <c r="J12" s="666"/>
      <c r="K12" s="665"/>
      <c r="L12" s="437"/>
      <c r="M12" s="427"/>
    </row>
    <row r="13" spans="1:13" x14ac:dyDescent="0.25">
      <c r="B13" s="421">
        <v>7</v>
      </c>
      <c r="C13" s="257" t="s">
        <v>1335</v>
      </c>
      <c r="D13" s="434">
        <v>2</v>
      </c>
      <c r="E13" s="434">
        <v>8</v>
      </c>
      <c r="F13" s="434">
        <v>10</v>
      </c>
      <c r="G13" s="666">
        <v>3</v>
      </c>
      <c r="H13" s="666">
        <v>6</v>
      </c>
      <c r="I13" s="666"/>
      <c r="J13" s="668">
        <v>15</v>
      </c>
      <c r="K13" s="668">
        <v>4</v>
      </c>
      <c r="L13" s="437"/>
      <c r="M13" s="427"/>
    </row>
    <row r="18" spans="11:11" x14ac:dyDescent="0.25">
      <c r="K18" s="361"/>
    </row>
  </sheetData>
  <mergeCells count="2">
    <mergeCell ref="D5:F5"/>
    <mergeCell ref="G5:L5"/>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&amp;CDA
Bilag XXXIII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468D-81ED-44AF-B704-048577C08A8C}">
  <sheetPr codeName="Ark64">
    <tabColor theme="7" tint="0.39997558519241921"/>
  </sheetPr>
  <dimension ref="A1:K16"/>
  <sheetViews>
    <sheetView showGridLines="0" zoomScaleNormal="100" workbookViewId="0"/>
  </sheetViews>
  <sheetFormatPr defaultColWidth="9.140625" defaultRowHeight="15" x14ac:dyDescent="0.25"/>
  <cols>
    <col min="1" max="1" width="9.140625" style="383"/>
    <col min="2" max="2" width="9.42578125" style="383" customWidth="1"/>
    <col min="3" max="3" width="47.140625" style="383" customWidth="1"/>
    <col min="4" max="8" width="17.85546875" style="383" customWidth="1"/>
    <col min="9" max="9" width="19.42578125" style="383" customWidth="1"/>
    <col min="10" max="11" width="17.85546875" style="383" customWidth="1"/>
    <col min="12" max="16384" width="9.140625" style="383"/>
  </cols>
  <sheetData>
    <row r="1" spans="1:11" x14ac:dyDescent="0.25">
      <c r="A1" s="9"/>
      <c r="B1" s="3" t="s">
        <v>115</v>
      </c>
      <c r="C1" s="3" t="s">
        <v>5</v>
      </c>
    </row>
    <row r="2" spans="1:11" ht="20.25" customHeight="1" x14ac:dyDescent="0.25">
      <c r="B2" s="639" t="s">
        <v>45</v>
      </c>
      <c r="C2" s="640"/>
      <c r="D2" s="641"/>
      <c r="E2" s="641"/>
      <c r="F2" s="641"/>
      <c r="G2" s="641"/>
      <c r="H2" s="641"/>
      <c r="I2" s="641"/>
      <c r="J2" s="641"/>
      <c r="K2" s="641"/>
    </row>
    <row r="3" spans="1:11" ht="15.75" x14ac:dyDescent="0.25">
      <c r="B3" s="373"/>
      <c r="C3" s="384"/>
      <c r="D3" s="385"/>
      <c r="E3" s="385"/>
      <c r="F3" s="385"/>
      <c r="G3" s="385"/>
      <c r="H3" s="385"/>
      <c r="I3" s="385"/>
      <c r="J3" s="385"/>
      <c r="K3" s="373"/>
    </row>
    <row r="4" spans="1:11" ht="15.75" x14ac:dyDescent="0.25">
      <c r="B4" s="373"/>
      <c r="C4" s="384"/>
      <c r="D4" s="385"/>
      <c r="E4" s="385"/>
      <c r="F4" s="385"/>
      <c r="G4" s="385"/>
      <c r="H4" s="385"/>
      <c r="I4" s="385"/>
      <c r="J4" s="385"/>
      <c r="K4" s="373"/>
    </row>
    <row r="5" spans="1:11" ht="15" customHeight="1" x14ac:dyDescent="0.25">
      <c r="B5" s="262"/>
      <c r="C5" s="261"/>
      <c r="D5" s="1324" t="s">
        <v>1336</v>
      </c>
      <c r="E5" s="1325"/>
      <c r="F5" s="1326" t="s">
        <v>1337</v>
      </c>
      <c r="G5" s="1327"/>
      <c r="H5" s="1324" t="s">
        <v>1338</v>
      </c>
      <c r="I5" s="1325"/>
      <c r="J5" s="1326" t="s">
        <v>1339</v>
      </c>
      <c r="K5" s="1327"/>
    </row>
    <row r="6" spans="1:11" ht="45" x14ac:dyDescent="0.25">
      <c r="B6" s="262"/>
      <c r="C6" s="262"/>
      <c r="D6" s="263"/>
      <c r="E6" s="264" t="s">
        <v>1340</v>
      </c>
      <c r="F6" s="263"/>
      <c r="G6" s="264" t="s">
        <v>1340</v>
      </c>
      <c r="H6" s="263"/>
      <c r="I6" s="264" t="s">
        <v>1341</v>
      </c>
      <c r="J6" s="265"/>
      <c r="K6" s="264" t="s">
        <v>1341</v>
      </c>
    </row>
    <row r="7" spans="1:11" x14ac:dyDescent="0.25">
      <c r="B7" s="262"/>
      <c r="C7" s="266"/>
      <c r="D7" s="24" t="s">
        <v>759</v>
      </c>
      <c r="E7" s="24" t="s">
        <v>763</v>
      </c>
      <c r="F7" s="24" t="s">
        <v>765</v>
      </c>
      <c r="G7" s="24" t="s">
        <v>767</v>
      </c>
      <c r="H7" s="24" t="s">
        <v>769</v>
      </c>
      <c r="I7" s="24" t="s">
        <v>773</v>
      </c>
      <c r="J7" s="24" t="s">
        <v>775</v>
      </c>
      <c r="K7" s="24" t="s">
        <v>777</v>
      </c>
    </row>
    <row r="8" spans="1:11" x14ac:dyDescent="0.25">
      <c r="B8" s="267" t="s">
        <v>759</v>
      </c>
      <c r="C8" s="268" t="s">
        <v>1342</v>
      </c>
      <c r="D8" s="359">
        <v>183373.67369446799</v>
      </c>
      <c r="E8" s="359">
        <v>7881.1128390478998</v>
      </c>
      <c r="F8" s="269"/>
      <c r="G8" s="269"/>
      <c r="H8" s="359">
        <v>23178.503558382101</v>
      </c>
      <c r="I8" s="359">
        <v>23178.503558382101</v>
      </c>
      <c r="J8" s="270"/>
      <c r="K8" s="269"/>
    </row>
    <row r="9" spans="1:11" x14ac:dyDescent="0.25">
      <c r="B9" s="24" t="s">
        <v>763</v>
      </c>
      <c r="C9" s="271" t="s">
        <v>1343</v>
      </c>
      <c r="D9" s="359"/>
      <c r="E9" s="359"/>
      <c r="F9" s="59"/>
      <c r="G9" s="59"/>
      <c r="H9" s="359">
        <v>46.479554669999999</v>
      </c>
      <c r="I9" s="359"/>
      <c r="J9" s="360">
        <v>46.479554669999999</v>
      </c>
      <c r="K9" s="59"/>
    </row>
    <row r="10" spans="1:11" x14ac:dyDescent="0.25">
      <c r="B10" s="24" t="s">
        <v>765</v>
      </c>
      <c r="C10" s="271" t="s">
        <v>776</v>
      </c>
      <c r="D10" s="359">
        <v>7881.1128390478998</v>
      </c>
      <c r="E10" s="359">
        <v>7881.1128390478998</v>
      </c>
      <c r="F10" s="359">
        <v>7881.1128390478998</v>
      </c>
      <c r="G10" s="359">
        <v>7881.1128390478998</v>
      </c>
      <c r="H10" s="359">
        <v>23132.0240037121</v>
      </c>
      <c r="I10" s="359">
        <v>23132.0240037121</v>
      </c>
      <c r="J10" s="359">
        <v>23132.0240037121</v>
      </c>
      <c r="K10" s="359">
        <v>23132.0240037121</v>
      </c>
    </row>
    <row r="11" spans="1:11" x14ac:dyDescent="0.25">
      <c r="B11" s="24" t="s">
        <v>767</v>
      </c>
      <c r="C11" s="272" t="s">
        <v>1344</v>
      </c>
      <c r="D11" s="359">
        <v>7881.1128390478998</v>
      </c>
      <c r="E11" s="359">
        <v>7881.1128390478998</v>
      </c>
      <c r="F11" s="59"/>
      <c r="G11" s="59"/>
      <c r="H11" s="359">
        <v>23132.0240037121</v>
      </c>
      <c r="I11" s="359">
        <v>23132.0240037121</v>
      </c>
      <c r="J11" s="59"/>
      <c r="K11" s="59"/>
    </row>
    <row r="12" spans="1:11" x14ac:dyDescent="0.25">
      <c r="B12" s="24" t="s">
        <v>769</v>
      </c>
      <c r="C12" s="272" t="s">
        <v>1345</v>
      </c>
      <c r="D12" s="359"/>
      <c r="E12" s="359"/>
      <c r="F12" s="59"/>
      <c r="G12" s="59"/>
      <c r="H12" s="59"/>
      <c r="I12" s="59"/>
      <c r="J12" s="59"/>
      <c r="K12" s="59"/>
    </row>
    <row r="13" spans="1:11" x14ac:dyDescent="0.25">
      <c r="B13" s="24" t="s">
        <v>771</v>
      </c>
      <c r="C13" s="272" t="s">
        <v>1346</v>
      </c>
      <c r="D13" s="359"/>
      <c r="E13" s="359"/>
      <c r="F13" s="59"/>
      <c r="G13" s="59"/>
      <c r="H13" s="59"/>
      <c r="I13" s="59"/>
      <c r="J13" s="59"/>
      <c r="K13" s="59"/>
    </row>
    <row r="14" spans="1:11" x14ac:dyDescent="0.25">
      <c r="B14" s="24" t="s">
        <v>773</v>
      </c>
      <c r="C14" s="272" t="s">
        <v>1347</v>
      </c>
      <c r="D14" s="359"/>
      <c r="E14" s="359"/>
      <c r="F14" s="59"/>
      <c r="G14" s="59"/>
      <c r="H14" s="59"/>
      <c r="I14" s="59"/>
      <c r="J14" s="59"/>
      <c r="K14" s="59"/>
    </row>
    <row r="15" spans="1:11" x14ac:dyDescent="0.25">
      <c r="B15" s="24" t="s">
        <v>775</v>
      </c>
      <c r="C15" s="272" t="s">
        <v>1348</v>
      </c>
      <c r="D15" s="359"/>
      <c r="E15" s="359"/>
      <c r="F15" s="59"/>
      <c r="G15" s="59"/>
      <c r="H15" s="59"/>
      <c r="I15" s="59"/>
      <c r="J15" s="59"/>
      <c r="K15" s="59"/>
    </row>
    <row r="16" spans="1:11" x14ac:dyDescent="0.25">
      <c r="B16" s="24" t="s">
        <v>779</v>
      </c>
      <c r="C16" s="271" t="s">
        <v>234</v>
      </c>
      <c r="D16" s="359">
        <v>368.71079393000002</v>
      </c>
      <c r="E16" s="359"/>
      <c r="F16" s="273"/>
      <c r="G16" s="273"/>
      <c r="H16" s="59"/>
      <c r="I16" s="59"/>
      <c r="J16" s="274"/>
      <c r="K16" s="273"/>
    </row>
  </sheetData>
  <mergeCells count="4">
    <mergeCell ref="D5:E5"/>
    <mergeCell ref="F5:G5"/>
    <mergeCell ref="H5:I5"/>
    <mergeCell ref="J5:K5"/>
  </mergeCells>
  <conditionalFormatting sqref="D8:K16">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&amp;CDA
Bilag XXXV</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5C4C-E480-40F3-98A6-07BDC8CCA5D4}">
  <sheetPr codeName="Ark65">
    <tabColor theme="7" tint="0.39997558519241921"/>
  </sheetPr>
  <dimension ref="A1:AI23"/>
  <sheetViews>
    <sheetView showGridLines="0" zoomScaleNormal="100" workbookViewId="0"/>
  </sheetViews>
  <sheetFormatPr defaultColWidth="8.85546875" defaultRowHeight="12.75" x14ac:dyDescent="0.25"/>
  <cols>
    <col min="1" max="1" width="5.85546875" style="258" customWidth="1"/>
    <col min="2" max="2" width="72" style="258" customWidth="1"/>
    <col min="3" max="7" width="17.85546875" style="258" customWidth="1"/>
    <col min="8" max="8" width="19.42578125" style="258" customWidth="1"/>
    <col min="9" max="10" width="17.85546875" style="258" customWidth="1"/>
    <col min="11" max="11" width="13.85546875" style="258" customWidth="1"/>
    <col min="12" max="16384" width="8.85546875" style="258"/>
  </cols>
  <sheetData>
    <row r="1" spans="1:35" x14ac:dyDescent="0.25">
      <c r="B1" s="258" t="s">
        <v>267</v>
      </c>
      <c r="C1" s="258" t="s">
        <v>268</v>
      </c>
    </row>
    <row r="2" spans="1:35" ht="18.75" x14ac:dyDescent="0.25">
      <c r="A2" s="275"/>
      <c r="B2" s="330" t="s">
        <v>1349</v>
      </c>
      <c r="C2" s="331"/>
      <c r="D2" s="331"/>
      <c r="E2" s="331"/>
      <c r="F2" s="331"/>
      <c r="G2" s="332"/>
      <c r="H2" s="332"/>
      <c r="I2" s="332"/>
      <c r="J2" s="332"/>
      <c r="K2" s="332"/>
      <c r="L2" s="332"/>
      <c r="M2" s="332"/>
      <c r="N2" s="332"/>
      <c r="O2" s="332"/>
      <c r="P2" s="332"/>
      <c r="Q2" s="332"/>
      <c r="R2" s="332"/>
    </row>
    <row r="3" spans="1:35" ht="18.75" x14ac:dyDescent="0.25">
      <c r="A3" s="275"/>
      <c r="B3" s="277"/>
      <c r="C3" s="276"/>
      <c r="D3" s="276"/>
      <c r="E3" s="276"/>
      <c r="F3" s="276"/>
    </row>
    <row r="4" spans="1:35" s="259" customFormat="1" ht="15.75" x14ac:dyDescent="0.25">
      <c r="C4" s="260"/>
      <c r="D4" s="260"/>
      <c r="E4" s="260"/>
      <c r="F4" s="260"/>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row>
    <row r="5" spans="1:35" ht="15" x14ac:dyDescent="0.25">
      <c r="A5" s="278"/>
      <c r="B5" s="279"/>
      <c r="C5" s="1324" t="s">
        <v>1350</v>
      </c>
      <c r="D5" s="1325"/>
      <c r="E5" s="1330" t="s">
        <v>1351</v>
      </c>
      <c r="F5" s="999"/>
    </row>
    <row r="6" spans="1:35" ht="15" x14ac:dyDescent="0.25">
      <c r="A6" s="278"/>
      <c r="B6" s="279"/>
      <c r="C6" s="1328"/>
      <c r="D6" s="1329"/>
      <c r="E6" s="1324" t="s">
        <v>1352</v>
      </c>
      <c r="F6" s="1325"/>
    </row>
    <row r="7" spans="1:35" ht="90" x14ac:dyDescent="0.25">
      <c r="A7" s="262"/>
      <c r="B7" s="280"/>
      <c r="C7" s="281"/>
      <c r="D7" s="264" t="s">
        <v>1353</v>
      </c>
      <c r="E7" s="282"/>
      <c r="F7" s="264" t="s">
        <v>1354</v>
      </c>
    </row>
    <row r="8" spans="1:35" ht="15" x14ac:dyDescent="0.25">
      <c r="A8" s="262"/>
      <c r="B8" s="280"/>
      <c r="C8" s="24" t="s">
        <v>759</v>
      </c>
      <c r="D8" s="24" t="s">
        <v>763</v>
      </c>
      <c r="E8" s="24" t="s">
        <v>765</v>
      </c>
      <c r="F8" s="24" t="s">
        <v>769</v>
      </c>
    </row>
    <row r="9" spans="1:35" ht="15" x14ac:dyDescent="0.25">
      <c r="A9" s="267" t="s">
        <v>780</v>
      </c>
      <c r="B9" s="283" t="s">
        <v>1355</v>
      </c>
      <c r="C9" s="59"/>
      <c r="D9" s="59"/>
      <c r="E9" s="59"/>
      <c r="F9" s="59"/>
    </row>
    <row r="10" spans="1:35" ht="15" x14ac:dyDescent="0.25">
      <c r="A10" s="24" t="s">
        <v>781</v>
      </c>
      <c r="B10" s="284" t="s">
        <v>1356</v>
      </c>
      <c r="C10" s="59"/>
      <c r="D10" s="59"/>
      <c r="E10" s="59"/>
      <c r="F10" s="59"/>
    </row>
    <row r="11" spans="1:35" ht="15" x14ac:dyDescent="0.25">
      <c r="A11" s="24" t="s">
        <v>782</v>
      </c>
      <c r="B11" s="284" t="s">
        <v>1122</v>
      </c>
      <c r="C11" s="59"/>
      <c r="D11" s="59"/>
      <c r="E11" s="59"/>
      <c r="F11" s="59"/>
    </row>
    <row r="12" spans="1:35" ht="15" x14ac:dyDescent="0.25">
      <c r="A12" s="24" t="s">
        <v>784</v>
      </c>
      <c r="B12" s="284" t="s">
        <v>1357</v>
      </c>
      <c r="C12" s="59"/>
      <c r="D12" s="59"/>
      <c r="E12" s="59"/>
      <c r="F12" s="59"/>
    </row>
    <row r="13" spans="1:35" ht="30" x14ac:dyDescent="0.25">
      <c r="A13" s="24" t="s">
        <v>785</v>
      </c>
      <c r="B13" s="285" t="s">
        <v>1358</v>
      </c>
      <c r="C13" s="59"/>
      <c r="D13" s="59"/>
      <c r="E13" s="59"/>
      <c r="F13" s="59"/>
    </row>
    <row r="14" spans="1:35" ht="15" x14ac:dyDescent="0.25">
      <c r="A14" s="24" t="s">
        <v>786</v>
      </c>
      <c r="B14" s="286" t="s">
        <v>1359</v>
      </c>
      <c r="C14" s="59"/>
      <c r="D14" s="59"/>
      <c r="E14" s="59"/>
      <c r="F14" s="59"/>
    </row>
    <row r="15" spans="1:35" ht="15" x14ac:dyDescent="0.25">
      <c r="A15" s="24" t="s">
        <v>787</v>
      </c>
      <c r="B15" s="285" t="s">
        <v>1360</v>
      </c>
      <c r="C15" s="59"/>
      <c r="D15" s="59"/>
      <c r="E15" s="59"/>
      <c r="F15" s="59"/>
    </row>
    <row r="16" spans="1:35" ht="15" x14ac:dyDescent="0.25">
      <c r="A16" s="24" t="s">
        <v>788</v>
      </c>
      <c r="B16" s="285" t="s">
        <v>1361</v>
      </c>
      <c r="C16" s="59"/>
      <c r="D16" s="59"/>
      <c r="E16" s="59"/>
      <c r="F16" s="59"/>
    </row>
    <row r="17" spans="1:6" ht="15" x14ac:dyDescent="0.25">
      <c r="A17" s="24" t="s">
        <v>789</v>
      </c>
      <c r="B17" s="285" t="s">
        <v>1362</v>
      </c>
      <c r="C17" s="59"/>
      <c r="D17" s="59"/>
      <c r="E17" s="59"/>
      <c r="F17" s="59"/>
    </row>
    <row r="18" spans="1:6" ht="15" x14ac:dyDescent="0.25">
      <c r="A18" s="24" t="s">
        <v>790</v>
      </c>
      <c r="B18" s="284" t="s">
        <v>1363</v>
      </c>
      <c r="C18" s="59"/>
      <c r="D18" s="59"/>
      <c r="E18" s="59"/>
      <c r="F18" s="59"/>
    </row>
    <row r="19" spans="1:6" ht="15" x14ac:dyDescent="0.25">
      <c r="A19" s="24" t="s">
        <v>1364</v>
      </c>
      <c r="B19" s="284" t="s">
        <v>1365</v>
      </c>
      <c r="C19" s="59"/>
      <c r="D19" s="59"/>
      <c r="E19" s="59"/>
      <c r="F19" s="59"/>
    </row>
    <row r="20" spans="1:6" ht="30" x14ac:dyDescent="0.25">
      <c r="A20" s="267" t="s">
        <v>1366</v>
      </c>
      <c r="B20" s="283" t="s">
        <v>1367</v>
      </c>
      <c r="C20" s="59"/>
      <c r="D20" s="59"/>
      <c r="E20" s="59"/>
      <c r="F20" s="59"/>
    </row>
    <row r="21" spans="1:6" ht="45" x14ac:dyDescent="0.25">
      <c r="A21" s="267">
        <v>241</v>
      </c>
      <c r="B21" s="283" t="s">
        <v>1368</v>
      </c>
      <c r="C21" s="269"/>
      <c r="D21" s="269"/>
      <c r="E21" s="59"/>
      <c r="F21" s="59"/>
    </row>
    <row r="22" spans="1:6" ht="30" x14ac:dyDescent="0.25">
      <c r="A22" s="267">
        <v>250</v>
      </c>
      <c r="B22" s="287" t="s">
        <v>1369</v>
      </c>
      <c r="C22" s="59"/>
      <c r="D22" s="59"/>
      <c r="E22" s="269"/>
      <c r="F22" s="269"/>
    </row>
    <row r="23" spans="1:6" x14ac:dyDescent="0.25">
      <c r="B23" s="288"/>
    </row>
  </sheetData>
  <mergeCells count="3">
    <mergeCell ref="C5:D6"/>
    <mergeCell ref="E5:F5"/>
    <mergeCell ref="E6:F6"/>
  </mergeCells>
  <conditionalFormatting sqref="C19:E22">
    <cfRule type="cellIs" dxfId="3" priority="1" stopIfTrue="1" operator="lessThan">
      <formula>0</formula>
    </cfRule>
  </conditionalFormatting>
  <conditionalFormatting sqref="C2:I3 D5:E6 C5:C18 E7:E18 D8:D18 F8:F22 G9:G22">
    <cfRule type="cellIs" dxfId="2"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&amp;CDA
Bilag XXXV</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CE5B-EFC6-4F3C-94DC-D395EA0EAEA8}">
  <sheetPr codeName="Ark66">
    <tabColor theme="7" tint="0.39997558519241921"/>
  </sheetPr>
  <dimension ref="A1:H10"/>
  <sheetViews>
    <sheetView showGridLines="0" zoomScaleNormal="100" workbookViewId="0"/>
  </sheetViews>
  <sheetFormatPr defaultColWidth="8.85546875" defaultRowHeight="12.75" x14ac:dyDescent="0.25"/>
  <cols>
    <col min="1" max="1" width="9.140625" style="373" customWidth="1"/>
    <col min="2" max="2" width="9.5703125" style="373" customWidth="1"/>
    <col min="3" max="3" width="72" style="373" customWidth="1"/>
    <col min="4" max="4" width="22.42578125" style="373" customWidth="1"/>
    <col min="5" max="5" width="24.7109375" style="373" customWidth="1"/>
    <col min="6" max="8" width="17.85546875" style="373" customWidth="1"/>
    <col min="9" max="9" width="19.42578125" style="373" customWidth="1"/>
    <col min="10" max="11" width="17.85546875" style="373" customWidth="1"/>
    <col min="12" max="12" width="13.85546875" style="373" customWidth="1"/>
    <col min="13" max="16384" width="8.85546875" style="373"/>
  </cols>
  <sheetData>
    <row r="1" spans="1:8" ht="15" x14ac:dyDescent="0.25">
      <c r="A1" s="9"/>
      <c r="B1" s="3" t="s">
        <v>115</v>
      </c>
      <c r="C1" s="3" t="s">
        <v>5</v>
      </c>
    </row>
    <row r="2" spans="1:8" ht="20.100000000000001" customHeight="1" x14ac:dyDescent="0.25">
      <c r="B2" s="639" t="s">
        <v>46</v>
      </c>
      <c r="C2" s="640"/>
      <c r="D2" s="640"/>
      <c r="E2" s="640"/>
      <c r="F2" s="374"/>
      <c r="G2" s="374"/>
      <c r="H2" s="374"/>
    </row>
    <row r="3" spans="1:8" ht="20.100000000000001" customHeight="1" x14ac:dyDescent="0.25">
      <c r="C3" s="277"/>
      <c r="D3" s="374"/>
      <c r="E3" s="374"/>
      <c r="F3" s="374"/>
      <c r="G3" s="374"/>
      <c r="H3" s="374"/>
    </row>
    <row r="4" spans="1:8" ht="166.5" customHeight="1" x14ac:dyDescent="0.25">
      <c r="B4" s="266"/>
      <c r="C4" s="371"/>
      <c r="D4" s="264" t="s">
        <v>1370</v>
      </c>
      <c r="E4" s="264" t="s">
        <v>1371</v>
      </c>
      <c r="F4" s="375"/>
      <c r="G4" s="375"/>
    </row>
    <row r="5" spans="1:8" ht="15" x14ac:dyDescent="0.25">
      <c r="B5" s="266"/>
      <c r="C5" s="371"/>
      <c r="D5" s="24" t="s">
        <v>759</v>
      </c>
      <c r="E5" s="24" t="s">
        <v>763</v>
      </c>
      <c r="F5" s="376"/>
      <c r="G5" s="376"/>
    </row>
    <row r="6" spans="1:8" ht="15" customHeight="1" x14ac:dyDescent="0.25">
      <c r="B6" s="267" t="s">
        <v>759</v>
      </c>
      <c r="C6" s="287" t="s">
        <v>1372</v>
      </c>
      <c r="D6" s="359">
        <v>186366.58166298</v>
      </c>
      <c r="E6" s="372"/>
      <c r="F6" s="377"/>
      <c r="G6" s="377"/>
    </row>
    <row r="7" spans="1:8" ht="17.25" customHeight="1" x14ac:dyDescent="0.25">
      <c r="B7" s="378"/>
      <c r="C7" s="379"/>
    </row>
    <row r="9" spans="1:8" ht="15" x14ac:dyDescent="0.25">
      <c r="B9" s="380"/>
      <c r="C9" s="381"/>
      <c r="D9" s="381"/>
      <c r="E9" s="381"/>
      <c r="F9" s="381"/>
      <c r="G9" s="381"/>
      <c r="H9" s="381"/>
    </row>
    <row r="10" spans="1:8" x14ac:dyDescent="0.25">
      <c r="C10" s="382"/>
    </row>
  </sheetData>
  <conditionalFormatting sqref="C2:G2">
    <cfRule type="cellIs" dxfId="1" priority="5" stopIfTrue="1" operator="lessThan">
      <formula>0</formula>
    </cfRule>
  </conditionalFormatting>
  <conditionalFormatting sqref="D3:G6">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&amp;CDA
Bilag XXXV</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DFA9-3CE4-42B3-9881-33790D40EADF}">
  <sheetPr>
    <tabColor theme="8" tint="0.59999389629810485"/>
  </sheetPr>
  <dimension ref="A1:L27"/>
  <sheetViews>
    <sheetView showGridLines="0" zoomScaleNormal="100" zoomScalePageLayoutView="64" workbookViewId="0"/>
  </sheetViews>
  <sheetFormatPr defaultColWidth="9.140625" defaultRowHeight="15" x14ac:dyDescent="0.25"/>
  <cols>
    <col min="2" max="2" width="9" customWidth="1"/>
    <col min="3" max="3" width="43.85546875" customWidth="1"/>
    <col min="4" max="6" width="22.140625" customWidth="1"/>
    <col min="7" max="9" width="22.140625" hidden="1" customWidth="1"/>
    <col min="10" max="10" width="22.140625" customWidth="1"/>
    <col min="12" max="12" width="13.140625" style="27" customWidth="1"/>
    <col min="13" max="13" width="52.42578125" customWidth="1"/>
  </cols>
  <sheetData>
    <row r="1" spans="1:12" s="383" customFormat="1" x14ac:dyDescent="0.25">
      <c r="A1" s="9"/>
      <c r="B1" s="3" t="s">
        <v>115</v>
      </c>
      <c r="C1" s="3" t="s">
        <v>1663</v>
      </c>
      <c r="E1" s="399"/>
      <c r="F1" s="399"/>
      <c r="G1" s="399"/>
      <c r="H1" s="399"/>
      <c r="I1" s="399"/>
      <c r="J1" s="388"/>
    </row>
    <row r="2" spans="1:12" s="682" customFormat="1" ht="18.75" x14ac:dyDescent="0.25">
      <c r="B2" s="679" t="s">
        <v>47</v>
      </c>
      <c r="C2" s="680"/>
      <c r="D2" s="681"/>
      <c r="E2" s="680"/>
      <c r="F2" s="680"/>
      <c r="G2" s="680"/>
      <c r="H2" s="680"/>
      <c r="I2" s="680"/>
      <c r="J2" s="680"/>
    </row>
    <row r="3" spans="1:12" s="682" customFormat="1" x14ac:dyDescent="0.25"/>
    <row r="4" spans="1:12" s="682" customFormat="1" x14ac:dyDescent="0.25">
      <c r="B4"/>
    </row>
    <row r="5" spans="1:12" ht="13.5" customHeight="1" x14ac:dyDescent="0.25">
      <c r="B5" s="1331" t="s">
        <v>1373</v>
      </c>
      <c r="C5" s="1332"/>
      <c r="D5" s="228" t="s">
        <v>119</v>
      </c>
      <c r="E5" s="228" t="s">
        <v>120</v>
      </c>
      <c r="F5" s="228" t="s">
        <v>121</v>
      </c>
      <c r="G5" s="228" t="s">
        <v>765</v>
      </c>
      <c r="H5" s="228" t="s">
        <v>767</v>
      </c>
      <c r="I5" s="228"/>
      <c r="J5" s="228" t="s">
        <v>209</v>
      </c>
    </row>
    <row r="6" spans="1:12" ht="62.1" customHeight="1" x14ac:dyDescent="0.25">
      <c r="B6" s="1333"/>
      <c r="C6" s="1334"/>
      <c r="D6" s="1337" t="s">
        <v>1374</v>
      </c>
      <c r="E6" s="1338"/>
      <c r="F6" s="1337" t="s">
        <v>1375</v>
      </c>
      <c r="G6" s="1339"/>
      <c r="H6" s="1339"/>
      <c r="I6" s="1339"/>
      <c r="J6" s="1338"/>
    </row>
    <row r="7" spans="1:12" x14ac:dyDescent="0.25">
      <c r="B7" s="1335"/>
      <c r="C7" s="1336"/>
      <c r="D7" s="627" t="s">
        <v>1376</v>
      </c>
      <c r="E7" s="627" t="s">
        <v>1377</v>
      </c>
      <c r="F7" s="627" t="s">
        <v>1376</v>
      </c>
      <c r="G7" s="627" t="s">
        <v>1236</v>
      </c>
      <c r="H7" s="627"/>
      <c r="I7" s="627"/>
      <c r="J7" s="627" t="s">
        <v>1377</v>
      </c>
    </row>
    <row r="8" spans="1:12" ht="38.25" customHeight="1" x14ac:dyDescent="0.25">
      <c r="B8" s="627">
        <v>1</v>
      </c>
      <c r="C8" s="230" t="s">
        <v>1378</v>
      </c>
      <c r="D8" s="358">
        <v>27.797455206891804</v>
      </c>
      <c r="E8" s="358">
        <v>32.889084327633412</v>
      </c>
      <c r="F8" s="358">
        <v>-69.822338380799991</v>
      </c>
      <c r="G8" s="358">
        <v>-106</v>
      </c>
      <c r="H8" s="358"/>
      <c r="I8" s="358"/>
      <c r="J8" s="358">
        <v>-61.056159512800001</v>
      </c>
    </row>
    <row r="9" spans="1:12" ht="38.25" customHeight="1" x14ac:dyDescent="0.25">
      <c r="B9" s="627">
        <v>2</v>
      </c>
      <c r="C9" s="231" t="s">
        <v>1379</v>
      </c>
      <c r="D9" s="358">
        <v>-32.039356857235283</v>
      </c>
      <c r="E9" s="358">
        <v>-34.55111756385714</v>
      </c>
      <c r="F9" s="358">
        <v>53.089838380800003</v>
      </c>
      <c r="G9" s="358">
        <v>106</v>
      </c>
      <c r="H9" s="358"/>
      <c r="I9" s="358"/>
      <c r="J9" s="358">
        <v>54.561159512800003</v>
      </c>
    </row>
    <row r="10" spans="1:12" ht="38.25" customHeight="1" x14ac:dyDescent="0.25">
      <c r="B10" s="627">
        <v>3</v>
      </c>
      <c r="C10" s="230" t="s">
        <v>1380</v>
      </c>
      <c r="D10" s="358">
        <v>-23.309098845107563</v>
      </c>
      <c r="E10" s="358">
        <v>-22.281932396008308</v>
      </c>
      <c r="F10" s="233"/>
      <c r="G10" s="627"/>
      <c r="H10" s="627"/>
      <c r="I10" s="627"/>
      <c r="J10" s="233"/>
    </row>
    <row r="11" spans="1:12" ht="38.25" customHeight="1" x14ac:dyDescent="0.25">
      <c r="B11" s="627">
        <v>4</v>
      </c>
      <c r="C11" s="230" t="s">
        <v>1381</v>
      </c>
      <c r="D11" s="358">
        <v>25.139296028400782</v>
      </c>
      <c r="E11" s="358">
        <v>27.302189339015175</v>
      </c>
      <c r="F11" s="233"/>
      <c r="G11" s="235"/>
      <c r="H11" s="236"/>
      <c r="I11" s="236"/>
      <c r="J11" s="233"/>
    </row>
    <row r="12" spans="1:12" ht="38.25" customHeight="1" x14ac:dyDescent="0.25">
      <c r="B12" s="627">
        <v>5</v>
      </c>
      <c r="C12" s="230" t="s">
        <v>1382</v>
      </c>
      <c r="D12" s="358">
        <v>32.760076497534101</v>
      </c>
      <c r="E12" s="358">
        <v>36.01390188998792</v>
      </c>
      <c r="F12" s="233"/>
      <c r="G12" s="235"/>
      <c r="H12" s="236"/>
      <c r="I12" s="236"/>
      <c r="J12" s="233"/>
    </row>
    <row r="13" spans="1:12" ht="38.25" customHeight="1" x14ac:dyDescent="0.25">
      <c r="B13" s="238">
        <v>6</v>
      </c>
      <c r="C13" s="230" t="s">
        <v>1383</v>
      </c>
      <c r="D13" s="358">
        <v>-38.652327870008961</v>
      </c>
      <c r="E13" s="358">
        <v>-38.282575927675559</v>
      </c>
      <c r="F13" s="233"/>
      <c r="G13" s="236"/>
      <c r="H13" s="236"/>
      <c r="I13" s="236"/>
      <c r="J13" s="233"/>
    </row>
    <row r="14" spans="1:12" x14ac:dyDescent="0.25">
      <c r="L14"/>
    </row>
    <row r="15" spans="1:12" x14ac:dyDescent="0.25">
      <c r="L15"/>
    </row>
    <row r="16" spans="1:12" x14ac:dyDescent="0.25">
      <c r="L16"/>
    </row>
    <row r="17" spans="12:12" x14ac:dyDescent="0.25">
      <c r="L17"/>
    </row>
    <row r="18" spans="12:12" x14ac:dyDescent="0.25">
      <c r="L18"/>
    </row>
    <row r="19" spans="12:12" x14ac:dyDescent="0.25">
      <c r="L19"/>
    </row>
    <row r="20" spans="12:12" x14ac:dyDescent="0.25">
      <c r="L20"/>
    </row>
    <row r="21" spans="12:12" x14ac:dyDescent="0.25">
      <c r="L21"/>
    </row>
    <row r="22" spans="12:12" x14ac:dyDescent="0.25">
      <c r="L22"/>
    </row>
    <row r="23" spans="12:12" x14ac:dyDescent="0.25">
      <c r="L23"/>
    </row>
    <row r="24" spans="12:12" x14ac:dyDescent="0.25">
      <c r="L24"/>
    </row>
    <row r="25" spans="12:12" x14ac:dyDescent="0.25">
      <c r="L25"/>
    </row>
    <row r="26" spans="12:12" x14ac:dyDescent="0.25">
      <c r="L26"/>
    </row>
    <row r="27" spans="12:12" x14ac:dyDescent="0.25">
      <c r="L27"/>
    </row>
  </sheetData>
  <mergeCells count="3">
    <mergeCell ref="B5:C7"/>
    <mergeCell ref="D6:E6"/>
    <mergeCell ref="F6:J6"/>
  </mergeCells>
  <pageMargins left="0.7" right="0.7" top="0.75" bottom="0.75" header="0.3" footer="0.3"/>
  <pageSetup paperSize="9" scale="75" orientation="landscape" r:id="rId1"/>
  <headerFooter>
    <oddHeader>&amp;CEN
Annex XX</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0B54-2ADD-4FA2-8119-8CC8EFB87238}">
  <sheetPr>
    <pageSetUpPr fitToPage="1"/>
  </sheetPr>
  <dimension ref="B1:F26"/>
  <sheetViews>
    <sheetView showGridLines="0" zoomScale="90" zoomScaleNormal="90" zoomScalePageLayoutView="110" workbookViewId="0"/>
  </sheetViews>
  <sheetFormatPr defaultColWidth="9.140625" defaultRowHeight="15" x14ac:dyDescent="0.25"/>
  <cols>
    <col min="1" max="1" width="6.5703125" customWidth="1"/>
    <col min="3" max="3" width="75.85546875" style="3" customWidth="1"/>
    <col min="4" max="4" width="199.140625" customWidth="1"/>
    <col min="5" max="5" width="28" style="688" customWidth="1"/>
    <col min="6" max="6" width="90.28515625" customWidth="1"/>
  </cols>
  <sheetData>
    <row r="1" spans="2:6" x14ac:dyDescent="0.25">
      <c r="B1" t="s">
        <v>115</v>
      </c>
      <c r="C1" s="373" t="s">
        <v>1663</v>
      </c>
    </row>
    <row r="2" spans="2:6" x14ac:dyDescent="0.25">
      <c r="B2" s="687" t="s">
        <v>49</v>
      </c>
    </row>
    <row r="3" spans="2:6" x14ac:dyDescent="0.25">
      <c r="B3" s="42" t="s">
        <v>1384</v>
      </c>
    </row>
    <row r="4" spans="2:6" x14ac:dyDescent="0.25">
      <c r="D4" s="39"/>
      <c r="E4" s="689"/>
    </row>
    <row r="5" spans="2:6" ht="30" x14ac:dyDescent="0.25">
      <c r="B5" s="17" t="s">
        <v>1385</v>
      </c>
      <c r="C5" s="1025" t="s">
        <v>1386</v>
      </c>
      <c r="D5" s="1025"/>
      <c r="E5" s="690"/>
    </row>
    <row r="6" spans="2:6" x14ac:dyDescent="0.25">
      <c r="B6" s="77"/>
      <c r="C6" s="691" t="s">
        <v>1387</v>
      </c>
      <c r="D6" s="692"/>
      <c r="E6" s="690"/>
    </row>
    <row r="7" spans="2:6" ht="158.25" customHeight="1" x14ac:dyDescent="0.25">
      <c r="B7" s="53" t="s">
        <v>1388</v>
      </c>
      <c r="C7" s="13" t="s">
        <v>1389</v>
      </c>
      <c r="D7" s="13" t="s">
        <v>1895</v>
      </c>
      <c r="E7" s="693"/>
      <c r="F7" s="460"/>
    </row>
    <row r="8" spans="2:6" ht="409.5" customHeight="1" x14ac:dyDescent="0.25">
      <c r="B8" s="53" t="s">
        <v>1390</v>
      </c>
      <c r="C8" s="13" t="s">
        <v>1391</v>
      </c>
      <c r="D8" s="13" t="s">
        <v>1896</v>
      </c>
      <c r="E8" s="690"/>
      <c r="F8" s="694"/>
    </row>
    <row r="9" spans="2:6" ht="296.25" customHeight="1" x14ac:dyDescent="0.25">
      <c r="B9" s="53" t="s">
        <v>1392</v>
      </c>
      <c r="C9" s="13" t="s">
        <v>1393</v>
      </c>
      <c r="D9" s="13" t="s">
        <v>1394</v>
      </c>
      <c r="E9" s="690"/>
    </row>
    <row r="10" spans="2:6" ht="171" customHeight="1" x14ac:dyDescent="0.25">
      <c r="B10" s="53" t="s">
        <v>1395</v>
      </c>
      <c r="C10" s="13" t="s">
        <v>1396</v>
      </c>
      <c r="D10" s="13" t="s">
        <v>1397</v>
      </c>
      <c r="E10" s="690"/>
    </row>
    <row r="11" spans="2:6" x14ac:dyDescent="0.25">
      <c r="B11" s="695"/>
      <c r="C11" s="691" t="s">
        <v>1398</v>
      </c>
      <c r="D11" s="13"/>
      <c r="E11" s="690"/>
    </row>
    <row r="12" spans="2:6" ht="264.75" customHeight="1" x14ac:dyDescent="0.25">
      <c r="B12" s="5" t="s">
        <v>1399</v>
      </c>
      <c r="C12" s="13" t="s">
        <v>1400</v>
      </c>
      <c r="D12" s="13" t="s">
        <v>1401</v>
      </c>
      <c r="E12" s="696"/>
      <c r="F12" s="460"/>
    </row>
    <row r="13" spans="2:6" ht="217.5" customHeight="1" x14ac:dyDescent="0.25">
      <c r="B13" s="5" t="s">
        <v>1402</v>
      </c>
      <c r="C13" s="13" t="s">
        <v>1403</v>
      </c>
      <c r="D13" s="13" t="s">
        <v>1404</v>
      </c>
      <c r="E13" s="696"/>
    </row>
    <row r="14" spans="2:6" ht="168" customHeight="1" x14ac:dyDescent="0.25">
      <c r="B14" s="53" t="s">
        <v>1405</v>
      </c>
      <c r="C14" s="13" t="s">
        <v>1406</v>
      </c>
      <c r="D14" s="13" t="s">
        <v>1407</v>
      </c>
      <c r="E14" s="690"/>
      <c r="F14" s="460"/>
    </row>
    <row r="15" spans="2:6" ht="177" customHeight="1" x14ac:dyDescent="0.25">
      <c r="B15" s="53" t="s">
        <v>1408</v>
      </c>
      <c r="C15" s="13" t="s">
        <v>1409</v>
      </c>
      <c r="D15" s="13" t="s">
        <v>1410</v>
      </c>
      <c r="E15" s="696"/>
    </row>
    <row r="16" spans="2:6" ht="153" customHeight="1" x14ac:dyDescent="0.25">
      <c r="B16" s="53" t="s">
        <v>1411</v>
      </c>
      <c r="C16" s="13" t="s">
        <v>1412</v>
      </c>
      <c r="D16" s="13" t="s">
        <v>1413</v>
      </c>
      <c r="E16" s="696"/>
    </row>
    <row r="17" spans="2:5" x14ac:dyDescent="0.25">
      <c r="B17" s="77"/>
      <c r="C17" s="697" t="s">
        <v>1414</v>
      </c>
      <c r="D17" s="13"/>
      <c r="E17" s="696"/>
    </row>
    <row r="18" spans="2:5" ht="47.25" customHeight="1" x14ac:dyDescent="0.25">
      <c r="B18" s="53" t="s">
        <v>1415</v>
      </c>
      <c r="C18" s="13" t="s">
        <v>1416</v>
      </c>
      <c r="D18" s="13" t="s">
        <v>1417</v>
      </c>
      <c r="E18" s="696"/>
    </row>
    <row r="19" spans="2:5" ht="409.5" customHeight="1" x14ac:dyDescent="0.25">
      <c r="B19" s="53" t="s">
        <v>1418</v>
      </c>
      <c r="C19" s="13" t="s">
        <v>1419</v>
      </c>
      <c r="D19" s="13" t="s">
        <v>1420</v>
      </c>
      <c r="E19" s="696"/>
    </row>
    <row r="20" spans="2:5" ht="92.25" customHeight="1" x14ac:dyDescent="0.25">
      <c r="B20" s="53" t="s">
        <v>1421</v>
      </c>
      <c r="C20" s="13" t="s">
        <v>1422</v>
      </c>
      <c r="D20" s="13" t="s">
        <v>1423</v>
      </c>
      <c r="E20" s="690"/>
    </row>
    <row r="21" spans="2:5" ht="255" customHeight="1" x14ac:dyDescent="0.25">
      <c r="B21" s="53" t="s">
        <v>1424</v>
      </c>
      <c r="C21" s="13" t="s">
        <v>1425</v>
      </c>
      <c r="D21" s="13" t="s">
        <v>1426</v>
      </c>
      <c r="E21" s="690"/>
    </row>
    <row r="22" spans="2:5" ht="90.75" customHeight="1" x14ac:dyDescent="0.25">
      <c r="B22" s="53" t="s">
        <v>1427</v>
      </c>
      <c r="C22" s="13" t="s">
        <v>1428</v>
      </c>
      <c r="D22" s="557" t="s">
        <v>1429</v>
      </c>
      <c r="E22" s="696"/>
    </row>
    <row r="23" spans="2:5" ht="36" customHeight="1" x14ac:dyDescent="0.25">
      <c r="B23" s="53" t="s">
        <v>1430</v>
      </c>
      <c r="C23" s="13" t="s">
        <v>1431</v>
      </c>
      <c r="D23" s="13" t="s">
        <v>1432</v>
      </c>
      <c r="E23" s="696"/>
    </row>
    <row r="24" spans="2:5" ht="88.5" customHeight="1" x14ac:dyDescent="0.25">
      <c r="B24" s="53" t="s">
        <v>1433</v>
      </c>
      <c r="C24" s="13" t="s">
        <v>1434</v>
      </c>
      <c r="D24" s="13" t="s">
        <v>1435</v>
      </c>
      <c r="E24" s="696"/>
    </row>
    <row r="25" spans="2:5" ht="53.25" customHeight="1" x14ac:dyDescent="0.25">
      <c r="B25" s="53" t="s">
        <v>1436</v>
      </c>
      <c r="C25" s="13" t="s">
        <v>1437</v>
      </c>
      <c r="D25" s="13" t="s">
        <v>1438</v>
      </c>
      <c r="E25" s="696"/>
    </row>
    <row r="26" spans="2:5" ht="134.25" customHeight="1" x14ac:dyDescent="0.25">
      <c r="B26" s="53" t="s">
        <v>1439</v>
      </c>
      <c r="C26" s="13" t="s">
        <v>1440</v>
      </c>
      <c r="D26" s="13" t="s">
        <v>1441</v>
      </c>
      <c r="E26" s="696"/>
    </row>
  </sheetData>
  <mergeCells count="1">
    <mergeCell ref="C5:D5"/>
  </mergeCells>
  <pageMargins left="0.25" right="0.25" top="0.75" bottom="0.75" header="0.3" footer="0.3"/>
  <pageSetup paperSize="8" scale="64" fitToHeight="0" orientation="landscape" r:id="rId1"/>
  <headerFooter>
    <oddHeader>&amp;CEN
Annex I&amp;L&amp;"Calibri"&amp;12&amp;K000000EBA Regular Use&amp;1#</oddHeader>
    <oddFooter>&amp;C&amp;P</oddFooter>
  </headerFooter>
  <rowBreaks count="2" manualBreakCount="2">
    <brk id="9" max="4" man="1"/>
    <brk id="19"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EB8BC-8D75-443A-8761-A4D1197033EA}">
  <sheetPr>
    <pageSetUpPr fitToPage="1"/>
  </sheetPr>
  <dimension ref="A1:D25"/>
  <sheetViews>
    <sheetView showGridLines="0" zoomScale="80" zoomScaleNormal="80" zoomScalePageLayoutView="110" workbookViewId="0"/>
  </sheetViews>
  <sheetFormatPr defaultColWidth="9.140625" defaultRowHeight="15" x14ac:dyDescent="0.25"/>
  <cols>
    <col min="1" max="1" width="6.5703125" style="3" customWidth="1"/>
    <col min="2" max="2" width="10.28515625" style="3" customWidth="1"/>
    <col min="3" max="3" width="74.85546875" style="3" customWidth="1"/>
    <col min="4" max="4" width="167.5703125" style="3" customWidth="1"/>
    <col min="5" max="5" width="23.7109375" style="3" customWidth="1"/>
    <col min="6" max="16384" width="9.140625" style="3"/>
  </cols>
  <sheetData>
    <row r="1" spans="1:4" x14ac:dyDescent="0.25">
      <c r="A1"/>
      <c r="B1" t="s">
        <v>115</v>
      </c>
      <c r="C1" s="373" t="s">
        <v>1663</v>
      </c>
      <c r="D1" s="64"/>
    </row>
    <row r="2" spans="1:4" x14ac:dyDescent="0.25">
      <c r="B2" s="687" t="s">
        <v>50</v>
      </c>
      <c r="D2" s="64"/>
    </row>
    <row r="3" spans="1:4" x14ac:dyDescent="0.25">
      <c r="B3" s="203" t="s">
        <v>1384</v>
      </c>
      <c r="D3" s="64"/>
    </row>
    <row r="4" spans="1:4" x14ac:dyDescent="0.25">
      <c r="D4" s="698"/>
    </row>
    <row r="5" spans="1:4" ht="30" x14ac:dyDescent="0.25">
      <c r="B5" s="5" t="s">
        <v>1385</v>
      </c>
      <c r="C5" s="1340" t="s">
        <v>1386</v>
      </c>
      <c r="D5" s="1340"/>
    </row>
    <row r="6" spans="1:4" x14ac:dyDescent="0.25">
      <c r="B6" s="699"/>
      <c r="C6" s="691" t="s">
        <v>1387</v>
      </c>
      <c r="D6" s="700"/>
    </row>
    <row r="7" spans="1:4" ht="306.75" customHeight="1" x14ac:dyDescent="0.25">
      <c r="B7" s="53" t="s">
        <v>1388</v>
      </c>
      <c r="C7" s="13" t="s">
        <v>1442</v>
      </c>
      <c r="D7" s="13" t="s">
        <v>1443</v>
      </c>
    </row>
    <row r="8" spans="1:4" ht="123.75" customHeight="1" x14ac:dyDescent="0.25">
      <c r="B8" s="53" t="s">
        <v>1390</v>
      </c>
      <c r="C8" s="13" t="s">
        <v>1444</v>
      </c>
      <c r="D8" s="13" t="s">
        <v>1445</v>
      </c>
    </row>
    <row r="9" spans="1:4" ht="123" customHeight="1" x14ac:dyDescent="0.25">
      <c r="B9" s="53" t="s">
        <v>1392</v>
      </c>
      <c r="C9" s="13" t="s">
        <v>1446</v>
      </c>
      <c r="D9" s="13" t="s">
        <v>1447</v>
      </c>
    </row>
    <row r="10" spans="1:4" x14ac:dyDescent="0.25">
      <c r="B10" s="701"/>
      <c r="C10" s="691" t="s">
        <v>1398</v>
      </c>
      <c r="D10" s="701"/>
    </row>
    <row r="11" spans="1:4" ht="54" customHeight="1" x14ac:dyDescent="0.25">
      <c r="B11" s="53" t="s">
        <v>1395</v>
      </c>
      <c r="C11" s="13" t="s">
        <v>1448</v>
      </c>
      <c r="D11" s="13" t="s">
        <v>1449</v>
      </c>
    </row>
    <row r="12" spans="1:4" ht="119.25" customHeight="1" x14ac:dyDescent="0.25">
      <c r="B12" s="702" t="s">
        <v>1411</v>
      </c>
      <c r="C12" s="703" t="s">
        <v>1450</v>
      </c>
      <c r="D12" s="13" t="s">
        <v>1451</v>
      </c>
    </row>
    <row r="13" spans="1:4" ht="54.75" customHeight="1" x14ac:dyDescent="0.25">
      <c r="B13" s="702" t="s">
        <v>1452</v>
      </c>
      <c r="C13" s="703" t="s">
        <v>1453</v>
      </c>
      <c r="D13" s="26" t="s">
        <v>1454</v>
      </c>
    </row>
    <row r="14" spans="1:4" ht="108" customHeight="1" x14ac:dyDescent="0.25">
      <c r="B14" s="702" t="s">
        <v>1455</v>
      </c>
      <c r="C14" s="703" t="s">
        <v>1456</v>
      </c>
      <c r="D14" s="13" t="s">
        <v>1457</v>
      </c>
    </row>
    <row r="15" spans="1:4" ht="56.25" customHeight="1" x14ac:dyDescent="0.25">
      <c r="B15" s="702" t="s">
        <v>1458</v>
      </c>
      <c r="C15" s="703" t="s">
        <v>1459</v>
      </c>
      <c r="D15" s="13" t="s">
        <v>1460</v>
      </c>
    </row>
    <row r="16" spans="1:4" ht="84" customHeight="1" x14ac:dyDescent="0.25">
      <c r="B16" s="5" t="s">
        <v>1399</v>
      </c>
      <c r="C16" s="13" t="s">
        <v>1461</v>
      </c>
      <c r="D16" s="13" t="s">
        <v>1462</v>
      </c>
    </row>
    <row r="17" spans="2:4" ht="77.25" customHeight="1" x14ac:dyDescent="0.25">
      <c r="B17" s="5" t="s">
        <v>1402</v>
      </c>
      <c r="C17" s="13" t="s">
        <v>1463</v>
      </c>
      <c r="D17" s="13" t="s">
        <v>1464</v>
      </c>
    </row>
    <row r="18" spans="2:4" ht="70.5" customHeight="1" x14ac:dyDescent="0.25">
      <c r="B18" s="53" t="s">
        <v>1405</v>
      </c>
      <c r="C18" s="13" t="s">
        <v>1465</v>
      </c>
      <c r="D18" s="566" t="s">
        <v>1466</v>
      </c>
    </row>
    <row r="19" spans="2:4" x14ac:dyDescent="0.25">
      <c r="B19" s="699"/>
      <c r="C19" s="691" t="s">
        <v>1414</v>
      </c>
      <c r="D19" s="700"/>
    </row>
    <row r="20" spans="2:4" ht="43.5" customHeight="1" x14ac:dyDescent="0.25">
      <c r="B20" s="53" t="s">
        <v>1408</v>
      </c>
      <c r="C20" s="13" t="s">
        <v>1467</v>
      </c>
      <c r="D20" s="13" t="s">
        <v>1468</v>
      </c>
    </row>
    <row r="21" spans="2:4" ht="49.5" customHeight="1" x14ac:dyDescent="0.25">
      <c r="B21" s="53" t="s">
        <v>1411</v>
      </c>
      <c r="C21" s="13" t="s">
        <v>1469</v>
      </c>
      <c r="D21" s="13" t="s">
        <v>1470</v>
      </c>
    </row>
    <row r="22" spans="2:4" ht="94.5" customHeight="1" x14ac:dyDescent="0.25">
      <c r="B22" s="53" t="s">
        <v>1415</v>
      </c>
      <c r="C22" s="13" t="s">
        <v>1471</v>
      </c>
      <c r="D22" s="13" t="s">
        <v>1472</v>
      </c>
    </row>
    <row r="23" spans="2:4" ht="47.25" customHeight="1" x14ac:dyDescent="0.25">
      <c r="B23" s="53" t="s">
        <v>1418</v>
      </c>
      <c r="C23" s="13" t="s">
        <v>1473</v>
      </c>
      <c r="D23" s="13" t="s">
        <v>1474</v>
      </c>
    </row>
    <row r="24" spans="2:4" ht="75" customHeight="1" x14ac:dyDescent="0.25">
      <c r="B24" s="53" t="s">
        <v>1421</v>
      </c>
      <c r="C24" s="13" t="s">
        <v>1475</v>
      </c>
      <c r="D24" s="13" t="s">
        <v>1476</v>
      </c>
    </row>
    <row r="25" spans="2:4" ht="45" x14ac:dyDescent="0.25">
      <c r="B25" s="53" t="s">
        <v>1424</v>
      </c>
      <c r="C25" s="13" t="s">
        <v>1477</v>
      </c>
      <c r="D25" s="13" t="s">
        <v>1478</v>
      </c>
    </row>
  </sheetData>
  <mergeCells count="1">
    <mergeCell ref="C5:D5"/>
  </mergeCells>
  <pageMargins left="0.70866141732283472" right="0.70866141732283472" top="0.74803149606299213" bottom="0.74803149606299213" header="0.31496062992125984" footer="0.31496062992125984"/>
  <pageSetup paperSize="8" scale="74" fitToHeight="0" orientation="landscape" r:id="rId1"/>
  <headerFooter>
    <oddHeader>&amp;CEN
Annex I&amp;L&amp;"Calibri"&amp;12&amp;K000000EBA Regular Use&amp;1#</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9250-2297-48EE-B1D2-450837222854}">
  <sheetPr codeName="Ark5">
    <tabColor theme="4" tint="0.39997558519241921"/>
    <pageSetUpPr fitToPage="1"/>
  </sheetPr>
  <dimension ref="A1:P135"/>
  <sheetViews>
    <sheetView showGridLines="0" zoomScaleNormal="100" zoomScalePageLayoutView="80" workbookViewId="0"/>
  </sheetViews>
  <sheetFormatPr defaultColWidth="9.140625" defaultRowHeight="15" x14ac:dyDescent="0.25"/>
  <cols>
    <col min="1" max="1" width="9.140625" style="383" customWidth="1"/>
    <col min="2" max="2" width="12.140625" style="386" customWidth="1"/>
    <col min="3" max="3" width="57.140625" style="383" customWidth="1"/>
    <col min="4" max="5" width="23" style="383" customWidth="1"/>
    <col min="6" max="9" width="21.140625" style="383" customWidth="1"/>
    <col min="10" max="10" width="21.85546875" style="383" customWidth="1"/>
    <col min="11" max="11" width="11.42578125" style="383" customWidth="1"/>
    <col min="12" max="12" width="12.7109375" style="383" customWidth="1"/>
    <col min="13" max="16384" width="9.140625" style="383"/>
  </cols>
  <sheetData>
    <row r="1" spans="1:16" x14ac:dyDescent="0.25">
      <c r="A1" s="9"/>
      <c r="B1" s="3" t="s">
        <v>115</v>
      </c>
      <c r="C1" s="3" t="s">
        <v>5</v>
      </c>
    </row>
    <row r="2" spans="1:16" ht="18.75" x14ac:dyDescent="0.25">
      <c r="A2" s="9"/>
      <c r="B2" s="300" t="s">
        <v>208</v>
      </c>
      <c r="C2" s="300"/>
      <c r="D2" s="300"/>
      <c r="E2" s="300"/>
      <c r="F2" s="300"/>
      <c r="G2" s="300"/>
      <c r="H2" s="300"/>
      <c r="I2" s="300"/>
      <c r="J2" s="300"/>
    </row>
    <row r="3" spans="1:16" x14ac:dyDescent="0.25">
      <c r="A3" s="9"/>
    </row>
    <row r="4" spans="1:16" x14ac:dyDescent="0.25">
      <c r="A4" s="9"/>
      <c r="B4" s="383"/>
    </row>
    <row r="5" spans="1:16" x14ac:dyDescent="0.25">
      <c r="A5" s="9"/>
      <c r="B5"/>
      <c r="C5"/>
      <c r="D5" s="593" t="s">
        <v>119</v>
      </c>
      <c r="E5" s="593" t="s">
        <v>120</v>
      </c>
      <c r="F5" s="593" t="s">
        <v>121</v>
      </c>
      <c r="G5" s="593" t="s">
        <v>209</v>
      </c>
      <c r="H5" s="593" t="s">
        <v>210</v>
      </c>
      <c r="I5" s="593" t="s">
        <v>211</v>
      </c>
      <c r="J5" s="593" t="s">
        <v>212</v>
      </c>
    </row>
    <row r="6" spans="1:16" ht="15" customHeight="1" x14ac:dyDescent="0.25">
      <c r="A6" s="9"/>
      <c r="B6"/>
      <c r="C6" t="s">
        <v>213</v>
      </c>
      <c r="D6" s="1024" t="s">
        <v>214</v>
      </c>
      <c r="E6" s="1025" t="s">
        <v>215</v>
      </c>
      <c r="F6" s="1024" t="s">
        <v>216</v>
      </c>
      <c r="G6" s="1024"/>
      <c r="H6" s="1024"/>
      <c r="I6" s="1024"/>
      <c r="J6" s="1024"/>
    </row>
    <row r="7" spans="1:16" ht="60" x14ac:dyDescent="0.25">
      <c r="A7" s="9"/>
      <c r="B7"/>
      <c r="C7"/>
      <c r="D7" s="1024"/>
      <c r="E7" s="1025"/>
      <c r="F7" s="593" t="s">
        <v>217</v>
      </c>
      <c r="G7" s="593" t="s">
        <v>218</v>
      </c>
      <c r="H7" s="593" t="s">
        <v>219</v>
      </c>
      <c r="I7" s="593" t="s">
        <v>220</v>
      </c>
      <c r="J7" s="593" t="s">
        <v>221</v>
      </c>
    </row>
    <row r="8" spans="1:16" ht="30" x14ac:dyDescent="0.25">
      <c r="A8" s="9"/>
      <c r="B8" s="27"/>
      <c r="C8" s="576" t="s">
        <v>222</v>
      </c>
      <c r="D8" s="577"/>
      <c r="E8" s="576"/>
      <c r="F8" s="576"/>
      <c r="G8" s="576"/>
      <c r="H8" s="576"/>
      <c r="I8" s="576"/>
      <c r="J8" s="576"/>
      <c r="P8" s="411"/>
    </row>
    <row r="9" spans="1:16" x14ac:dyDescent="0.25">
      <c r="A9" s="9"/>
      <c r="B9" s="23"/>
      <c r="C9" s="600" t="s">
        <v>223</v>
      </c>
      <c r="D9" s="578">
        <v>2479.3061193600001</v>
      </c>
      <c r="E9" s="573">
        <v>2479.3061193600001</v>
      </c>
      <c r="F9" s="573"/>
      <c r="G9" s="573"/>
      <c r="H9" s="573"/>
      <c r="I9" s="579"/>
      <c r="J9" s="579"/>
    </row>
    <row r="10" spans="1:16" x14ac:dyDescent="0.25">
      <c r="A10" s="9"/>
      <c r="B10" s="23"/>
      <c r="C10" s="600" t="s">
        <v>224</v>
      </c>
      <c r="D10" s="578">
        <v>167.38590474999998</v>
      </c>
      <c r="E10" s="573">
        <v>167.38590474999998</v>
      </c>
      <c r="F10" s="573"/>
      <c r="G10" s="573"/>
      <c r="H10" s="573"/>
      <c r="I10" s="579"/>
      <c r="J10" s="579"/>
    </row>
    <row r="11" spans="1:16" x14ac:dyDescent="0.25">
      <c r="A11" s="9"/>
      <c r="B11" s="23"/>
      <c r="C11" s="600" t="s">
        <v>225</v>
      </c>
      <c r="D11" s="578">
        <v>193622.63745278999</v>
      </c>
      <c r="E11" s="573">
        <v>193622.63745278999</v>
      </c>
      <c r="F11" s="573">
        <v>-384.479152</v>
      </c>
      <c r="G11" s="573"/>
      <c r="H11" s="573"/>
      <c r="I11" s="579"/>
      <c r="J11" s="579"/>
    </row>
    <row r="12" spans="1:16" x14ac:dyDescent="0.25">
      <c r="A12" s="9"/>
      <c r="B12" s="580"/>
      <c r="C12" s="600" t="s">
        <v>226</v>
      </c>
      <c r="D12" s="578">
        <v>4.1024034599999997</v>
      </c>
      <c r="E12" s="573">
        <v>4.1024034599999997</v>
      </c>
      <c r="F12" s="573">
        <v>-0.31184800000000001</v>
      </c>
      <c r="G12" s="573"/>
      <c r="H12" s="573"/>
      <c r="I12" s="579"/>
      <c r="J12" s="579"/>
    </row>
    <row r="13" spans="1:16" x14ac:dyDescent="0.25">
      <c r="A13" s="9"/>
      <c r="B13" s="580"/>
      <c r="C13" s="600" t="s">
        <v>227</v>
      </c>
      <c r="D13" s="578">
        <v>9629.5983896100006</v>
      </c>
      <c r="E13" s="573">
        <v>9629.5983896100006</v>
      </c>
      <c r="F13" s="573"/>
      <c r="G13" s="573"/>
      <c r="H13" s="573"/>
      <c r="I13" s="579">
        <v>-235</v>
      </c>
      <c r="J13" s="579"/>
    </row>
    <row r="14" spans="1:16" x14ac:dyDescent="0.25">
      <c r="A14" s="9"/>
      <c r="B14" s="580"/>
      <c r="C14" s="600" t="s">
        <v>228</v>
      </c>
      <c r="D14" s="578">
        <v>46.479554669999999</v>
      </c>
      <c r="E14" s="573">
        <v>46.479554669999999</v>
      </c>
      <c r="F14" s="573"/>
      <c r="G14" s="573"/>
      <c r="H14" s="573"/>
      <c r="I14" s="579"/>
      <c r="J14" s="579"/>
    </row>
    <row r="15" spans="1:16" x14ac:dyDescent="0.25">
      <c r="A15" s="9"/>
      <c r="B15" s="580"/>
      <c r="C15" s="600" t="s">
        <v>229</v>
      </c>
      <c r="D15" s="578">
        <v>149.49999999000002</v>
      </c>
      <c r="E15" s="573">
        <v>149.49999999000002</v>
      </c>
      <c r="F15" s="573"/>
      <c r="G15" s="573"/>
      <c r="H15" s="573"/>
      <c r="I15" s="579"/>
      <c r="J15" s="579"/>
    </row>
    <row r="16" spans="1:16" ht="15.75" x14ac:dyDescent="0.3">
      <c r="A16" s="9"/>
      <c r="B16" s="580"/>
      <c r="C16" s="642" t="s">
        <v>230</v>
      </c>
      <c r="D16" s="578">
        <v>5.9139942900000015</v>
      </c>
      <c r="E16" s="573">
        <v>5.9139942900000015</v>
      </c>
      <c r="F16" s="573"/>
      <c r="G16" s="573"/>
      <c r="H16" s="573"/>
      <c r="I16" s="579"/>
      <c r="J16" s="579"/>
    </row>
    <row r="17" spans="1:10" x14ac:dyDescent="0.25">
      <c r="A17" s="9"/>
      <c r="B17" s="580"/>
      <c r="C17" s="600" t="s">
        <v>231</v>
      </c>
      <c r="D17" s="578">
        <v>2.8203889999999999E-2</v>
      </c>
      <c r="E17" s="573">
        <v>2.8203889999999999E-2</v>
      </c>
      <c r="F17" s="573"/>
      <c r="G17" s="573"/>
      <c r="H17" s="573"/>
      <c r="I17" s="579"/>
      <c r="J17" s="579"/>
    </row>
    <row r="18" spans="1:10" x14ac:dyDescent="0.25">
      <c r="A18" s="9"/>
      <c r="B18" s="23"/>
      <c r="C18" s="600" t="s">
        <v>232</v>
      </c>
      <c r="D18" s="578">
        <v>48.875843780000004</v>
      </c>
      <c r="E18" s="573">
        <v>48.875843780000004</v>
      </c>
      <c r="F18" s="573"/>
      <c r="G18" s="573"/>
      <c r="H18" s="573"/>
      <c r="I18" s="579"/>
      <c r="J18" s="579"/>
    </row>
    <row r="19" spans="1:10" x14ac:dyDescent="0.25">
      <c r="A19" s="9"/>
      <c r="B19" s="23"/>
      <c r="C19" s="600" t="s">
        <v>233</v>
      </c>
      <c r="D19" s="578">
        <v>1.2741400000005961E-3</v>
      </c>
      <c r="E19" s="573">
        <v>1.2741400000005961E-3</v>
      </c>
      <c r="F19" s="573"/>
      <c r="G19" s="573"/>
      <c r="H19" s="573"/>
      <c r="I19" s="579"/>
      <c r="J19" s="579"/>
    </row>
    <row r="20" spans="1:10" x14ac:dyDescent="0.25">
      <c r="A20" s="9"/>
      <c r="B20" s="23"/>
      <c r="C20" s="600" t="s">
        <v>234</v>
      </c>
      <c r="D20" s="578">
        <v>368.71079393000002</v>
      </c>
      <c r="E20" s="573">
        <v>368.71079393000002</v>
      </c>
      <c r="F20" s="573"/>
      <c r="G20" s="573"/>
      <c r="H20" s="573"/>
      <c r="I20" s="579"/>
      <c r="J20" s="579"/>
    </row>
    <row r="21" spans="1:10" x14ac:dyDescent="0.25">
      <c r="A21" s="9"/>
      <c r="B21" s="23"/>
      <c r="C21" s="556" t="s">
        <v>235</v>
      </c>
      <c r="D21" s="578">
        <v>29.637318190000002</v>
      </c>
      <c r="E21" s="573">
        <v>29.637318190000002</v>
      </c>
      <c r="F21" s="573"/>
      <c r="G21" s="573"/>
      <c r="H21" s="573"/>
      <c r="I21" s="579"/>
      <c r="J21" s="579"/>
    </row>
    <row r="22" spans="1:10" x14ac:dyDescent="0.25">
      <c r="A22" s="9"/>
      <c r="B22" s="31"/>
      <c r="C22" s="32" t="s">
        <v>236</v>
      </c>
      <c r="D22" s="578">
        <v>206552.17725284997</v>
      </c>
      <c r="E22" s="573">
        <v>206552.17725284997</v>
      </c>
      <c r="F22" s="573">
        <v>-384.791</v>
      </c>
      <c r="G22" s="573"/>
      <c r="H22" s="573"/>
      <c r="I22" s="579">
        <v>-235</v>
      </c>
      <c r="J22" s="579"/>
    </row>
    <row r="23" spans="1:10" x14ac:dyDescent="0.25">
      <c r="A23" s="9"/>
      <c r="B23" s="23"/>
      <c r="C23" s="556"/>
      <c r="D23" s="581"/>
      <c r="E23" s="26"/>
      <c r="F23" s="26"/>
      <c r="G23" s="26"/>
      <c r="H23" s="26"/>
      <c r="I23" s="556"/>
      <c r="J23" s="556"/>
    </row>
    <row r="24" spans="1:10" ht="30" x14ac:dyDescent="0.25">
      <c r="A24" s="9"/>
      <c r="B24" s="23"/>
      <c r="C24" s="576" t="s">
        <v>237</v>
      </c>
      <c r="D24" s="577"/>
      <c r="E24" s="576"/>
      <c r="F24" s="576"/>
      <c r="G24" s="576"/>
      <c r="H24" s="576"/>
      <c r="I24" s="576"/>
      <c r="J24" s="576"/>
    </row>
    <row r="25" spans="1:10" x14ac:dyDescent="0.25">
      <c r="A25" s="9"/>
      <c r="B25" s="580"/>
      <c r="C25" s="556" t="s">
        <v>238</v>
      </c>
      <c r="D25" s="339">
        <v>180677.20331330999</v>
      </c>
      <c r="E25" s="582">
        <v>180677.20331330999</v>
      </c>
      <c r="F25" s="26"/>
      <c r="G25" s="26"/>
      <c r="H25" s="26"/>
      <c r="I25" s="556"/>
      <c r="J25" s="556"/>
    </row>
    <row r="26" spans="1:10" x14ac:dyDescent="0.25">
      <c r="A26" s="9"/>
      <c r="B26" s="23"/>
      <c r="C26" s="556" t="s">
        <v>239</v>
      </c>
      <c r="D26" s="339">
        <v>3995.0408163400002</v>
      </c>
      <c r="E26" s="582">
        <v>3995.0408163400002</v>
      </c>
      <c r="F26" s="26"/>
      <c r="G26" s="26"/>
      <c r="H26" s="26"/>
      <c r="I26" s="556">
        <v>-17</v>
      </c>
      <c r="J26" s="556"/>
    </row>
    <row r="27" spans="1:10" x14ac:dyDescent="0.25">
      <c r="A27" s="9"/>
      <c r="B27" s="23"/>
      <c r="C27" s="556" t="s">
        <v>240</v>
      </c>
      <c r="D27" s="339">
        <v>0</v>
      </c>
      <c r="E27" s="582">
        <v>0</v>
      </c>
      <c r="F27" s="26"/>
      <c r="G27" s="26"/>
      <c r="H27" s="26"/>
      <c r="I27" s="556"/>
      <c r="J27" s="556"/>
    </row>
    <row r="28" spans="1:10" x14ac:dyDescent="0.25">
      <c r="A28" s="9"/>
      <c r="B28" s="23"/>
      <c r="C28" s="556" t="s">
        <v>241</v>
      </c>
      <c r="D28" s="339">
        <v>2523.1533883799998</v>
      </c>
      <c r="E28" s="582">
        <v>2523.1533883799998</v>
      </c>
      <c r="F28" s="26"/>
      <c r="G28" s="26"/>
      <c r="H28" s="26"/>
      <c r="I28" s="556"/>
      <c r="J28" s="556"/>
    </row>
    <row r="29" spans="1:10" x14ac:dyDescent="0.25">
      <c r="A29" s="9"/>
      <c r="B29" s="23"/>
      <c r="C29" s="556" t="s">
        <v>242</v>
      </c>
      <c r="D29" s="339">
        <v>2.9671147999999996</v>
      </c>
      <c r="E29" s="582">
        <v>2.9671147999999996</v>
      </c>
      <c r="F29" s="26"/>
      <c r="G29" s="26"/>
      <c r="H29" s="26"/>
      <c r="I29" s="556"/>
      <c r="J29" s="556"/>
    </row>
    <row r="30" spans="1:10" x14ac:dyDescent="0.25">
      <c r="A30" s="9"/>
      <c r="B30" s="23"/>
      <c r="C30" s="556" t="s">
        <v>243</v>
      </c>
      <c r="D30" s="339">
        <v>37.941278375129983</v>
      </c>
      <c r="E30" s="582">
        <v>37.941278375129983</v>
      </c>
      <c r="F30" s="26"/>
      <c r="G30" s="26"/>
      <c r="H30" s="26"/>
      <c r="I30" s="556"/>
      <c r="J30" s="556"/>
    </row>
    <row r="31" spans="1:10" x14ac:dyDescent="0.25">
      <c r="A31" s="9"/>
      <c r="B31" s="23"/>
      <c r="C31" s="556" t="s">
        <v>244</v>
      </c>
      <c r="D31" s="339">
        <v>1694.3375333299998</v>
      </c>
      <c r="E31" s="582">
        <v>1694.3375333299998</v>
      </c>
      <c r="F31" s="26"/>
      <c r="G31" s="26"/>
      <c r="H31" s="26"/>
      <c r="I31" s="556"/>
      <c r="J31" s="556"/>
    </row>
    <row r="32" spans="1:10" x14ac:dyDescent="0.25">
      <c r="A32" s="9"/>
      <c r="B32" s="23"/>
      <c r="C32" s="600" t="s">
        <v>245</v>
      </c>
      <c r="D32" s="339">
        <v>569.964023</v>
      </c>
      <c r="E32" s="582">
        <v>569.964023</v>
      </c>
      <c r="F32" s="26"/>
      <c r="G32" s="26"/>
      <c r="H32" s="26"/>
      <c r="I32" s="556"/>
      <c r="J32" s="556"/>
    </row>
    <row r="33" spans="1:10" x14ac:dyDescent="0.25">
      <c r="A33" s="9"/>
      <c r="B33" s="23"/>
      <c r="C33" s="556" t="s">
        <v>246</v>
      </c>
      <c r="D33" s="339">
        <v>86.216878819999991</v>
      </c>
      <c r="E33" s="582">
        <v>86.216878819999991</v>
      </c>
      <c r="F33" s="26"/>
      <c r="G33" s="26"/>
      <c r="H33" s="26"/>
      <c r="I33" s="556"/>
      <c r="J33" s="556"/>
    </row>
    <row r="34" spans="1:10" x14ac:dyDescent="0.25">
      <c r="A34" s="9"/>
      <c r="B34" s="23"/>
      <c r="C34" s="556" t="s">
        <v>247</v>
      </c>
      <c r="D34" s="339">
        <v>2399.0757600294946</v>
      </c>
      <c r="E34" s="582">
        <v>2399.0757600294946</v>
      </c>
      <c r="F34" s="26"/>
      <c r="G34" s="26"/>
      <c r="H34" s="26"/>
      <c r="I34" s="556"/>
      <c r="J34" s="556"/>
    </row>
    <row r="35" spans="1:10" x14ac:dyDescent="0.25">
      <c r="A35" s="9"/>
      <c r="B35" s="23"/>
      <c r="C35" s="556" t="s">
        <v>248</v>
      </c>
      <c r="D35" s="339">
        <v>14566.277146480499</v>
      </c>
      <c r="E35" s="582">
        <v>14566.277146480499</v>
      </c>
      <c r="F35" s="26"/>
      <c r="G35" s="26"/>
      <c r="H35" s="26"/>
      <c r="I35" s="556"/>
      <c r="J35" s="556"/>
    </row>
    <row r="36" spans="1:10" x14ac:dyDescent="0.25">
      <c r="B36" s="33"/>
      <c r="C36" s="32" t="s">
        <v>249</v>
      </c>
      <c r="D36" s="578">
        <v>206552.17725286511</v>
      </c>
      <c r="E36" s="573">
        <v>206552.17725286511</v>
      </c>
      <c r="F36" s="26"/>
      <c r="G36" s="26"/>
      <c r="H36" s="26"/>
      <c r="I36" s="556">
        <v>-17</v>
      </c>
      <c r="J36" s="556"/>
    </row>
    <row r="37" spans="1:10" x14ac:dyDescent="0.25">
      <c r="A37" s="14"/>
      <c r="C37" s="1026"/>
      <c r="D37" s="1026"/>
    </row>
    <row r="38" spans="1:10" x14ac:dyDescent="0.25">
      <c r="A38" s="14"/>
      <c r="C38" s="1026"/>
      <c r="D38" s="1026"/>
    </row>
    <row r="39" spans="1:10" x14ac:dyDescent="0.25">
      <c r="A39" s="14"/>
      <c r="C39" s="1027"/>
      <c r="D39" s="1027"/>
    </row>
    <row r="40" spans="1:10" x14ac:dyDescent="0.25">
      <c r="A40" s="14"/>
      <c r="C40" s="1028"/>
      <c r="D40" s="1028"/>
    </row>
    <row r="41" spans="1:10" x14ac:dyDescent="0.25">
      <c r="A41" s="14"/>
      <c r="C41" s="1029"/>
      <c r="D41" s="1029"/>
    </row>
    <row r="42" spans="1:10" x14ac:dyDescent="0.25">
      <c r="A42" s="14"/>
      <c r="C42" s="1029"/>
      <c r="D42" s="1029"/>
    </row>
    <row r="43" spans="1:10" x14ac:dyDescent="0.25">
      <c r="A43" s="9"/>
      <c r="C43" s="1023"/>
      <c r="D43" s="1023"/>
    </row>
    <row r="44" spans="1:10" x14ac:dyDescent="0.25">
      <c r="A44" s="9"/>
      <c r="C44" s="1023"/>
      <c r="D44" s="1023"/>
    </row>
    <row r="45" spans="1:10" x14ac:dyDescent="0.25">
      <c r="A45" s="9"/>
      <c r="C45" s="1023"/>
      <c r="D45" s="1023"/>
    </row>
    <row r="46" spans="1:10" x14ac:dyDescent="0.25">
      <c r="A46" s="9"/>
      <c r="C46" s="1023"/>
      <c r="D46" s="1023"/>
    </row>
    <row r="47" spans="1:10" x14ac:dyDescent="0.25">
      <c r="A47" s="9"/>
      <c r="C47" s="1023"/>
      <c r="D47" s="1023"/>
    </row>
    <row r="48" spans="1:10" x14ac:dyDescent="0.25">
      <c r="A48" s="9"/>
      <c r="C48" s="1023"/>
      <c r="D48" s="1023"/>
    </row>
    <row r="49" spans="1:4" x14ac:dyDescent="0.25">
      <c r="A49" s="9"/>
      <c r="C49" s="1023"/>
      <c r="D49" s="1023"/>
    </row>
    <row r="50" spans="1:4" x14ac:dyDescent="0.25">
      <c r="A50" s="9"/>
      <c r="C50" s="1023"/>
      <c r="D50" s="1023"/>
    </row>
    <row r="51" spans="1:4" x14ac:dyDescent="0.25">
      <c r="A51" s="9"/>
      <c r="C51" s="1023"/>
      <c r="D51" s="1023"/>
    </row>
    <row r="52" spans="1:4" x14ac:dyDescent="0.25">
      <c r="A52" s="9"/>
      <c r="C52" s="1028"/>
      <c r="D52" s="1028"/>
    </row>
    <row r="53" spans="1:4" x14ac:dyDescent="0.25">
      <c r="A53" s="9"/>
      <c r="C53" s="1023"/>
      <c r="D53" s="1023"/>
    </row>
    <row r="54" spans="1:4" x14ac:dyDescent="0.25">
      <c r="A54" s="9"/>
      <c r="C54" s="1023"/>
      <c r="D54" s="1023"/>
    </row>
    <row r="55" spans="1:4" x14ac:dyDescent="0.25">
      <c r="A55" s="9"/>
      <c r="C55" s="1023"/>
      <c r="D55" s="1023"/>
    </row>
    <row r="56" spans="1:4" x14ac:dyDescent="0.25">
      <c r="A56" s="9"/>
      <c r="C56" s="1023"/>
      <c r="D56" s="1023"/>
    </row>
    <row r="57" spans="1:4" x14ac:dyDescent="0.25">
      <c r="A57" s="9"/>
      <c r="C57" s="1023"/>
      <c r="D57" s="1023"/>
    </row>
    <row r="58" spans="1:4" x14ac:dyDescent="0.25">
      <c r="A58" s="9"/>
    </row>
    <row r="59" spans="1:4" x14ac:dyDescent="0.25">
      <c r="A59" s="9"/>
    </row>
    <row r="60" spans="1:4" x14ac:dyDescent="0.25">
      <c r="A60" s="9"/>
    </row>
    <row r="61" spans="1:4" x14ac:dyDescent="0.25">
      <c r="A61" s="9"/>
    </row>
    <row r="62" spans="1:4" x14ac:dyDescent="0.25">
      <c r="A62" s="9"/>
    </row>
    <row r="63" spans="1:4" x14ac:dyDescent="0.25">
      <c r="A63" s="9"/>
    </row>
    <row r="64" spans="1:4"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sheetData>
  <mergeCells count="24">
    <mergeCell ref="C57:D57"/>
    <mergeCell ref="C46:D46"/>
    <mergeCell ref="C47:D47"/>
    <mergeCell ref="C48:D48"/>
    <mergeCell ref="C49:D49"/>
    <mergeCell ref="C50:D50"/>
    <mergeCell ref="C51:D51"/>
    <mergeCell ref="C52:D52"/>
    <mergeCell ref="C53:D53"/>
    <mergeCell ref="C54:D54"/>
    <mergeCell ref="C55:D55"/>
    <mergeCell ref="C56:D56"/>
    <mergeCell ref="C45:D45"/>
    <mergeCell ref="D6:D7"/>
    <mergeCell ref="E6:E7"/>
    <mergeCell ref="F6:J6"/>
    <mergeCell ref="C37:D37"/>
    <mergeCell ref="C38:D38"/>
    <mergeCell ref="C39:D39"/>
    <mergeCell ref="C40:D40"/>
    <mergeCell ref="C41:D41"/>
    <mergeCell ref="C42:D42"/>
    <mergeCell ref="C43:D43"/>
    <mergeCell ref="C44:D44"/>
  </mergeCells>
  <pageMargins left="0.7" right="0.7" top="0.75" bottom="0.75" header="0.3" footer="0.3"/>
  <pageSetup paperSize="9" scale="60" orientation="landscape" horizontalDpi="1200" verticalDpi="1200" r:id="rId1"/>
  <headerFooter>
    <oddHeader>&amp;CDA
Bilag V</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8C72-768E-42D1-BF37-161140C94338}">
  <sheetPr>
    <pageSetUpPr fitToPage="1"/>
  </sheetPr>
  <dimension ref="B1:D23"/>
  <sheetViews>
    <sheetView showGridLines="0" zoomScale="80" zoomScaleNormal="80" zoomScalePageLayoutView="110" workbookViewId="0"/>
  </sheetViews>
  <sheetFormatPr defaultColWidth="9.140625" defaultRowHeight="15" x14ac:dyDescent="0.25"/>
  <cols>
    <col min="1" max="1" width="6.5703125" customWidth="1"/>
    <col min="2" max="2" width="10.5703125" customWidth="1"/>
    <col min="3" max="3" width="93" bestFit="1" customWidth="1"/>
    <col min="4" max="4" width="122.140625" customWidth="1"/>
  </cols>
  <sheetData>
    <row r="1" spans="2:4" x14ac:dyDescent="0.25">
      <c r="B1" t="s">
        <v>115</v>
      </c>
      <c r="C1" t="s">
        <v>1663</v>
      </c>
    </row>
    <row r="2" spans="2:4" x14ac:dyDescent="0.25">
      <c r="B2" s="687" t="s">
        <v>51</v>
      </c>
    </row>
    <row r="3" spans="2:4" ht="15.75" x14ac:dyDescent="0.25">
      <c r="B3" s="83" t="s">
        <v>1384</v>
      </c>
    </row>
    <row r="4" spans="2:4" x14ac:dyDescent="0.25">
      <c r="D4" s="39"/>
    </row>
    <row r="5" spans="2:4" ht="30" x14ac:dyDescent="0.25">
      <c r="B5" s="17" t="s">
        <v>1385</v>
      </c>
      <c r="C5" s="1025" t="s">
        <v>1386</v>
      </c>
      <c r="D5" s="1025"/>
    </row>
    <row r="6" spans="2:4" x14ac:dyDescent="0.25">
      <c r="B6" s="695"/>
      <c r="C6" s="704" t="s">
        <v>1398</v>
      </c>
      <c r="D6" s="695"/>
    </row>
    <row r="7" spans="2:4" ht="132.75" customHeight="1" x14ac:dyDescent="0.25">
      <c r="B7" s="53" t="s">
        <v>1388</v>
      </c>
      <c r="C7" s="13" t="s">
        <v>1479</v>
      </c>
      <c r="D7" s="566" t="s">
        <v>1480</v>
      </c>
    </row>
    <row r="8" spans="2:4" ht="39" customHeight="1" x14ac:dyDescent="0.25">
      <c r="B8" s="53" t="s">
        <v>1390</v>
      </c>
      <c r="C8" s="13" t="s">
        <v>1481</v>
      </c>
      <c r="D8" s="560" t="s">
        <v>1482</v>
      </c>
    </row>
    <row r="9" spans="2:4" ht="30" x14ac:dyDescent="0.25">
      <c r="B9" s="53" t="s">
        <v>1392</v>
      </c>
      <c r="C9" s="13" t="s">
        <v>1483</v>
      </c>
      <c r="D9" s="1341" t="s">
        <v>1484</v>
      </c>
    </row>
    <row r="10" spans="2:4" x14ac:dyDescent="0.25">
      <c r="B10" s="705" t="s">
        <v>1411</v>
      </c>
      <c r="C10" s="706" t="s">
        <v>1485</v>
      </c>
      <c r="D10" s="1342"/>
    </row>
    <row r="11" spans="2:4" x14ac:dyDescent="0.25">
      <c r="B11" s="705" t="s">
        <v>1452</v>
      </c>
      <c r="C11" s="706" t="s">
        <v>1486</v>
      </c>
      <c r="D11" s="1342"/>
    </row>
    <row r="12" spans="2:4" x14ac:dyDescent="0.25">
      <c r="B12" s="705" t="s">
        <v>1455</v>
      </c>
      <c r="C12" s="706" t="s">
        <v>1487</v>
      </c>
      <c r="D12" s="1342"/>
    </row>
    <row r="13" spans="2:4" x14ac:dyDescent="0.25">
      <c r="B13" s="705" t="s">
        <v>1458</v>
      </c>
      <c r="C13" s="706" t="s">
        <v>1488</v>
      </c>
      <c r="D13" s="1342"/>
    </row>
    <row r="14" spans="2:4" x14ac:dyDescent="0.25">
      <c r="B14" s="705" t="s">
        <v>1489</v>
      </c>
      <c r="C14" s="706" t="s">
        <v>1490</v>
      </c>
      <c r="D14" s="1342"/>
    </row>
    <row r="15" spans="2:4" x14ac:dyDescent="0.25">
      <c r="B15" s="705" t="s">
        <v>1491</v>
      </c>
      <c r="C15" s="706" t="s">
        <v>1492</v>
      </c>
      <c r="D15" s="1343"/>
    </row>
    <row r="16" spans="2:4" x14ac:dyDescent="0.25">
      <c r="B16" s="695"/>
      <c r="C16" s="704" t="s">
        <v>1414</v>
      </c>
      <c r="D16" s="695"/>
    </row>
    <row r="17" spans="2:4" ht="30" x14ac:dyDescent="0.25">
      <c r="B17" s="17" t="s">
        <v>1395</v>
      </c>
      <c r="C17" s="13" t="s">
        <v>1493</v>
      </c>
      <c r="D17" s="1341" t="s">
        <v>1494</v>
      </c>
    </row>
    <row r="18" spans="2:4" x14ac:dyDescent="0.25">
      <c r="B18" s="705" t="s">
        <v>1411</v>
      </c>
      <c r="C18" s="706" t="s">
        <v>1485</v>
      </c>
      <c r="D18" s="1342"/>
    </row>
    <row r="19" spans="2:4" x14ac:dyDescent="0.25">
      <c r="B19" s="705" t="s">
        <v>1452</v>
      </c>
      <c r="C19" s="706" t="s">
        <v>1486</v>
      </c>
      <c r="D19" s="1342"/>
    </row>
    <row r="20" spans="2:4" x14ac:dyDescent="0.25">
      <c r="B20" s="705" t="s">
        <v>1455</v>
      </c>
      <c r="C20" s="706" t="s">
        <v>1487</v>
      </c>
      <c r="D20" s="1342"/>
    </row>
    <row r="21" spans="2:4" x14ac:dyDescent="0.25">
      <c r="B21" s="705" t="s">
        <v>1458</v>
      </c>
      <c r="C21" s="706" t="s">
        <v>1488</v>
      </c>
      <c r="D21" s="1342"/>
    </row>
    <row r="22" spans="2:4" x14ac:dyDescent="0.25">
      <c r="B22" s="705" t="s">
        <v>1489</v>
      </c>
      <c r="C22" s="706" t="s">
        <v>1490</v>
      </c>
      <c r="D22" s="1342"/>
    </row>
    <row r="23" spans="2:4" x14ac:dyDescent="0.25">
      <c r="B23" s="705" t="s">
        <v>1491</v>
      </c>
      <c r="C23" s="706" t="s">
        <v>1492</v>
      </c>
      <c r="D23" s="1343"/>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56" fitToHeight="0" orientation="landscape" r:id="rId1"/>
  <headerFooter>
    <oddHeader>&amp;CEN
Annex I&amp;L&amp;"Calibri"&amp;12&amp;K000000EBA Regular Use&amp;1#</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2AC8B-07C1-4D9B-A8DE-AE8D95AAF9ED}">
  <dimension ref="A1:S64"/>
  <sheetViews>
    <sheetView zoomScale="70" zoomScaleNormal="70" workbookViewId="0"/>
  </sheetViews>
  <sheetFormatPr defaultColWidth="8.85546875" defaultRowHeight="12.75" x14ac:dyDescent="0.2"/>
  <cols>
    <col min="1" max="1" width="8.85546875" style="707"/>
    <col min="2" max="2" width="10.140625" style="707" bestFit="1" customWidth="1"/>
    <col min="3" max="3" width="72.5703125" style="707" customWidth="1"/>
    <col min="4" max="4" width="21.5703125" style="707" customWidth="1"/>
    <col min="5" max="5" width="27" style="707" bestFit="1" customWidth="1"/>
    <col min="6" max="13" width="21.5703125" style="707" customWidth="1"/>
    <col min="14" max="14" width="23.5703125" style="707" customWidth="1"/>
    <col min="15" max="18" width="21" style="707" customWidth="1"/>
    <col min="19" max="19" width="17.28515625" style="707" bestFit="1" customWidth="1"/>
    <col min="20" max="16384" width="8.85546875" style="707"/>
  </cols>
  <sheetData>
    <row r="1" spans="2:19" x14ac:dyDescent="0.2">
      <c r="B1" s="707" t="s">
        <v>115</v>
      </c>
      <c r="C1" s="707" t="s">
        <v>1663</v>
      </c>
    </row>
    <row r="2" spans="2:19" ht="15" x14ac:dyDescent="0.25">
      <c r="C2" s="708" t="s">
        <v>52</v>
      </c>
    </row>
    <row r="3" spans="2:19" ht="15" customHeight="1" x14ac:dyDescent="0.2">
      <c r="C3" s="709" t="s">
        <v>1495</v>
      </c>
      <c r="D3" s="710" t="s">
        <v>119</v>
      </c>
      <c r="E3" s="710" t="s">
        <v>120</v>
      </c>
      <c r="F3" s="710" t="s">
        <v>121</v>
      </c>
      <c r="G3" s="710" t="s">
        <v>209</v>
      </c>
      <c r="H3" s="710" t="s">
        <v>210</v>
      </c>
      <c r="I3" s="710" t="s">
        <v>211</v>
      </c>
      <c r="J3" s="710" t="s">
        <v>212</v>
      </c>
      <c r="K3" s="710" t="s">
        <v>294</v>
      </c>
      <c r="L3" s="710" t="s">
        <v>737</v>
      </c>
      <c r="M3" s="710" t="s">
        <v>738</v>
      </c>
      <c r="N3" s="710" t="s">
        <v>739</v>
      </c>
      <c r="O3" s="710" t="s">
        <v>740</v>
      </c>
      <c r="P3" s="710" t="s">
        <v>741</v>
      </c>
      <c r="Q3" s="710" t="s">
        <v>742</v>
      </c>
      <c r="R3" s="710" t="s">
        <v>743</v>
      </c>
      <c r="S3" s="710" t="s">
        <v>926</v>
      </c>
    </row>
    <row r="4" spans="2:19" ht="76.5" customHeight="1" x14ac:dyDescent="0.2">
      <c r="C4" s="711"/>
      <c r="D4" s="1346" t="s">
        <v>1496</v>
      </c>
      <c r="E4" s="1347"/>
      <c r="F4" s="1347"/>
      <c r="G4" s="1347"/>
      <c r="H4" s="1348"/>
      <c r="I4" s="1346" t="s">
        <v>1497</v>
      </c>
      <c r="J4" s="1347"/>
      <c r="K4" s="1348"/>
      <c r="L4" s="1346" t="s">
        <v>1498</v>
      </c>
      <c r="M4" s="1348"/>
      <c r="N4" s="1344" t="s">
        <v>1499</v>
      </c>
      <c r="O4" s="1344" t="s">
        <v>1500</v>
      </c>
      <c r="P4" s="1344" t="s">
        <v>1501</v>
      </c>
      <c r="Q4" s="1344" t="s">
        <v>1502</v>
      </c>
      <c r="R4" s="1344" t="s">
        <v>1503</v>
      </c>
      <c r="S4" s="1344" t="s">
        <v>1504</v>
      </c>
    </row>
    <row r="5" spans="2:19" ht="102" x14ac:dyDescent="0.2">
      <c r="C5" s="711"/>
      <c r="D5" s="712"/>
      <c r="E5" s="713" t="s">
        <v>1505</v>
      </c>
      <c r="F5" s="713" t="s">
        <v>1506</v>
      </c>
      <c r="G5" s="714" t="s">
        <v>1507</v>
      </c>
      <c r="H5" s="714" t="s">
        <v>1508</v>
      </c>
      <c r="I5" s="715"/>
      <c r="J5" s="713" t="s">
        <v>1509</v>
      </c>
      <c r="K5" s="713" t="s">
        <v>1508</v>
      </c>
      <c r="L5" s="716"/>
      <c r="M5" s="717" t="s">
        <v>1510</v>
      </c>
      <c r="N5" s="1345"/>
      <c r="O5" s="1345"/>
      <c r="P5" s="1345"/>
      <c r="Q5" s="1345"/>
      <c r="R5" s="1345"/>
      <c r="S5" s="1345"/>
    </row>
    <row r="6" spans="2:19" x14ac:dyDescent="0.2">
      <c r="B6" s="718">
        <v>1</v>
      </c>
      <c r="C6" s="719" t="s">
        <v>1511</v>
      </c>
      <c r="D6" s="810">
        <v>101709</v>
      </c>
      <c r="E6" s="720"/>
      <c r="F6" s="720"/>
      <c r="G6" s="810">
        <v>9560</v>
      </c>
      <c r="H6" s="720">
        <v>100</v>
      </c>
      <c r="I6" s="720">
        <v>163</v>
      </c>
      <c r="J6" s="720">
        <v>44</v>
      </c>
      <c r="K6" s="720">
        <v>3</v>
      </c>
      <c r="L6" s="810">
        <v>2483877</v>
      </c>
      <c r="M6" s="720"/>
      <c r="N6" s="721"/>
      <c r="O6" s="721">
        <v>251</v>
      </c>
      <c r="P6" s="722">
        <v>2236</v>
      </c>
      <c r="Q6" s="722">
        <v>21585</v>
      </c>
      <c r="R6" s="722">
        <v>77638</v>
      </c>
      <c r="S6" s="721">
        <v>23.4</v>
      </c>
    </row>
    <row r="7" spans="2:19" x14ac:dyDescent="0.2">
      <c r="B7" s="718">
        <v>2</v>
      </c>
      <c r="C7" s="723" t="s">
        <v>1512</v>
      </c>
      <c r="D7" s="813">
        <v>101709</v>
      </c>
      <c r="E7" s="814"/>
      <c r="F7" s="814"/>
      <c r="G7" s="813">
        <v>9560</v>
      </c>
      <c r="H7" s="814">
        <v>100</v>
      </c>
      <c r="I7" s="814">
        <v>163</v>
      </c>
      <c r="J7" s="814">
        <v>44</v>
      </c>
      <c r="K7" s="814">
        <v>3</v>
      </c>
      <c r="L7" s="815">
        <v>2483877</v>
      </c>
      <c r="M7" s="710"/>
      <c r="N7" s="710"/>
      <c r="O7" s="710">
        <v>251</v>
      </c>
      <c r="P7" s="815">
        <v>2236</v>
      </c>
      <c r="Q7" s="815">
        <v>21585</v>
      </c>
      <c r="R7" s="815">
        <v>77638</v>
      </c>
      <c r="S7" s="710">
        <v>23.4</v>
      </c>
    </row>
    <row r="8" spans="2:19" x14ac:dyDescent="0.2">
      <c r="B8" s="718">
        <v>3</v>
      </c>
      <c r="C8" s="723" t="s">
        <v>1513</v>
      </c>
      <c r="D8" s="724"/>
      <c r="E8" s="724"/>
      <c r="F8" s="724"/>
      <c r="G8" s="724"/>
      <c r="H8" s="724"/>
      <c r="I8" s="724"/>
      <c r="J8" s="724"/>
      <c r="K8" s="724"/>
      <c r="L8" s="718"/>
      <c r="M8" s="718"/>
      <c r="N8" s="718"/>
      <c r="O8" s="718"/>
      <c r="P8" s="718"/>
      <c r="Q8" s="718"/>
      <c r="R8" s="718"/>
      <c r="S8" s="718"/>
    </row>
    <row r="9" spans="2:19" x14ac:dyDescent="0.2">
      <c r="B9" s="718">
        <v>4</v>
      </c>
      <c r="C9" s="725" t="s">
        <v>1514</v>
      </c>
      <c r="D9" s="726"/>
      <c r="E9" s="726"/>
      <c r="F9" s="726"/>
      <c r="G9" s="726"/>
      <c r="H9" s="726"/>
      <c r="I9" s="726"/>
      <c r="J9" s="726"/>
      <c r="K9" s="726"/>
      <c r="L9" s="718"/>
      <c r="M9" s="718"/>
      <c r="N9" s="718"/>
      <c r="O9" s="718"/>
      <c r="P9" s="718"/>
      <c r="Q9" s="718"/>
      <c r="R9" s="718"/>
      <c r="S9" s="718"/>
    </row>
    <row r="10" spans="2:19" x14ac:dyDescent="0.2">
      <c r="B10" s="718">
        <v>5</v>
      </c>
      <c r="C10" s="725" t="s">
        <v>1515</v>
      </c>
      <c r="D10" s="726"/>
      <c r="E10" s="726"/>
      <c r="F10" s="726"/>
      <c r="G10" s="726"/>
      <c r="H10" s="726"/>
      <c r="I10" s="726"/>
      <c r="J10" s="726"/>
      <c r="K10" s="726"/>
      <c r="L10" s="718"/>
      <c r="M10" s="718"/>
      <c r="N10" s="718"/>
      <c r="O10" s="718"/>
      <c r="P10" s="718"/>
      <c r="Q10" s="718"/>
      <c r="R10" s="718"/>
      <c r="S10" s="718"/>
    </row>
    <row r="11" spans="2:19" x14ac:dyDescent="0.2">
      <c r="B11" s="718">
        <v>6</v>
      </c>
      <c r="C11" s="725" t="s">
        <v>1516</v>
      </c>
      <c r="D11" s="726"/>
      <c r="E11" s="726"/>
      <c r="F11" s="726"/>
      <c r="G11" s="726"/>
      <c r="H11" s="726"/>
      <c r="I11" s="726"/>
      <c r="J11" s="726"/>
      <c r="K11" s="726"/>
      <c r="L11" s="718"/>
      <c r="M11" s="718"/>
      <c r="N11" s="718"/>
      <c r="O11" s="718"/>
      <c r="P11" s="718"/>
      <c r="Q11" s="718"/>
      <c r="R11" s="718"/>
      <c r="S11" s="718"/>
    </row>
    <row r="12" spans="2:19" x14ac:dyDescent="0.2">
      <c r="B12" s="718">
        <v>7</v>
      </c>
      <c r="C12" s="725" t="s">
        <v>1517</v>
      </c>
      <c r="D12" s="726"/>
      <c r="E12" s="726"/>
      <c r="F12" s="726"/>
      <c r="G12" s="726"/>
      <c r="H12" s="726"/>
      <c r="I12" s="726"/>
      <c r="J12" s="726"/>
      <c r="K12" s="726"/>
      <c r="L12" s="718"/>
      <c r="M12" s="718"/>
      <c r="N12" s="718"/>
      <c r="O12" s="718"/>
      <c r="P12" s="718"/>
      <c r="Q12" s="718"/>
      <c r="R12" s="718"/>
      <c r="S12" s="718"/>
    </row>
    <row r="13" spans="2:19" x14ac:dyDescent="0.2">
      <c r="B13" s="718">
        <v>8</v>
      </c>
      <c r="C13" s="725" t="s">
        <v>1518</v>
      </c>
      <c r="D13" s="726"/>
      <c r="E13" s="726"/>
      <c r="F13" s="726"/>
      <c r="G13" s="726"/>
      <c r="H13" s="726"/>
      <c r="I13" s="726"/>
      <c r="J13" s="726"/>
      <c r="K13" s="726"/>
      <c r="L13" s="718"/>
      <c r="M13" s="718"/>
      <c r="N13" s="718"/>
      <c r="O13" s="718"/>
      <c r="P13" s="718"/>
      <c r="Q13" s="718"/>
      <c r="R13" s="718"/>
      <c r="S13" s="718"/>
    </row>
    <row r="14" spans="2:19" x14ac:dyDescent="0.2">
      <c r="B14" s="718">
        <v>9</v>
      </c>
      <c r="C14" s="723" t="s">
        <v>1519</v>
      </c>
      <c r="D14" s="724"/>
      <c r="E14" s="724"/>
      <c r="F14" s="724"/>
      <c r="G14" s="724"/>
      <c r="H14" s="724"/>
      <c r="I14" s="724"/>
      <c r="J14" s="724"/>
      <c r="K14" s="724"/>
      <c r="L14" s="718"/>
      <c r="M14" s="718"/>
      <c r="N14" s="718"/>
      <c r="O14" s="718"/>
      <c r="P14" s="718"/>
      <c r="Q14" s="718"/>
      <c r="R14" s="718"/>
      <c r="S14" s="718"/>
    </row>
    <row r="15" spans="2:19" x14ac:dyDescent="0.2">
      <c r="B15" s="718">
        <v>10</v>
      </c>
      <c r="C15" s="725" t="s">
        <v>1520</v>
      </c>
      <c r="D15" s="724"/>
      <c r="E15" s="724"/>
      <c r="F15" s="724"/>
      <c r="G15" s="724"/>
      <c r="H15" s="724"/>
      <c r="I15" s="724"/>
      <c r="J15" s="724"/>
      <c r="K15" s="724"/>
      <c r="L15" s="718"/>
      <c r="M15" s="718"/>
      <c r="N15" s="718"/>
      <c r="O15" s="718"/>
      <c r="P15" s="718"/>
      <c r="Q15" s="718"/>
      <c r="R15" s="718"/>
      <c r="S15" s="718"/>
    </row>
    <row r="16" spans="2:19" x14ac:dyDescent="0.2">
      <c r="B16" s="718">
        <v>11</v>
      </c>
      <c r="C16" s="725" t="s">
        <v>1521</v>
      </c>
      <c r="D16" s="724"/>
      <c r="E16" s="724"/>
      <c r="F16" s="724"/>
      <c r="G16" s="724"/>
      <c r="H16" s="724"/>
      <c r="I16" s="724"/>
      <c r="J16" s="724"/>
      <c r="K16" s="724"/>
      <c r="L16" s="718"/>
      <c r="M16" s="718"/>
      <c r="N16" s="718"/>
      <c r="O16" s="718"/>
      <c r="P16" s="718"/>
      <c r="Q16" s="718"/>
      <c r="R16" s="718"/>
      <c r="S16" s="718"/>
    </row>
    <row r="17" spans="2:19" x14ac:dyDescent="0.2">
      <c r="B17" s="718">
        <v>12</v>
      </c>
      <c r="C17" s="725" t="s">
        <v>1522</v>
      </c>
      <c r="D17" s="724"/>
      <c r="E17" s="724"/>
      <c r="F17" s="724"/>
      <c r="G17" s="724"/>
      <c r="H17" s="724"/>
      <c r="I17" s="724"/>
      <c r="J17" s="724"/>
      <c r="K17" s="724"/>
      <c r="L17" s="718"/>
      <c r="M17" s="718"/>
      <c r="N17" s="718"/>
      <c r="O17" s="718"/>
      <c r="P17" s="718"/>
      <c r="Q17" s="718"/>
      <c r="R17" s="718"/>
      <c r="S17" s="718"/>
    </row>
    <row r="18" spans="2:19" x14ac:dyDescent="0.2">
      <c r="B18" s="718">
        <v>13</v>
      </c>
      <c r="C18" s="725" t="s">
        <v>1523</v>
      </c>
      <c r="D18" s="724"/>
      <c r="E18" s="724"/>
      <c r="F18" s="724"/>
      <c r="G18" s="724"/>
      <c r="H18" s="724"/>
      <c r="I18" s="724"/>
      <c r="J18" s="724"/>
      <c r="K18" s="724"/>
      <c r="L18" s="718"/>
      <c r="M18" s="718"/>
      <c r="N18" s="718"/>
      <c r="O18" s="718"/>
      <c r="P18" s="718"/>
      <c r="Q18" s="718"/>
      <c r="R18" s="718"/>
      <c r="S18" s="718"/>
    </row>
    <row r="19" spans="2:19" x14ac:dyDescent="0.2">
      <c r="B19" s="718">
        <v>14</v>
      </c>
      <c r="C19" s="725" t="s">
        <v>1524</v>
      </c>
      <c r="D19" s="724"/>
      <c r="E19" s="724"/>
      <c r="F19" s="724"/>
      <c r="G19" s="724"/>
      <c r="H19" s="724"/>
      <c r="I19" s="724"/>
      <c r="J19" s="724"/>
      <c r="K19" s="724"/>
      <c r="L19" s="718"/>
      <c r="M19" s="718"/>
      <c r="N19" s="718"/>
      <c r="O19" s="718"/>
      <c r="P19" s="718"/>
      <c r="Q19" s="718"/>
      <c r="R19" s="718"/>
      <c r="S19" s="718"/>
    </row>
    <row r="20" spans="2:19" x14ac:dyDescent="0.2">
      <c r="B20" s="718">
        <v>15</v>
      </c>
      <c r="C20" s="725" t="s">
        <v>1525</v>
      </c>
      <c r="D20" s="724"/>
      <c r="E20" s="724"/>
      <c r="F20" s="724"/>
      <c r="G20" s="724"/>
      <c r="H20" s="724"/>
      <c r="I20" s="724"/>
      <c r="J20" s="724"/>
      <c r="K20" s="724"/>
      <c r="L20" s="718"/>
      <c r="M20" s="718"/>
      <c r="N20" s="718"/>
      <c r="O20" s="718"/>
      <c r="P20" s="718"/>
      <c r="Q20" s="718"/>
      <c r="R20" s="718"/>
      <c r="S20" s="718"/>
    </row>
    <row r="21" spans="2:19" x14ac:dyDescent="0.2">
      <c r="B21" s="718">
        <v>16</v>
      </c>
      <c r="C21" s="725" t="s">
        <v>1526</v>
      </c>
      <c r="D21" s="724"/>
      <c r="E21" s="724"/>
      <c r="F21" s="724"/>
      <c r="G21" s="724"/>
      <c r="H21" s="724"/>
      <c r="I21" s="724"/>
      <c r="J21" s="724"/>
      <c r="K21" s="724"/>
      <c r="L21" s="718"/>
      <c r="M21" s="718"/>
      <c r="N21" s="718"/>
      <c r="O21" s="718"/>
      <c r="P21" s="718"/>
      <c r="Q21" s="718"/>
      <c r="R21" s="718"/>
      <c r="S21" s="718"/>
    </row>
    <row r="22" spans="2:19" x14ac:dyDescent="0.2">
      <c r="B22" s="718">
        <v>17</v>
      </c>
      <c r="C22" s="725" t="s">
        <v>1527</v>
      </c>
      <c r="D22" s="727"/>
      <c r="E22" s="727"/>
      <c r="F22" s="727"/>
      <c r="G22" s="727"/>
      <c r="H22" s="727"/>
      <c r="I22" s="727"/>
      <c r="J22" s="727"/>
      <c r="K22" s="727"/>
      <c r="L22" s="718"/>
      <c r="M22" s="718"/>
      <c r="N22" s="718"/>
      <c r="O22" s="718"/>
      <c r="P22" s="718"/>
      <c r="Q22" s="718"/>
      <c r="R22" s="718"/>
      <c r="S22" s="718"/>
    </row>
    <row r="23" spans="2:19" x14ac:dyDescent="0.2">
      <c r="B23" s="718">
        <v>18</v>
      </c>
      <c r="C23" s="725" t="s">
        <v>1528</v>
      </c>
      <c r="D23" s="727"/>
      <c r="E23" s="727"/>
      <c r="F23" s="727"/>
      <c r="G23" s="727"/>
      <c r="H23" s="727"/>
      <c r="I23" s="727"/>
      <c r="J23" s="727"/>
      <c r="K23" s="727"/>
      <c r="L23" s="718"/>
      <c r="M23" s="718"/>
      <c r="N23" s="718"/>
      <c r="O23" s="718"/>
      <c r="P23" s="718"/>
      <c r="Q23" s="718"/>
      <c r="R23" s="718"/>
      <c r="S23" s="718"/>
    </row>
    <row r="24" spans="2:19" x14ac:dyDescent="0.2">
      <c r="B24" s="718">
        <v>19</v>
      </c>
      <c r="C24" s="725" t="s">
        <v>1529</v>
      </c>
      <c r="D24" s="727"/>
      <c r="E24" s="727"/>
      <c r="F24" s="727"/>
      <c r="G24" s="727"/>
      <c r="H24" s="727"/>
      <c r="I24" s="727"/>
      <c r="J24" s="727"/>
      <c r="K24" s="727"/>
      <c r="L24" s="718"/>
      <c r="M24" s="718"/>
      <c r="N24" s="718"/>
      <c r="O24" s="718"/>
      <c r="P24" s="718"/>
      <c r="Q24" s="718"/>
      <c r="R24" s="718"/>
      <c r="S24" s="718"/>
    </row>
    <row r="25" spans="2:19" x14ac:dyDescent="0.2">
      <c r="B25" s="718">
        <v>20</v>
      </c>
      <c r="C25" s="725" t="s">
        <v>1530</v>
      </c>
      <c r="D25" s="727"/>
      <c r="E25" s="727"/>
      <c r="F25" s="727"/>
      <c r="G25" s="727"/>
      <c r="H25" s="727"/>
      <c r="I25" s="727"/>
      <c r="J25" s="727"/>
      <c r="K25" s="727"/>
      <c r="L25" s="718"/>
      <c r="M25" s="718"/>
      <c r="N25" s="718"/>
      <c r="O25" s="718"/>
      <c r="P25" s="718"/>
      <c r="Q25" s="718"/>
      <c r="R25" s="718"/>
      <c r="S25" s="718"/>
    </row>
    <row r="26" spans="2:19" x14ac:dyDescent="0.2">
      <c r="B26" s="718">
        <v>21</v>
      </c>
      <c r="C26" s="725" t="s">
        <v>1531</v>
      </c>
      <c r="D26" s="727"/>
      <c r="E26" s="727"/>
      <c r="F26" s="727"/>
      <c r="G26" s="727"/>
      <c r="H26" s="727"/>
      <c r="I26" s="727"/>
      <c r="J26" s="727"/>
      <c r="K26" s="727"/>
      <c r="L26" s="718"/>
      <c r="M26" s="718"/>
      <c r="N26" s="718"/>
      <c r="O26" s="718"/>
      <c r="P26" s="718"/>
      <c r="Q26" s="718"/>
      <c r="R26" s="718"/>
      <c r="S26" s="718"/>
    </row>
    <row r="27" spans="2:19" x14ac:dyDescent="0.2">
      <c r="B27" s="718">
        <v>22</v>
      </c>
      <c r="C27" s="725" t="s">
        <v>1532</v>
      </c>
      <c r="D27" s="727"/>
      <c r="E27" s="727"/>
      <c r="F27" s="727"/>
      <c r="G27" s="727"/>
      <c r="H27" s="727"/>
      <c r="I27" s="727"/>
      <c r="J27" s="727"/>
      <c r="K27" s="727"/>
      <c r="L27" s="718"/>
      <c r="M27" s="718"/>
      <c r="N27" s="718"/>
      <c r="O27" s="718"/>
      <c r="P27" s="718"/>
      <c r="Q27" s="718"/>
      <c r="R27" s="718"/>
      <c r="S27" s="718"/>
    </row>
    <row r="28" spans="2:19" x14ac:dyDescent="0.2">
      <c r="B28" s="718">
        <v>23</v>
      </c>
      <c r="C28" s="725" t="s">
        <v>1533</v>
      </c>
      <c r="D28" s="727"/>
      <c r="E28" s="727"/>
      <c r="F28" s="727"/>
      <c r="G28" s="727"/>
      <c r="H28" s="727"/>
      <c r="I28" s="727"/>
      <c r="J28" s="727"/>
      <c r="K28" s="727"/>
      <c r="L28" s="718"/>
      <c r="M28" s="718"/>
      <c r="N28" s="718"/>
      <c r="O28" s="718"/>
      <c r="P28" s="718"/>
      <c r="Q28" s="718"/>
      <c r="R28" s="718"/>
      <c r="S28" s="718"/>
    </row>
    <row r="29" spans="2:19" x14ac:dyDescent="0.2">
      <c r="B29" s="718">
        <v>24</v>
      </c>
      <c r="C29" s="725" t="s">
        <v>1534</v>
      </c>
      <c r="D29" s="727"/>
      <c r="E29" s="727"/>
      <c r="F29" s="727"/>
      <c r="G29" s="727"/>
      <c r="H29" s="727"/>
      <c r="I29" s="727"/>
      <c r="J29" s="727"/>
      <c r="K29" s="727"/>
      <c r="L29" s="718"/>
      <c r="M29" s="718"/>
      <c r="N29" s="718"/>
      <c r="O29" s="718"/>
      <c r="P29" s="718"/>
      <c r="Q29" s="718"/>
      <c r="R29" s="718"/>
      <c r="S29" s="718"/>
    </row>
    <row r="30" spans="2:19" x14ac:dyDescent="0.2">
      <c r="B30" s="718">
        <v>25</v>
      </c>
      <c r="C30" s="725" t="s">
        <v>1535</v>
      </c>
      <c r="D30" s="727"/>
      <c r="E30" s="727"/>
      <c r="F30" s="727"/>
      <c r="G30" s="727"/>
      <c r="H30" s="727"/>
      <c r="I30" s="727"/>
      <c r="J30" s="727"/>
      <c r="K30" s="727"/>
      <c r="L30" s="718"/>
      <c r="M30" s="718"/>
      <c r="N30" s="718"/>
      <c r="O30" s="718"/>
      <c r="P30" s="718"/>
      <c r="Q30" s="718"/>
      <c r="R30" s="718"/>
      <c r="S30" s="718"/>
    </row>
    <row r="31" spans="2:19" x14ac:dyDescent="0.2">
      <c r="B31" s="718">
        <v>26</v>
      </c>
      <c r="C31" s="725" t="s">
        <v>1536</v>
      </c>
      <c r="D31" s="727"/>
      <c r="E31" s="727"/>
      <c r="F31" s="727"/>
      <c r="G31" s="727"/>
      <c r="H31" s="727"/>
      <c r="I31" s="727"/>
      <c r="J31" s="727"/>
      <c r="K31" s="727"/>
      <c r="L31" s="718"/>
      <c r="M31" s="718"/>
      <c r="N31" s="718"/>
      <c r="O31" s="718"/>
      <c r="P31" s="718"/>
      <c r="Q31" s="718"/>
      <c r="R31" s="718"/>
      <c r="S31" s="718"/>
    </row>
    <row r="32" spans="2:19" x14ac:dyDescent="0.2">
      <c r="B32" s="718">
        <v>27</v>
      </c>
      <c r="C32" s="725" t="s">
        <v>1537</v>
      </c>
      <c r="D32" s="727"/>
      <c r="E32" s="727"/>
      <c r="F32" s="727"/>
      <c r="G32" s="727"/>
      <c r="H32" s="727"/>
      <c r="I32" s="727"/>
      <c r="J32" s="727"/>
      <c r="K32" s="727"/>
      <c r="L32" s="718"/>
      <c r="M32" s="718"/>
      <c r="N32" s="718"/>
      <c r="O32" s="718"/>
      <c r="P32" s="718"/>
      <c r="Q32" s="718"/>
      <c r="R32" s="718"/>
      <c r="S32" s="718"/>
    </row>
    <row r="33" spans="2:19" x14ac:dyDescent="0.2">
      <c r="B33" s="718">
        <v>28</v>
      </c>
      <c r="C33" s="725" t="s">
        <v>1538</v>
      </c>
      <c r="D33" s="727"/>
      <c r="E33" s="727"/>
      <c r="F33" s="727"/>
      <c r="G33" s="727"/>
      <c r="H33" s="727"/>
      <c r="I33" s="727"/>
      <c r="J33" s="727"/>
      <c r="K33" s="727"/>
      <c r="L33" s="718"/>
      <c r="M33" s="718"/>
      <c r="N33" s="718"/>
      <c r="O33" s="718"/>
      <c r="P33" s="718"/>
      <c r="Q33" s="718"/>
      <c r="R33" s="718"/>
      <c r="S33" s="718"/>
    </row>
    <row r="34" spans="2:19" x14ac:dyDescent="0.2">
      <c r="B34" s="718">
        <v>29</v>
      </c>
      <c r="C34" s="725" t="s">
        <v>1539</v>
      </c>
      <c r="D34" s="727"/>
      <c r="E34" s="727"/>
      <c r="F34" s="727"/>
      <c r="G34" s="727"/>
      <c r="H34" s="727"/>
      <c r="I34" s="727"/>
      <c r="J34" s="727"/>
      <c r="K34" s="727"/>
      <c r="L34" s="718"/>
      <c r="M34" s="718"/>
      <c r="N34" s="718"/>
      <c r="O34" s="718"/>
      <c r="P34" s="718"/>
      <c r="Q34" s="718"/>
      <c r="R34" s="718"/>
      <c r="S34" s="718"/>
    </row>
    <row r="35" spans="2:19" x14ac:dyDescent="0.2">
      <c r="B35" s="718">
        <v>30</v>
      </c>
      <c r="C35" s="725" t="s">
        <v>1540</v>
      </c>
      <c r="D35" s="727"/>
      <c r="E35" s="727"/>
      <c r="F35" s="727"/>
      <c r="G35" s="727"/>
      <c r="H35" s="727"/>
      <c r="I35" s="727"/>
      <c r="J35" s="727"/>
      <c r="K35" s="727"/>
      <c r="L35" s="718"/>
      <c r="M35" s="718"/>
      <c r="N35" s="718"/>
      <c r="O35" s="718"/>
      <c r="P35" s="718"/>
      <c r="Q35" s="718"/>
      <c r="R35" s="718"/>
      <c r="S35" s="718"/>
    </row>
    <row r="36" spans="2:19" x14ac:dyDescent="0.2">
      <c r="B36" s="718">
        <v>31</v>
      </c>
      <c r="C36" s="725" t="s">
        <v>1541</v>
      </c>
      <c r="D36" s="727"/>
      <c r="E36" s="727"/>
      <c r="F36" s="727"/>
      <c r="G36" s="727"/>
      <c r="H36" s="727"/>
      <c r="I36" s="727"/>
      <c r="J36" s="727"/>
      <c r="K36" s="727"/>
      <c r="L36" s="718"/>
      <c r="M36" s="718"/>
      <c r="N36" s="718"/>
      <c r="O36" s="718"/>
      <c r="P36" s="718"/>
      <c r="Q36" s="718"/>
      <c r="R36" s="718"/>
      <c r="S36" s="718"/>
    </row>
    <row r="37" spans="2:19" x14ac:dyDescent="0.2">
      <c r="B37" s="718">
        <v>32</v>
      </c>
      <c r="C37" s="725" t="s">
        <v>1542</v>
      </c>
      <c r="D37" s="727"/>
      <c r="E37" s="727"/>
      <c r="F37" s="727"/>
      <c r="G37" s="727"/>
      <c r="H37" s="727"/>
      <c r="I37" s="727"/>
      <c r="J37" s="727"/>
      <c r="K37" s="727"/>
      <c r="L37" s="718"/>
      <c r="M37" s="718"/>
      <c r="N37" s="718"/>
      <c r="O37" s="718"/>
      <c r="P37" s="718"/>
      <c r="Q37" s="718"/>
      <c r="R37" s="718"/>
      <c r="S37" s="718"/>
    </row>
    <row r="38" spans="2:19" x14ac:dyDescent="0.2">
      <c r="B38" s="718">
        <v>33</v>
      </c>
      <c r="C38" s="725" t="s">
        <v>1543</v>
      </c>
      <c r="D38" s="727"/>
      <c r="E38" s="727"/>
      <c r="F38" s="727"/>
      <c r="G38" s="727"/>
      <c r="H38" s="727"/>
      <c r="I38" s="727"/>
      <c r="J38" s="727"/>
      <c r="K38" s="727"/>
      <c r="L38" s="718"/>
      <c r="M38" s="718"/>
      <c r="N38" s="718"/>
      <c r="O38" s="718"/>
      <c r="P38" s="718"/>
      <c r="Q38" s="718"/>
      <c r="R38" s="718"/>
      <c r="S38" s="718"/>
    </row>
    <row r="39" spans="2:19" x14ac:dyDescent="0.2">
      <c r="B39" s="718">
        <v>34</v>
      </c>
      <c r="C39" s="723" t="s">
        <v>1544</v>
      </c>
      <c r="D39" s="724"/>
      <c r="E39" s="724"/>
      <c r="F39" s="724"/>
      <c r="G39" s="724"/>
      <c r="H39" s="724"/>
      <c r="I39" s="724"/>
      <c r="J39" s="724"/>
      <c r="K39" s="724"/>
      <c r="L39" s="718"/>
      <c r="M39" s="718"/>
      <c r="N39" s="718"/>
      <c r="O39" s="718"/>
      <c r="P39" s="718"/>
      <c r="Q39" s="718"/>
      <c r="R39" s="718"/>
      <c r="S39" s="718"/>
    </row>
    <row r="40" spans="2:19" x14ac:dyDescent="0.2">
      <c r="B40" s="718">
        <v>35</v>
      </c>
      <c r="C40" s="728" t="s">
        <v>1545</v>
      </c>
      <c r="D40" s="724"/>
      <c r="E40" s="724"/>
      <c r="F40" s="724"/>
      <c r="G40" s="724"/>
      <c r="H40" s="724"/>
      <c r="I40" s="724"/>
      <c r="J40" s="724"/>
      <c r="K40" s="724"/>
      <c r="L40" s="718"/>
      <c r="M40" s="718"/>
      <c r="N40" s="718"/>
      <c r="O40" s="718"/>
      <c r="P40" s="718"/>
      <c r="Q40" s="718"/>
      <c r="R40" s="718"/>
      <c r="S40" s="718"/>
    </row>
    <row r="41" spans="2:19" x14ac:dyDescent="0.2">
      <c r="B41" s="718">
        <v>36</v>
      </c>
      <c r="C41" s="728" t="s">
        <v>1546</v>
      </c>
      <c r="D41" s="727"/>
      <c r="E41" s="727"/>
      <c r="F41" s="727"/>
      <c r="G41" s="727"/>
      <c r="H41" s="727"/>
      <c r="I41" s="727"/>
      <c r="J41" s="727"/>
      <c r="K41" s="727"/>
      <c r="L41" s="718"/>
      <c r="M41" s="718"/>
      <c r="N41" s="718"/>
      <c r="O41" s="718"/>
      <c r="P41" s="718"/>
      <c r="Q41" s="718"/>
      <c r="R41" s="718"/>
      <c r="S41" s="718"/>
    </row>
    <row r="42" spans="2:19" x14ac:dyDescent="0.2">
      <c r="B42" s="718">
        <v>37</v>
      </c>
      <c r="C42" s="728" t="s">
        <v>1547</v>
      </c>
      <c r="D42" s="727"/>
      <c r="E42" s="727"/>
      <c r="F42" s="727"/>
      <c r="G42" s="727"/>
      <c r="H42" s="727"/>
      <c r="I42" s="727"/>
      <c r="J42" s="727"/>
      <c r="K42" s="727"/>
      <c r="L42" s="718"/>
      <c r="M42" s="718"/>
      <c r="N42" s="718"/>
      <c r="O42" s="718"/>
      <c r="P42" s="718"/>
      <c r="Q42" s="718"/>
      <c r="R42" s="718"/>
      <c r="S42" s="718"/>
    </row>
    <row r="43" spans="2:19" x14ac:dyDescent="0.2">
      <c r="B43" s="718">
        <v>38</v>
      </c>
      <c r="C43" s="728" t="s">
        <v>1548</v>
      </c>
      <c r="D43" s="727"/>
      <c r="E43" s="727"/>
      <c r="F43" s="727"/>
      <c r="G43" s="727"/>
      <c r="H43" s="727"/>
      <c r="I43" s="727"/>
      <c r="J43" s="727"/>
      <c r="K43" s="727"/>
      <c r="L43" s="718"/>
      <c r="M43" s="718"/>
      <c r="N43" s="718"/>
      <c r="O43" s="718"/>
      <c r="P43" s="718"/>
      <c r="Q43" s="718"/>
      <c r="R43" s="718"/>
      <c r="S43" s="718"/>
    </row>
    <row r="44" spans="2:19" x14ac:dyDescent="0.2">
      <c r="B44" s="718">
        <v>39</v>
      </c>
      <c r="C44" s="723" t="s">
        <v>1549</v>
      </c>
      <c r="D44" s="724"/>
      <c r="E44" s="724"/>
      <c r="F44" s="724"/>
      <c r="G44" s="724"/>
      <c r="H44" s="724"/>
      <c r="I44" s="724"/>
      <c r="J44" s="724"/>
      <c r="K44" s="724"/>
      <c r="L44" s="718"/>
      <c r="M44" s="718"/>
      <c r="N44" s="718"/>
      <c r="O44" s="718"/>
      <c r="P44" s="718"/>
      <c r="Q44" s="718"/>
      <c r="R44" s="718"/>
      <c r="S44" s="718"/>
    </row>
    <row r="45" spans="2:19" x14ac:dyDescent="0.2">
      <c r="B45" s="718">
        <v>40</v>
      </c>
      <c r="C45" s="723" t="s">
        <v>1550</v>
      </c>
      <c r="D45" s="724"/>
      <c r="E45" s="724"/>
      <c r="F45" s="724"/>
      <c r="G45" s="724"/>
      <c r="H45" s="724"/>
      <c r="I45" s="724"/>
      <c r="J45" s="724"/>
      <c r="K45" s="724"/>
      <c r="L45" s="718"/>
      <c r="M45" s="718"/>
      <c r="N45" s="718"/>
      <c r="O45" s="718"/>
      <c r="P45" s="718"/>
      <c r="Q45" s="718"/>
      <c r="R45" s="718"/>
      <c r="S45" s="718"/>
    </row>
    <row r="46" spans="2:19" x14ac:dyDescent="0.2">
      <c r="B46" s="718">
        <v>41</v>
      </c>
      <c r="C46" s="728" t="s">
        <v>1551</v>
      </c>
      <c r="D46" s="727"/>
      <c r="E46" s="727"/>
      <c r="F46" s="727"/>
      <c r="G46" s="727"/>
      <c r="H46" s="727"/>
      <c r="I46" s="727"/>
      <c r="J46" s="727"/>
      <c r="K46" s="727"/>
      <c r="L46" s="718"/>
      <c r="M46" s="718"/>
      <c r="N46" s="718"/>
      <c r="O46" s="718"/>
      <c r="P46" s="718"/>
      <c r="Q46" s="718"/>
      <c r="R46" s="718"/>
      <c r="S46" s="718"/>
    </row>
    <row r="47" spans="2:19" x14ac:dyDescent="0.2">
      <c r="B47" s="718">
        <v>42</v>
      </c>
      <c r="C47" s="728" t="s">
        <v>1552</v>
      </c>
      <c r="D47" s="727"/>
      <c r="E47" s="727"/>
      <c r="F47" s="727"/>
      <c r="G47" s="727"/>
      <c r="H47" s="727"/>
      <c r="I47" s="727"/>
      <c r="J47" s="727"/>
      <c r="K47" s="727"/>
      <c r="L47" s="718"/>
      <c r="M47" s="718"/>
      <c r="N47" s="718"/>
      <c r="O47" s="718"/>
      <c r="P47" s="718"/>
      <c r="Q47" s="718"/>
      <c r="R47" s="718"/>
      <c r="S47" s="718"/>
    </row>
    <row r="48" spans="2:19" x14ac:dyDescent="0.2">
      <c r="B48" s="718">
        <v>43</v>
      </c>
      <c r="C48" s="728" t="s">
        <v>1553</v>
      </c>
      <c r="D48" s="727"/>
      <c r="E48" s="727"/>
      <c r="F48" s="727"/>
      <c r="G48" s="727"/>
      <c r="H48" s="727"/>
      <c r="I48" s="727"/>
      <c r="J48" s="727"/>
      <c r="K48" s="727"/>
      <c r="L48" s="718"/>
      <c r="M48" s="718"/>
      <c r="N48" s="718"/>
      <c r="O48" s="718"/>
      <c r="P48" s="718"/>
      <c r="Q48" s="718"/>
      <c r="R48" s="718"/>
      <c r="S48" s="718"/>
    </row>
    <row r="49" spans="1:19" x14ac:dyDescent="0.2">
      <c r="B49" s="718">
        <v>44</v>
      </c>
      <c r="C49" s="723" t="s">
        <v>1554</v>
      </c>
      <c r="D49" s="724"/>
      <c r="E49" s="724"/>
      <c r="F49" s="724"/>
      <c r="G49" s="724"/>
      <c r="H49" s="724"/>
      <c r="I49" s="724"/>
      <c r="J49" s="724"/>
      <c r="K49" s="724"/>
      <c r="L49" s="718"/>
      <c r="M49" s="718"/>
      <c r="N49" s="718"/>
      <c r="O49" s="718"/>
      <c r="P49" s="718"/>
      <c r="Q49" s="718"/>
      <c r="R49" s="718"/>
      <c r="S49" s="718"/>
    </row>
    <row r="50" spans="1:19" x14ac:dyDescent="0.2">
      <c r="B50" s="718">
        <v>45</v>
      </c>
      <c r="C50" s="723" t="s">
        <v>1555</v>
      </c>
      <c r="D50" s="724"/>
      <c r="E50" s="724"/>
      <c r="F50" s="724"/>
      <c r="G50" s="724"/>
      <c r="H50" s="724"/>
      <c r="I50" s="724"/>
      <c r="J50" s="724"/>
      <c r="K50" s="724"/>
      <c r="L50" s="718"/>
      <c r="M50" s="718"/>
      <c r="N50" s="718"/>
      <c r="O50" s="718"/>
      <c r="P50" s="718"/>
      <c r="Q50" s="718"/>
      <c r="R50" s="718"/>
      <c r="S50" s="718"/>
    </row>
    <row r="51" spans="1:19" x14ac:dyDescent="0.2">
      <c r="B51" s="718">
        <v>46</v>
      </c>
      <c r="C51" s="728" t="s">
        <v>1556</v>
      </c>
      <c r="D51" s="727"/>
      <c r="E51" s="727"/>
      <c r="F51" s="727"/>
      <c r="G51" s="727"/>
      <c r="H51" s="727"/>
      <c r="I51" s="727"/>
      <c r="J51" s="727"/>
      <c r="K51" s="727"/>
      <c r="L51" s="718"/>
      <c r="M51" s="718"/>
      <c r="N51" s="718"/>
      <c r="O51" s="718"/>
      <c r="P51" s="718"/>
      <c r="Q51" s="718"/>
      <c r="R51" s="718"/>
      <c r="S51" s="718"/>
    </row>
    <row r="52" spans="1:19" x14ac:dyDescent="0.2">
      <c r="B52" s="718">
        <v>47</v>
      </c>
      <c r="C52" s="728" t="s">
        <v>1557</v>
      </c>
      <c r="D52" s="727"/>
      <c r="E52" s="727"/>
      <c r="F52" s="727"/>
      <c r="G52" s="727"/>
      <c r="H52" s="727"/>
      <c r="I52" s="727"/>
      <c r="J52" s="727"/>
      <c r="K52" s="727"/>
      <c r="L52" s="718"/>
      <c r="M52" s="718"/>
      <c r="N52" s="718"/>
      <c r="O52" s="718"/>
      <c r="P52" s="718"/>
      <c r="Q52" s="718"/>
      <c r="R52" s="718"/>
      <c r="S52" s="718"/>
    </row>
    <row r="53" spans="1:19" x14ac:dyDescent="0.2">
      <c r="B53" s="718">
        <v>48</v>
      </c>
      <c r="C53" s="728" t="s">
        <v>1558</v>
      </c>
      <c r="D53" s="727"/>
      <c r="E53" s="727"/>
      <c r="F53" s="727"/>
      <c r="G53" s="727"/>
      <c r="H53" s="727"/>
      <c r="I53" s="727"/>
      <c r="J53" s="727"/>
      <c r="K53" s="727"/>
      <c r="L53" s="718"/>
      <c r="M53" s="718"/>
      <c r="N53" s="718"/>
      <c r="O53" s="718"/>
      <c r="P53" s="718"/>
      <c r="Q53" s="718"/>
      <c r="R53" s="718"/>
      <c r="S53" s="718"/>
    </row>
    <row r="54" spans="1:19" x14ac:dyDescent="0.2">
      <c r="B54" s="718">
        <v>49</v>
      </c>
      <c r="C54" s="728" t="s">
        <v>1559</v>
      </c>
      <c r="D54" s="727"/>
      <c r="E54" s="727"/>
      <c r="F54" s="727"/>
      <c r="G54" s="727"/>
      <c r="H54" s="727"/>
      <c r="I54" s="727"/>
      <c r="J54" s="727"/>
      <c r="K54" s="727"/>
      <c r="L54" s="718"/>
      <c r="M54" s="718"/>
      <c r="N54" s="718"/>
      <c r="O54" s="718"/>
      <c r="P54" s="718"/>
      <c r="Q54" s="718"/>
      <c r="R54" s="718"/>
      <c r="S54" s="718"/>
    </row>
    <row r="55" spans="1:19" x14ac:dyDescent="0.2">
      <c r="B55" s="718">
        <v>50</v>
      </c>
      <c r="C55" s="728" t="s">
        <v>1560</v>
      </c>
      <c r="D55" s="727"/>
      <c r="E55" s="727"/>
      <c r="F55" s="727"/>
      <c r="G55" s="727"/>
      <c r="H55" s="727"/>
      <c r="I55" s="727"/>
      <c r="J55" s="727"/>
      <c r="K55" s="727"/>
      <c r="L55" s="718"/>
      <c r="M55" s="718"/>
      <c r="N55" s="718"/>
      <c r="O55" s="718"/>
      <c r="P55" s="718"/>
      <c r="Q55" s="718"/>
      <c r="R55" s="718"/>
      <c r="S55" s="718"/>
    </row>
    <row r="56" spans="1:19" s="729" customFormat="1" x14ac:dyDescent="0.2">
      <c r="B56" s="718">
        <v>51</v>
      </c>
      <c r="C56" s="730" t="s">
        <v>1561</v>
      </c>
      <c r="D56" s="731"/>
      <c r="E56" s="731"/>
      <c r="F56" s="731"/>
      <c r="G56" s="731"/>
      <c r="H56" s="731"/>
      <c r="I56" s="731"/>
      <c r="J56" s="731"/>
      <c r="K56" s="731"/>
      <c r="L56" s="732"/>
      <c r="M56" s="732"/>
      <c r="N56" s="732"/>
      <c r="O56" s="732"/>
      <c r="P56" s="732"/>
      <c r="Q56" s="733"/>
      <c r="R56" s="733"/>
      <c r="S56" s="733"/>
    </row>
    <row r="57" spans="1:19" x14ac:dyDescent="0.2">
      <c r="A57" s="734"/>
      <c r="B57" s="718">
        <v>52</v>
      </c>
      <c r="C57" s="723" t="s">
        <v>1562</v>
      </c>
      <c r="D57" s="724"/>
      <c r="E57" s="724"/>
      <c r="F57" s="724"/>
      <c r="G57" s="724"/>
      <c r="H57" s="724"/>
      <c r="I57" s="724"/>
      <c r="J57" s="724"/>
      <c r="K57" s="724"/>
      <c r="L57" s="718"/>
      <c r="M57" s="718"/>
      <c r="N57" s="718"/>
      <c r="O57" s="718"/>
      <c r="P57" s="718"/>
      <c r="Q57" s="718"/>
      <c r="R57" s="718"/>
      <c r="S57" s="718"/>
    </row>
    <row r="58" spans="1:19" s="729" customFormat="1" x14ac:dyDescent="0.2">
      <c r="A58" s="734"/>
      <c r="B58" s="718">
        <v>53</v>
      </c>
      <c r="C58" s="735" t="s">
        <v>1563</v>
      </c>
      <c r="D58" s="736">
        <v>104340</v>
      </c>
      <c r="E58" s="737"/>
      <c r="F58" s="737"/>
      <c r="G58" s="736">
        <v>13336</v>
      </c>
      <c r="H58" s="737">
        <v>218</v>
      </c>
      <c r="I58" s="737">
        <v>234</v>
      </c>
      <c r="J58" s="737">
        <v>67</v>
      </c>
      <c r="K58" s="737">
        <v>10</v>
      </c>
      <c r="L58" s="738"/>
      <c r="M58" s="738"/>
      <c r="N58" s="739"/>
      <c r="O58" s="740">
        <v>491</v>
      </c>
      <c r="P58" s="741">
        <v>2451</v>
      </c>
      <c r="Q58" s="741">
        <v>39731</v>
      </c>
      <c r="R58" s="741">
        <v>61667</v>
      </c>
      <c r="S58" s="740">
        <v>21.9</v>
      </c>
    </row>
    <row r="59" spans="1:19" s="729" customFormat="1" x14ac:dyDescent="0.2">
      <c r="B59" s="718">
        <v>54</v>
      </c>
      <c r="C59" s="730" t="s">
        <v>1564</v>
      </c>
      <c r="D59" s="742"/>
      <c r="E59" s="742"/>
      <c r="F59" s="742"/>
      <c r="G59" s="742"/>
      <c r="H59" s="742"/>
      <c r="I59" s="742"/>
      <c r="J59" s="742"/>
      <c r="K59" s="742"/>
      <c r="L59" s="743"/>
      <c r="M59" s="743"/>
      <c r="N59" s="743"/>
      <c r="O59" s="744"/>
      <c r="P59" s="744"/>
      <c r="Q59" s="744"/>
      <c r="R59" s="744"/>
      <c r="S59" s="744"/>
    </row>
    <row r="60" spans="1:19" s="729" customFormat="1" x14ac:dyDescent="0.2">
      <c r="B60" s="718">
        <v>55</v>
      </c>
      <c r="C60" s="745" t="s">
        <v>1565</v>
      </c>
      <c r="D60" s="746">
        <v>104340</v>
      </c>
      <c r="E60" s="742"/>
      <c r="F60" s="742"/>
      <c r="G60" s="746">
        <v>13336</v>
      </c>
      <c r="H60" s="742">
        <v>218</v>
      </c>
      <c r="I60" s="742">
        <v>234</v>
      </c>
      <c r="J60" s="742">
        <v>67</v>
      </c>
      <c r="K60" s="742">
        <v>10</v>
      </c>
      <c r="L60" s="743"/>
      <c r="M60" s="743"/>
      <c r="N60" s="743"/>
      <c r="O60" s="744">
        <v>491</v>
      </c>
      <c r="P60" s="747">
        <v>2451</v>
      </c>
      <c r="Q60" s="747">
        <v>39731</v>
      </c>
      <c r="R60" s="747">
        <v>61667</v>
      </c>
      <c r="S60" s="744">
        <v>21.9</v>
      </c>
    </row>
    <row r="61" spans="1:19" ht="13.5" thickBot="1" x14ac:dyDescent="0.25">
      <c r="B61" s="718">
        <v>56</v>
      </c>
      <c r="C61" s="748" t="s">
        <v>922</v>
      </c>
      <c r="D61" s="749">
        <v>206049</v>
      </c>
      <c r="E61" s="750"/>
      <c r="F61" s="750"/>
      <c r="G61" s="749">
        <v>22896</v>
      </c>
      <c r="H61" s="750">
        <v>318</v>
      </c>
      <c r="I61" s="750">
        <v>397</v>
      </c>
      <c r="J61" s="750">
        <v>111</v>
      </c>
      <c r="K61" s="750">
        <v>13</v>
      </c>
      <c r="L61" s="801">
        <v>2721869</v>
      </c>
      <c r="M61" s="744"/>
      <c r="N61" s="744"/>
      <c r="O61" s="744">
        <v>742</v>
      </c>
      <c r="P61" s="747">
        <v>4687</v>
      </c>
      <c r="Q61" s="747">
        <v>61316</v>
      </c>
      <c r="R61" s="747">
        <v>139304</v>
      </c>
      <c r="S61" s="744">
        <v>22.6</v>
      </c>
    </row>
    <row r="62" spans="1:19" x14ac:dyDescent="0.2">
      <c r="C62" s="751" t="s">
        <v>1566</v>
      </c>
      <c r="D62" s="752"/>
      <c r="E62" s="752"/>
      <c r="F62" s="752"/>
      <c r="G62" s="752"/>
      <c r="H62" s="752"/>
      <c r="I62" s="752"/>
      <c r="J62" s="752"/>
      <c r="K62" s="752"/>
    </row>
    <row r="63" spans="1:19" x14ac:dyDescent="0.2">
      <c r="C63" s="753"/>
      <c r="D63" s="753"/>
      <c r="E63" s="753"/>
      <c r="F63" s="753"/>
      <c r="G63" s="753"/>
      <c r="H63" s="753"/>
      <c r="I63" s="753"/>
      <c r="J63" s="753"/>
      <c r="K63" s="753"/>
    </row>
    <row r="64" spans="1:19" ht="11.45" customHeight="1" x14ac:dyDescent="0.2">
      <c r="D64" s="754"/>
      <c r="E64" s="754"/>
      <c r="F64" s="754"/>
      <c r="G64" s="754"/>
      <c r="H64" s="754"/>
      <c r="I64" s="754"/>
      <c r="J64" s="754"/>
      <c r="K64" s="754"/>
    </row>
  </sheetData>
  <mergeCells count="9">
    <mergeCell ref="Q4:Q5"/>
    <mergeCell ref="R4:R5"/>
    <mergeCell ref="S4:S5"/>
    <mergeCell ref="D4:H4"/>
    <mergeCell ref="I4:K4"/>
    <mergeCell ref="L4:M4"/>
    <mergeCell ref="N4:N5"/>
    <mergeCell ref="O4:O5"/>
    <mergeCell ref="P4:P5"/>
  </mergeCells>
  <pageMargins left="0.7" right="0.7" top="0.75" bottom="0.75" header="0.3" footer="0.3"/>
  <pageSetup paperSize="9" orientation="portrait" r:id="rId1"/>
  <headerFooter>
    <oddHeader>&amp;L&amp;"Calibri"&amp;12&amp;K000000EBA Regular Use&amp;1#</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CE10D-7E21-41F0-AB6B-0900ED4699F0}">
  <dimension ref="B1:X17"/>
  <sheetViews>
    <sheetView zoomScale="90" zoomScaleNormal="90" workbookViewId="0"/>
  </sheetViews>
  <sheetFormatPr defaultColWidth="8.85546875" defaultRowHeight="15" x14ac:dyDescent="0.25"/>
  <cols>
    <col min="1" max="1" width="8.85546875" style="688"/>
    <col min="2" max="2" width="9" style="688" bestFit="1" customWidth="1"/>
    <col min="3" max="3" width="84.28515625" style="688" bestFit="1" customWidth="1"/>
    <col min="4" max="5" width="8.85546875" style="688"/>
    <col min="6" max="6" width="9.5703125" style="688" customWidth="1"/>
    <col min="7" max="8" width="8.85546875" style="688"/>
    <col min="9" max="9" width="10.28515625" style="688" customWidth="1"/>
    <col min="10" max="18" width="8.85546875" style="688"/>
    <col min="19" max="19" width="27.42578125" style="688" bestFit="1" customWidth="1"/>
    <col min="20" max="16384" width="8.85546875" style="688"/>
  </cols>
  <sheetData>
    <row r="1" spans="2:24" s="707" customFormat="1" ht="12.75" x14ac:dyDescent="0.2">
      <c r="B1" s="707" t="s">
        <v>115</v>
      </c>
      <c r="C1" s="707" t="s">
        <v>1663</v>
      </c>
      <c r="D1" s="753"/>
      <c r="E1" s="753"/>
    </row>
    <row r="2" spans="2:24" s="707" customFormat="1" x14ac:dyDescent="0.25">
      <c r="C2" s="708" t="s">
        <v>53</v>
      </c>
      <c r="D2" s="754"/>
      <c r="E2" s="753"/>
      <c r="F2" s="753"/>
      <c r="G2" s="753"/>
      <c r="H2" s="753"/>
      <c r="I2" s="753"/>
      <c r="J2" s="753"/>
      <c r="K2" s="753"/>
      <c r="L2" s="753"/>
      <c r="M2" s="753"/>
      <c r="N2" s="753"/>
      <c r="O2" s="753"/>
      <c r="P2" s="753"/>
      <c r="Q2" s="753"/>
      <c r="R2" s="753"/>
      <c r="S2" s="753"/>
      <c r="T2" s="753"/>
      <c r="U2" s="753"/>
      <c r="V2" s="753"/>
      <c r="W2" s="753"/>
      <c r="X2" s="753"/>
    </row>
    <row r="3" spans="2:24" s="707" customFormat="1" x14ac:dyDescent="0.25">
      <c r="C3" s="708"/>
      <c r="D3" s="754"/>
      <c r="E3" s="753"/>
      <c r="F3" s="753"/>
      <c r="G3" s="753"/>
      <c r="H3" s="753"/>
      <c r="I3" s="753"/>
      <c r="J3" s="753"/>
      <c r="K3" s="753"/>
      <c r="L3" s="753"/>
      <c r="M3" s="753"/>
      <c r="N3" s="753"/>
      <c r="O3" s="753"/>
      <c r="P3" s="753"/>
      <c r="Q3" s="753"/>
      <c r="R3" s="753"/>
      <c r="S3" s="753"/>
      <c r="T3" s="753"/>
      <c r="U3" s="753"/>
      <c r="V3" s="753"/>
      <c r="W3" s="753"/>
      <c r="X3" s="753"/>
    </row>
    <row r="4" spans="2:24" s="707" customFormat="1" ht="12.75" x14ac:dyDescent="0.2">
      <c r="D4" s="710" t="s">
        <v>119</v>
      </c>
      <c r="E4" s="710" t="s">
        <v>120</v>
      </c>
      <c r="F4" s="710" t="s">
        <v>121</v>
      </c>
      <c r="G4" s="710" t="s">
        <v>209</v>
      </c>
      <c r="H4" s="710" t="s">
        <v>210</v>
      </c>
      <c r="I4" s="710" t="s">
        <v>211</v>
      </c>
      <c r="J4" s="710" t="s">
        <v>212</v>
      </c>
      <c r="K4" s="710" t="s">
        <v>294</v>
      </c>
      <c r="L4" s="710" t="s">
        <v>737</v>
      </c>
      <c r="M4" s="710" t="s">
        <v>738</v>
      </c>
      <c r="N4" s="710" t="s">
        <v>739</v>
      </c>
      <c r="O4" s="710" t="s">
        <v>740</v>
      </c>
      <c r="P4" s="710" t="s">
        <v>741</v>
      </c>
      <c r="Q4" s="710" t="s">
        <v>742</v>
      </c>
      <c r="R4" s="710" t="s">
        <v>743</v>
      </c>
      <c r="S4" s="710" t="s">
        <v>926</v>
      </c>
    </row>
    <row r="5" spans="2:24" s="707" customFormat="1" ht="24" customHeight="1" x14ac:dyDescent="0.2">
      <c r="C5" s="713" t="s">
        <v>1567</v>
      </c>
      <c r="D5" s="1349" t="s">
        <v>1568</v>
      </c>
      <c r="E5" s="1350"/>
      <c r="F5" s="1350"/>
      <c r="G5" s="1350"/>
      <c r="H5" s="1350"/>
      <c r="I5" s="1350"/>
      <c r="J5" s="1350"/>
      <c r="K5" s="1350"/>
      <c r="L5" s="1350"/>
      <c r="M5" s="1350"/>
      <c r="N5" s="1350"/>
      <c r="O5" s="1350"/>
      <c r="P5" s="1350"/>
      <c r="Q5" s="1350"/>
      <c r="R5" s="1350"/>
      <c r="S5" s="1351"/>
      <c r="T5" s="755"/>
    </row>
    <row r="6" spans="2:24" s="707" customFormat="1" ht="24" customHeight="1" x14ac:dyDescent="0.2">
      <c r="C6" s="715"/>
      <c r="D6" s="756"/>
      <c r="E6" s="1352" t="s">
        <v>1569</v>
      </c>
      <c r="F6" s="1353"/>
      <c r="G6" s="1353"/>
      <c r="H6" s="1353"/>
      <c r="I6" s="1353"/>
      <c r="J6" s="1353"/>
      <c r="K6" s="1352" t="s">
        <v>1570</v>
      </c>
      <c r="L6" s="1353"/>
      <c r="M6" s="1353"/>
      <c r="N6" s="1353"/>
      <c r="O6" s="1353"/>
      <c r="P6" s="1353"/>
      <c r="Q6" s="1354"/>
      <c r="R6" s="1349" t="s">
        <v>1571</v>
      </c>
      <c r="S6" s="1351"/>
      <c r="T6" s="755"/>
    </row>
    <row r="7" spans="2:24" s="707" customFormat="1" ht="43.7" customHeight="1" x14ac:dyDescent="0.2">
      <c r="C7" s="757"/>
      <c r="D7" s="758"/>
      <c r="E7" s="759" t="s">
        <v>1572</v>
      </c>
      <c r="F7" s="759" t="s">
        <v>1573</v>
      </c>
      <c r="G7" s="759" t="s">
        <v>1574</v>
      </c>
      <c r="H7" s="759" t="s">
        <v>1575</v>
      </c>
      <c r="I7" s="759" t="s">
        <v>1576</v>
      </c>
      <c r="J7" s="759" t="s">
        <v>1577</v>
      </c>
      <c r="K7" s="758" t="s">
        <v>1578</v>
      </c>
      <c r="L7" s="758" t="s">
        <v>1579</v>
      </c>
      <c r="M7" s="758" t="s">
        <v>1580</v>
      </c>
      <c r="N7" s="758" t="s">
        <v>1581</v>
      </c>
      <c r="O7" s="758" t="s">
        <v>1582</v>
      </c>
      <c r="P7" s="758" t="s">
        <v>1583</v>
      </c>
      <c r="Q7" s="758" t="s">
        <v>1584</v>
      </c>
      <c r="R7" s="760"/>
      <c r="S7" s="761" t="s">
        <v>1585</v>
      </c>
      <c r="T7" s="755"/>
    </row>
    <row r="8" spans="2:24" s="707" customFormat="1" ht="12.75" x14ac:dyDescent="0.2">
      <c r="B8" s="710">
        <v>1</v>
      </c>
      <c r="C8" s="762" t="s">
        <v>1586</v>
      </c>
      <c r="D8" s="763">
        <v>200796</v>
      </c>
      <c r="E8" s="764">
        <v>24754</v>
      </c>
      <c r="F8" s="764">
        <v>35901</v>
      </c>
      <c r="G8" s="764">
        <v>5216</v>
      </c>
      <c r="H8" s="764">
        <v>499</v>
      </c>
      <c r="I8" s="759">
        <v>105</v>
      </c>
      <c r="J8" s="764">
        <v>230</v>
      </c>
      <c r="K8" s="763">
        <v>10310</v>
      </c>
      <c r="L8" s="763">
        <v>3602</v>
      </c>
      <c r="M8" s="763">
        <v>9352</v>
      </c>
      <c r="N8" s="763">
        <v>8542</v>
      </c>
      <c r="O8" s="763">
        <v>4157</v>
      </c>
      <c r="P8" s="763">
        <v>2454</v>
      </c>
      <c r="Q8" s="763">
        <v>1405</v>
      </c>
      <c r="R8" s="763">
        <v>160974</v>
      </c>
      <c r="S8" s="765">
        <v>0.223</v>
      </c>
      <c r="T8" s="755"/>
    </row>
    <row r="9" spans="2:24" s="707" customFormat="1" ht="12.75" x14ac:dyDescent="0.2">
      <c r="B9" s="710">
        <v>2</v>
      </c>
      <c r="C9" s="766" t="s">
        <v>1587</v>
      </c>
      <c r="D9" s="763">
        <v>143660</v>
      </c>
      <c r="E9" s="764">
        <v>9906</v>
      </c>
      <c r="F9" s="764">
        <v>14482</v>
      </c>
      <c r="G9" s="764">
        <v>1851</v>
      </c>
      <c r="H9" s="759">
        <v>90</v>
      </c>
      <c r="I9" s="759">
        <v>31</v>
      </c>
      <c r="J9" s="764">
        <v>44</v>
      </c>
      <c r="K9" s="763">
        <v>2911</v>
      </c>
      <c r="L9" s="763">
        <v>1786</v>
      </c>
      <c r="M9" s="763">
        <v>3672</v>
      </c>
      <c r="N9" s="763">
        <v>3028</v>
      </c>
      <c r="O9" s="763">
        <v>1334</v>
      </c>
      <c r="P9" s="763">
        <v>868</v>
      </c>
      <c r="Q9" s="763">
        <v>439</v>
      </c>
      <c r="R9" s="763">
        <v>129622</v>
      </c>
      <c r="S9" s="765">
        <v>0.11799999999999999</v>
      </c>
      <c r="T9" s="755"/>
    </row>
    <row r="10" spans="2:24" s="707" customFormat="1" ht="12.75" x14ac:dyDescent="0.2">
      <c r="B10" s="710">
        <v>3</v>
      </c>
      <c r="C10" s="766" t="s">
        <v>1588</v>
      </c>
      <c r="D10" s="763">
        <v>57136</v>
      </c>
      <c r="E10" s="764">
        <v>14847</v>
      </c>
      <c r="F10" s="764">
        <v>21419</v>
      </c>
      <c r="G10" s="764">
        <v>3365</v>
      </c>
      <c r="H10" s="759">
        <v>409</v>
      </c>
      <c r="I10" s="759">
        <v>74</v>
      </c>
      <c r="J10" s="764">
        <v>187</v>
      </c>
      <c r="K10" s="763">
        <v>7399</v>
      </c>
      <c r="L10" s="763">
        <v>1816</v>
      </c>
      <c r="M10" s="763">
        <v>5681</v>
      </c>
      <c r="N10" s="763">
        <v>5514</v>
      </c>
      <c r="O10" s="763">
        <v>2823</v>
      </c>
      <c r="P10" s="763">
        <v>1586</v>
      </c>
      <c r="Q10" s="758">
        <v>966</v>
      </c>
      <c r="R10" s="763">
        <v>31352</v>
      </c>
      <c r="S10" s="765">
        <v>0.65700000000000003</v>
      </c>
      <c r="T10" s="755"/>
    </row>
    <row r="11" spans="2:24" s="707" customFormat="1" ht="12.75" x14ac:dyDescent="0.2">
      <c r="B11" s="710">
        <v>4</v>
      </c>
      <c r="C11" s="766" t="s">
        <v>1589</v>
      </c>
      <c r="D11" s="758"/>
      <c r="E11" s="759"/>
      <c r="F11" s="759"/>
      <c r="G11" s="759"/>
      <c r="H11" s="759"/>
      <c r="I11" s="759"/>
      <c r="J11" s="759"/>
      <c r="K11" s="758"/>
      <c r="L11" s="758"/>
      <c r="M11" s="758"/>
      <c r="N11" s="758"/>
      <c r="O11" s="758"/>
      <c r="P11" s="758"/>
      <c r="Q11" s="758"/>
      <c r="R11" s="758"/>
      <c r="S11" s="758"/>
      <c r="T11" s="755"/>
    </row>
    <row r="12" spans="2:24" s="707" customFormat="1" ht="12.75" x14ac:dyDescent="0.2">
      <c r="B12" s="710">
        <v>5</v>
      </c>
      <c r="C12" s="767" t="s">
        <v>1590</v>
      </c>
      <c r="D12" s="763">
        <v>200796</v>
      </c>
      <c r="E12" s="764">
        <v>24754</v>
      </c>
      <c r="F12" s="764">
        <v>35901</v>
      </c>
      <c r="G12" s="764">
        <v>5216</v>
      </c>
      <c r="H12" s="764">
        <v>499</v>
      </c>
      <c r="I12" s="759">
        <v>105</v>
      </c>
      <c r="J12" s="764">
        <v>230</v>
      </c>
      <c r="K12" s="768"/>
      <c r="L12" s="768"/>
      <c r="M12" s="768"/>
      <c r="N12" s="768"/>
      <c r="O12" s="768"/>
      <c r="P12" s="768"/>
      <c r="Q12" s="768"/>
      <c r="R12" s="763">
        <v>160974</v>
      </c>
      <c r="S12" s="765">
        <v>0.223</v>
      </c>
      <c r="T12" s="755"/>
    </row>
    <row r="13" spans="2:24" s="707" customFormat="1" ht="12.75" x14ac:dyDescent="0.2">
      <c r="B13" s="710">
        <v>6</v>
      </c>
      <c r="C13" s="762" t="s">
        <v>1591</v>
      </c>
      <c r="D13" s="763">
        <v>5253</v>
      </c>
      <c r="E13" s="759">
        <v>0</v>
      </c>
      <c r="F13" s="759">
        <v>0</v>
      </c>
      <c r="G13" s="759">
        <v>0</v>
      </c>
      <c r="H13" s="759">
        <v>0</v>
      </c>
      <c r="I13" s="759">
        <v>0</v>
      </c>
      <c r="J13" s="759">
        <v>0</v>
      </c>
      <c r="K13" s="758">
        <v>0</v>
      </c>
      <c r="L13" s="758">
        <v>0</v>
      </c>
      <c r="M13" s="758">
        <v>0</v>
      </c>
      <c r="N13" s="758">
        <v>0</v>
      </c>
      <c r="O13" s="758">
        <v>0</v>
      </c>
      <c r="P13" s="758">
        <v>0</v>
      </c>
      <c r="Q13" s="758">
        <v>0</v>
      </c>
      <c r="R13" s="763">
        <v>5253</v>
      </c>
      <c r="S13" s="765">
        <v>0</v>
      </c>
    </row>
    <row r="14" spans="2:24" x14ac:dyDescent="0.25">
      <c r="B14" s="710">
        <v>7</v>
      </c>
      <c r="C14" s="766" t="s">
        <v>1587</v>
      </c>
      <c r="D14" s="758">
        <v>732</v>
      </c>
      <c r="E14" s="759">
        <v>0</v>
      </c>
      <c r="F14" s="759">
        <v>0</v>
      </c>
      <c r="G14" s="759">
        <v>0</v>
      </c>
      <c r="H14" s="759">
        <v>0</v>
      </c>
      <c r="I14" s="759">
        <v>0</v>
      </c>
      <c r="J14" s="759">
        <v>0</v>
      </c>
      <c r="K14" s="758">
        <v>0</v>
      </c>
      <c r="L14" s="758">
        <v>0</v>
      </c>
      <c r="M14" s="758">
        <v>0</v>
      </c>
      <c r="N14" s="758">
        <v>0</v>
      </c>
      <c r="O14" s="758">
        <v>0</v>
      </c>
      <c r="P14" s="758">
        <v>0</v>
      </c>
      <c r="Q14" s="758">
        <v>0</v>
      </c>
      <c r="R14" s="758">
        <v>732</v>
      </c>
      <c r="S14" s="765">
        <v>0</v>
      </c>
    </row>
    <row r="15" spans="2:24" x14ac:dyDescent="0.25">
      <c r="B15" s="710">
        <v>8</v>
      </c>
      <c r="C15" s="766" t="s">
        <v>1588</v>
      </c>
      <c r="D15" s="763">
        <v>4522</v>
      </c>
      <c r="E15" s="759">
        <v>0</v>
      </c>
      <c r="F15" s="759">
        <v>0</v>
      </c>
      <c r="G15" s="759">
        <v>0</v>
      </c>
      <c r="H15" s="759">
        <v>0</v>
      </c>
      <c r="I15" s="759">
        <v>0</v>
      </c>
      <c r="J15" s="759">
        <v>0</v>
      </c>
      <c r="K15" s="758">
        <v>0</v>
      </c>
      <c r="L15" s="758">
        <v>0</v>
      </c>
      <c r="M15" s="758">
        <v>0</v>
      </c>
      <c r="N15" s="758">
        <v>0</v>
      </c>
      <c r="O15" s="758">
        <v>0</v>
      </c>
      <c r="P15" s="758">
        <v>0</v>
      </c>
      <c r="Q15" s="758">
        <v>0</v>
      </c>
      <c r="R15" s="763">
        <v>4522</v>
      </c>
      <c r="S15" s="765">
        <v>0</v>
      </c>
    </row>
    <row r="16" spans="2:24" s="707" customFormat="1" ht="12.75" x14ac:dyDescent="0.2">
      <c r="B16" s="710">
        <v>9</v>
      </c>
      <c r="C16" s="766" t="s">
        <v>1589</v>
      </c>
      <c r="D16" s="758"/>
      <c r="E16" s="759"/>
      <c r="F16" s="759"/>
      <c r="G16" s="759"/>
      <c r="H16" s="759"/>
      <c r="I16" s="759"/>
      <c r="J16" s="759"/>
      <c r="K16" s="758"/>
      <c r="L16" s="758"/>
      <c r="M16" s="758"/>
      <c r="N16" s="758"/>
      <c r="O16" s="758"/>
      <c r="P16" s="758"/>
      <c r="Q16" s="758"/>
      <c r="R16" s="758"/>
      <c r="S16" s="758"/>
      <c r="T16" s="755"/>
    </row>
    <row r="17" spans="2:20" s="707" customFormat="1" ht="12.75" x14ac:dyDescent="0.2">
      <c r="B17" s="710">
        <v>10</v>
      </c>
      <c r="C17" s="767" t="s">
        <v>1590</v>
      </c>
      <c r="D17" s="758">
        <v>0</v>
      </c>
      <c r="E17" s="759">
        <v>0</v>
      </c>
      <c r="F17" s="759">
        <v>0</v>
      </c>
      <c r="G17" s="759">
        <v>0</v>
      </c>
      <c r="H17" s="759">
        <v>0</v>
      </c>
      <c r="I17" s="759">
        <v>0</v>
      </c>
      <c r="J17" s="759">
        <v>0</v>
      </c>
      <c r="K17" s="768"/>
      <c r="L17" s="768"/>
      <c r="M17" s="768"/>
      <c r="N17" s="768"/>
      <c r="O17" s="768"/>
      <c r="P17" s="768"/>
      <c r="Q17" s="768"/>
      <c r="R17" s="758">
        <v>0</v>
      </c>
      <c r="S17" s="758" t="s">
        <v>213</v>
      </c>
      <c r="T17" s="755"/>
    </row>
  </sheetData>
  <mergeCells count="4">
    <mergeCell ref="D5:S5"/>
    <mergeCell ref="E6:J6"/>
    <mergeCell ref="K6:Q6"/>
    <mergeCell ref="R6:S6"/>
  </mergeCells>
  <pageMargins left="0.7" right="0.7" top="0.75" bottom="0.75" header="0.3" footer="0.3"/>
  <pageSetup orientation="portrait" r:id="rId1"/>
  <headerFooter>
    <oddHeader>&amp;L&amp;"Calibri"&amp;12&amp;K000000EBA Regular Use&amp;1#</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3F816-9E7D-4EF6-BAF2-1FD3A3054707}">
  <dimension ref="A1:I111"/>
  <sheetViews>
    <sheetView zoomScale="70" zoomScaleNormal="70" workbookViewId="0"/>
  </sheetViews>
  <sheetFormatPr defaultColWidth="22.28515625" defaultRowHeight="15" x14ac:dyDescent="0.25"/>
  <cols>
    <col min="1" max="1" width="22.28515625" style="688"/>
    <col min="2" max="2" width="8.7109375" style="688" bestFit="1" customWidth="1"/>
    <col min="3" max="3" width="30.85546875" style="688" customWidth="1"/>
    <col min="4" max="4" width="24.5703125" style="688" bestFit="1" customWidth="1"/>
    <col min="5" max="5" width="29.28515625" style="688" customWidth="1"/>
    <col min="6" max="6" width="26.5703125" style="688" customWidth="1"/>
    <col min="7" max="7" width="22.28515625" style="688"/>
    <col min="8" max="8" width="32.42578125" style="688" customWidth="1"/>
    <col min="9" max="10" width="26.42578125" style="688" customWidth="1"/>
    <col min="11" max="16384" width="22.28515625" style="688"/>
  </cols>
  <sheetData>
    <row r="1" spans="1:9" x14ac:dyDescent="0.25">
      <c r="A1" s="707"/>
      <c r="B1" s="707" t="s">
        <v>115</v>
      </c>
      <c r="C1" s="707" t="s">
        <v>1663</v>
      </c>
    </row>
    <row r="2" spans="1:9" s="734" customFormat="1" x14ac:dyDescent="0.25">
      <c r="C2" s="781" t="s">
        <v>54</v>
      </c>
      <c r="D2" s="781"/>
    </row>
    <row r="3" spans="1:9" s="734" customFormat="1" ht="12.75" x14ac:dyDescent="0.2">
      <c r="C3" s="782" t="s">
        <v>119</v>
      </c>
      <c r="D3" s="782" t="s">
        <v>120</v>
      </c>
      <c r="E3" s="782" t="s">
        <v>121</v>
      </c>
      <c r="F3" s="782" t="s">
        <v>209</v>
      </c>
      <c r="G3" s="782" t="s">
        <v>210</v>
      </c>
      <c r="H3" s="782" t="s">
        <v>211</v>
      </c>
      <c r="I3" s="782" t="s">
        <v>212</v>
      </c>
    </row>
    <row r="4" spans="1:9" s="734" customFormat="1" ht="25.5" x14ac:dyDescent="0.2">
      <c r="C4" s="783" t="s">
        <v>1592</v>
      </c>
      <c r="D4" s="783" t="s">
        <v>1593</v>
      </c>
      <c r="E4" s="783" t="s">
        <v>1594</v>
      </c>
      <c r="F4" s="783" t="s">
        <v>1595</v>
      </c>
      <c r="G4" s="783" t="s">
        <v>1596</v>
      </c>
      <c r="H4" s="783" t="s">
        <v>1597</v>
      </c>
      <c r="I4" s="783" t="s">
        <v>1598</v>
      </c>
    </row>
    <row r="5" spans="1:9" s="734" customFormat="1" ht="12.75" x14ac:dyDescent="0.2">
      <c r="B5" s="784">
        <v>1</v>
      </c>
      <c r="C5" s="785" t="s">
        <v>1599</v>
      </c>
      <c r="D5" s="1356" t="s">
        <v>1600</v>
      </c>
      <c r="E5" s="786">
        <v>0</v>
      </c>
      <c r="F5" s="786"/>
      <c r="G5" s="787"/>
      <c r="H5" s="787"/>
      <c r="I5" s="787"/>
    </row>
    <row r="6" spans="1:9" s="734" customFormat="1" ht="12.75" x14ac:dyDescent="0.2">
      <c r="B6" s="784">
        <v>2</v>
      </c>
      <c r="C6" s="785" t="s">
        <v>1601</v>
      </c>
      <c r="D6" s="1357"/>
      <c r="E6" s="786">
        <v>0</v>
      </c>
      <c r="F6" s="786"/>
      <c r="G6" s="787"/>
      <c r="H6" s="787"/>
      <c r="I6" s="787"/>
    </row>
    <row r="7" spans="1:9" s="734" customFormat="1" ht="12.75" x14ac:dyDescent="0.2">
      <c r="B7" s="784">
        <v>3</v>
      </c>
      <c r="C7" s="785" t="s">
        <v>1602</v>
      </c>
      <c r="D7" s="1357"/>
      <c r="E7" s="786">
        <v>0</v>
      </c>
      <c r="F7" s="786"/>
      <c r="G7" s="786"/>
      <c r="H7" s="787"/>
      <c r="I7" s="787"/>
    </row>
    <row r="8" spans="1:9" s="734" customFormat="1" ht="12.75" x14ac:dyDescent="0.2">
      <c r="B8" s="784">
        <v>4</v>
      </c>
      <c r="C8" s="788" t="s">
        <v>1603</v>
      </c>
      <c r="D8" s="1357"/>
      <c r="E8" s="786">
        <v>0</v>
      </c>
      <c r="F8" s="786"/>
      <c r="G8" s="786"/>
      <c r="H8" s="787"/>
      <c r="I8" s="787"/>
    </row>
    <row r="9" spans="1:9" s="144" customFormat="1" ht="12.75" x14ac:dyDescent="0.2">
      <c r="B9" s="784">
        <v>5</v>
      </c>
      <c r="C9" s="789" t="s">
        <v>1604</v>
      </c>
      <c r="D9" s="1357"/>
      <c r="E9" s="790">
        <v>0</v>
      </c>
      <c r="F9" s="790"/>
      <c r="G9" s="790"/>
      <c r="H9" s="791"/>
      <c r="I9" s="791"/>
    </row>
    <row r="10" spans="1:9" s="734" customFormat="1" ht="12.75" x14ac:dyDescent="0.2">
      <c r="B10" s="784">
        <v>6</v>
      </c>
      <c r="C10" s="788" t="s">
        <v>1605</v>
      </c>
      <c r="D10" s="1357"/>
      <c r="E10" s="790">
        <v>0</v>
      </c>
      <c r="F10" s="788"/>
      <c r="G10" s="788"/>
      <c r="H10" s="787"/>
      <c r="I10" s="787"/>
    </row>
    <row r="11" spans="1:9" s="734" customFormat="1" ht="25.5" x14ac:dyDescent="0.2">
      <c r="B11" s="784">
        <v>7</v>
      </c>
      <c r="C11" s="788" t="s">
        <v>1606</v>
      </c>
      <c r="D11" s="1357"/>
      <c r="E11" s="790">
        <v>0</v>
      </c>
      <c r="F11" s="787"/>
      <c r="G11" s="787"/>
      <c r="H11" s="787"/>
      <c r="I11" s="787"/>
    </row>
    <row r="12" spans="1:9" s="734" customFormat="1" ht="12.75" x14ac:dyDescent="0.2">
      <c r="B12" s="784">
        <v>8</v>
      </c>
      <c r="C12" s="788" t="s">
        <v>1607</v>
      </c>
      <c r="D12" s="1357"/>
      <c r="E12" s="790">
        <v>0</v>
      </c>
      <c r="F12" s="787"/>
      <c r="G12" s="787"/>
      <c r="H12" s="787"/>
      <c r="I12" s="787"/>
    </row>
    <row r="13" spans="1:9" s="734" customFormat="1" ht="45" customHeight="1" x14ac:dyDescent="0.2">
      <c r="B13" s="742">
        <v>9</v>
      </c>
      <c r="C13" s="788" t="s">
        <v>1608</v>
      </c>
      <c r="D13" s="1358"/>
      <c r="E13" s="786">
        <v>0</v>
      </c>
      <c r="F13" s="787"/>
      <c r="G13" s="787"/>
      <c r="H13" s="787"/>
      <c r="I13" s="787"/>
    </row>
    <row r="14" spans="1:9" x14ac:dyDescent="0.25">
      <c r="C14" s="688" t="s">
        <v>1609</v>
      </c>
    </row>
    <row r="16" spans="1:9" x14ac:dyDescent="0.25">
      <c r="C16" s="688" t="s">
        <v>1610</v>
      </c>
    </row>
    <row r="17" spans="2:8" ht="62.25" customHeight="1" x14ac:dyDescent="0.25">
      <c r="C17" s="792" t="s">
        <v>1611</v>
      </c>
      <c r="D17" s="1359" t="s">
        <v>1612</v>
      </c>
      <c r="E17" s="1360"/>
      <c r="F17" s="1262" t="s">
        <v>1613</v>
      </c>
      <c r="G17" s="689"/>
      <c r="H17" s="689"/>
    </row>
    <row r="18" spans="2:8" x14ac:dyDescent="0.25">
      <c r="C18" s="792" t="s">
        <v>1614</v>
      </c>
      <c r="D18" s="793" t="s">
        <v>1615</v>
      </c>
      <c r="E18" s="793" t="s">
        <v>1616</v>
      </c>
      <c r="F18" s="1355"/>
      <c r="G18" s="794"/>
      <c r="H18" s="794"/>
    </row>
    <row r="19" spans="2:8" x14ac:dyDescent="0.25">
      <c r="B19" s="795"/>
      <c r="C19" s="792" t="s">
        <v>1604</v>
      </c>
      <c r="D19" s="792" t="s">
        <v>1617</v>
      </c>
      <c r="E19" s="792">
        <v>301</v>
      </c>
      <c r="F19" s="1262" t="s">
        <v>1618</v>
      </c>
      <c r="G19" s="795"/>
      <c r="H19" s="795"/>
    </row>
    <row r="20" spans="2:8" x14ac:dyDescent="0.25">
      <c r="B20" s="795"/>
      <c r="C20" s="792" t="s">
        <v>1604</v>
      </c>
      <c r="D20" s="792" t="s">
        <v>1617</v>
      </c>
      <c r="E20" s="792">
        <v>3011</v>
      </c>
      <c r="F20" s="1355"/>
      <c r="G20" s="795"/>
      <c r="H20" s="795"/>
    </row>
    <row r="21" spans="2:8" x14ac:dyDescent="0.25">
      <c r="B21" s="795"/>
      <c r="C21" s="792" t="s">
        <v>1604</v>
      </c>
      <c r="D21" s="792" t="s">
        <v>1617</v>
      </c>
      <c r="E21" s="792">
        <v>3012</v>
      </c>
      <c r="F21" s="1355"/>
      <c r="G21" s="795"/>
      <c r="H21" s="795"/>
    </row>
    <row r="22" spans="2:8" x14ac:dyDescent="0.25">
      <c r="B22" s="795"/>
      <c r="C22" s="792" t="s">
        <v>1604</v>
      </c>
      <c r="D22" s="792" t="s">
        <v>1617</v>
      </c>
      <c r="E22" s="792">
        <v>3315</v>
      </c>
      <c r="F22" s="1355"/>
      <c r="G22" s="795"/>
      <c r="H22" s="795"/>
    </row>
    <row r="23" spans="2:8" x14ac:dyDescent="0.25">
      <c r="B23" s="795"/>
      <c r="C23" s="792" t="s">
        <v>1604</v>
      </c>
      <c r="D23" s="792" t="s">
        <v>1617</v>
      </c>
      <c r="E23" s="792">
        <v>50</v>
      </c>
      <c r="F23" s="1355"/>
      <c r="G23" s="795"/>
      <c r="H23" s="795"/>
    </row>
    <row r="24" spans="2:8" x14ac:dyDescent="0.25">
      <c r="B24" s="795"/>
      <c r="C24" s="792" t="s">
        <v>1604</v>
      </c>
      <c r="D24" s="792" t="s">
        <v>1617</v>
      </c>
      <c r="E24" s="792">
        <v>501</v>
      </c>
      <c r="F24" s="1355"/>
      <c r="G24" s="795"/>
      <c r="H24" s="795"/>
    </row>
    <row r="25" spans="2:8" x14ac:dyDescent="0.25">
      <c r="B25" s="795"/>
      <c r="C25" s="792" t="s">
        <v>1604</v>
      </c>
      <c r="D25" s="792" t="s">
        <v>1617</v>
      </c>
      <c r="E25" s="792">
        <v>5010</v>
      </c>
      <c r="F25" s="1355"/>
      <c r="G25" s="795"/>
      <c r="H25" s="795"/>
    </row>
    <row r="26" spans="2:8" x14ac:dyDescent="0.25">
      <c r="B26" s="795"/>
      <c r="C26" s="792" t="s">
        <v>1604</v>
      </c>
      <c r="D26" s="792" t="s">
        <v>1617</v>
      </c>
      <c r="E26" s="792">
        <v>502</v>
      </c>
      <c r="F26" s="1355"/>
      <c r="G26" s="795"/>
      <c r="H26" s="795"/>
    </row>
    <row r="27" spans="2:8" x14ac:dyDescent="0.25">
      <c r="B27" s="795"/>
      <c r="C27" s="792" t="s">
        <v>1604</v>
      </c>
      <c r="D27" s="792" t="s">
        <v>1617</v>
      </c>
      <c r="E27" s="792">
        <v>5020</v>
      </c>
      <c r="F27" s="1355"/>
      <c r="G27" s="795"/>
      <c r="H27" s="795"/>
    </row>
    <row r="28" spans="2:8" x14ac:dyDescent="0.25">
      <c r="B28" s="795"/>
      <c r="C28" s="792" t="s">
        <v>1604</v>
      </c>
      <c r="D28" s="792" t="s">
        <v>1617</v>
      </c>
      <c r="E28" s="792">
        <v>5222</v>
      </c>
      <c r="F28" s="1355"/>
      <c r="G28" s="795"/>
      <c r="H28" s="795"/>
    </row>
    <row r="29" spans="2:8" x14ac:dyDescent="0.25">
      <c r="B29" s="795"/>
      <c r="C29" s="792" t="s">
        <v>1604</v>
      </c>
      <c r="D29" s="792" t="s">
        <v>1617</v>
      </c>
      <c r="E29" s="792">
        <v>5224</v>
      </c>
      <c r="F29" s="1355"/>
      <c r="G29" s="795"/>
      <c r="H29" s="795"/>
    </row>
    <row r="30" spans="2:8" x14ac:dyDescent="0.25">
      <c r="B30" s="795"/>
      <c r="C30" s="792" t="s">
        <v>1604</v>
      </c>
      <c r="D30" s="792" t="s">
        <v>1617</v>
      </c>
      <c r="E30" s="792">
        <v>5229</v>
      </c>
      <c r="F30" s="796"/>
      <c r="G30" s="795"/>
      <c r="H30" s="795"/>
    </row>
    <row r="31" spans="2:8" x14ac:dyDescent="0.25">
      <c r="B31" s="795"/>
      <c r="C31" s="792" t="s">
        <v>1599</v>
      </c>
      <c r="D31" s="792" t="s">
        <v>1619</v>
      </c>
      <c r="E31" s="792">
        <v>27</v>
      </c>
      <c r="F31" s="1262" t="s">
        <v>1620</v>
      </c>
      <c r="G31" s="795"/>
    </row>
    <row r="32" spans="2:8" x14ac:dyDescent="0.25">
      <c r="B32" s="795"/>
      <c r="C32" s="792" t="s">
        <v>1599</v>
      </c>
      <c r="D32" s="792" t="s">
        <v>1619</v>
      </c>
      <c r="E32" s="792">
        <v>2712</v>
      </c>
      <c r="F32" s="1355"/>
      <c r="G32" s="795"/>
    </row>
    <row r="33" spans="2:7" x14ac:dyDescent="0.25">
      <c r="B33" s="795"/>
      <c r="C33" s="792" t="s">
        <v>1599</v>
      </c>
      <c r="D33" s="792" t="s">
        <v>1619</v>
      </c>
      <c r="E33" s="792">
        <v>3314</v>
      </c>
      <c r="F33" s="1355"/>
      <c r="G33" s="795"/>
    </row>
    <row r="34" spans="2:7" x14ac:dyDescent="0.25">
      <c r="B34" s="795"/>
      <c r="C34" s="792" t="s">
        <v>1599</v>
      </c>
      <c r="D34" s="792" t="s">
        <v>1619</v>
      </c>
      <c r="E34" s="792">
        <v>35</v>
      </c>
      <c r="F34" s="1355"/>
      <c r="G34" s="795"/>
    </row>
    <row r="35" spans="2:7" x14ac:dyDescent="0.25">
      <c r="B35" s="795"/>
      <c r="C35" s="792" t="s">
        <v>1599</v>
      </c>
      <c r="D35" s="792" t="s">
        <v>1619</v>
      </c>
      <c r="E35" s="792">
        <v>351</v>
      </c>
      <c r="F35" s="1355"/>
      <c r="G35" s="795"/>
    </row>
    <row r="36" spans="2:7" x14ac:dyDescent="0.25">
      <c r="B36" s="795"/>
      <c r="C36" s="792" t="s">
        <v>1599</v>
      </c>
      <c r="D36" s="792" t="s">
        <v>1619</v>
      </c>
      <c r="E36" s="792">
        <v>3511</v>
      </c>
      <c r="F36" s="1355"/>
      <c r="G36" s="795"/>
    </row>
    <row r="37" spans="2:7" x14ac:dyDescent="0.25">
      <c r="B37" s="795"/>
      <c r="C37" s="792" t="s">
        <v>1599</v>
      </c>
      <c r="D37" s="792" t="s">
        <v>1619</v>
      </c>
      <c r="E37" s="792">
        <v>3512</v>
      </c>
      <c r="F37" s="1355"/>
      <c r="G37" s="795"/>
    </row>
    <row r="38" spans="2:7" x14ac:dyDescent="0.25">
      <c r="B38" s="795"/>
      <c r="C38" s="792" t="s">
        <v>1599</v>
      </c>
      <c r="D38" s="792" t="s">
        <v>1619</v>
      </c>
      <c r="E38" s="792">
        <v>3513</v>
      </c>
      <c r="F38" s="1355"/>
    </row>
    <row r="39" spans="2:7" x14ac:dyDescent="0.25">
      <c r="B39" s="795"/>
      <c r="C39" s="792" t="s">
        <v>1599</v>
      </c>
      <c r="D39" s="792" t="s">
        <v>1619</v>
      </c>
      <c r="E39" s="792">
        <v>3514</v>
      </c>
      <c r="F39" s="1355"/>
    </row>
    <row r="40" spans="2:7" x14ac:dyDescent="0.25">
      <c r="B40" s="795"/>
      <c r="C40" s="792" t="s">
        <v>1599</v>
      </c>
      <c r="D40" s="792" t="s">
        <v>1619</v>
      </c>
      <c r="E40" s="792">
        <v>4321</v>
      </c>
      <c r="F40" s="1263"/>
    </row>
    <row r="41" spans="2:7" x14ac:dyDescent="0.25">
      <c r="B41" s="795"/>
      <c r="C41" s="792" t="s">
        <v>1601</v>
      </c>
      <c r="D41" s="792" t="s">
        <v>1621</v>
      </c>
      <c r="E41" s="792">
        <v>91</v>
      </c>
      <c r="F41" s="1262" t="s">
        <v>1622</v>
      </c>
    </row>
    <row r="42" spans="2:7" x14ac:dyDescent="0.25">
      <c r="B42" s="795"/>
      <c r="C42" s="792" t="s">
        <v>1601</v>
      </c>
      <c r="D42" s="792" t="s">
        <v>1621</v>
      </c>
      <c r="E42" s="792">
        <v>910</v>
      </c>
      <c r="F42" s="1355"/>
    </row>
    <row r="43" spans="2:7" x14ac:dyDescent="0.25">
      <c r="B43" s="795"/>
      <c r="C43" s="792" t="s">
        <v>1601</v>
      </c>
      <c r="D43" s="792" t="s">
        <v>1621</v>
      </c>
      <c r="E43" s="792">
        <v>192</v>
      </c>
      <c r="F43" s="1355"/>
    </row>
    <row r="44" spans="2:7" x14ac:dyDescent="0.25">
      <c r="B44" s="795"/>
      <c r="C44" s="792" t="s">
        <v>1601</v>
      </c>
      <c r="D44" s="792" t="s">
        <v>1621</v>
      </c>
      <c r="E44" s="792">
        <v>1920</v>
      </c>
      <c r="F44" s="1355"/>
    </row>
    <row r="45" spans="2:7" x14ac:dyDescent="0.25">
      <c r="B45" s="795"/>
      <c r="C45" s="792" t="s">
        <v>1601</v>
      </c>
      <c r="D45" s="792" t="s">
        <v>1621</v>
      </c>
      <c r="E45" s="792">
        <v>2014</v>
      </c>
      <c r="F45" s="1355"/>
    </row>
    <row r="46" spans="2:7" x14ac:dyDescent="0.25">
      <c r="B46" s="795"/>
      <c r="C46" s="792" t="s">
        <v>1601</v>
      </c>
      <c r="D46" s="792" t="s">
        <v>1621</v>
      </c>
      <c r="E46" s="792">
        <v>352</v>
      </c>
      <c r="F46" s="1355"/>
    </row>
    <row r="47" spans="2:7" x14ac:dyDescent="0.25">
      <c r="B47" s="795"/>
      <c r="C47" s="792" t="s">
        <v>1601</v>
      </c>
      <c r="D47" s="792" t="s">
        <v>1621</v>
      </c>
      <c r="E47" s="792">
        <v>3521</v>
      </c>
      <c r="F47" s="1355"/>
    </row>
    <row r="48" spans="2:7" x14ac:dyDescent="0.25">
      <c r="B48" s="795"/>
      <c r="C48" s="792" t="s">
        <v>1601</v>
      </c>
      <c r="D48" s="792" t="s">
        <v>1621</v>
      </c>
      <c r="E48" s="792">
        <v>3522</v>
      </c>
      <c r="F48" s="1355"/>
    </row>
    <row r="49" spans="2:6" x14ac:dyDescent="0.25">
      <c r="B49" s="795"/>
      <c r="C49" s="792" t="s">
        <v>1601</v>
      </c>
      <c r="D49" s="792" t="s">
        <v>1621</v>
      </c>
      <c r="E49" s="792">
        <v>3523</v>
      </c>
      <c r="F49" s="1355"/>
    </row>
    <row r="50" spans="2:6" x14ac:dyDescent="0.25">
      <c r="B50" s="795"/>
      <c r="C50" s="792" t="s">
        <v>1601</v>
      </c>
      <c r="D50" s="792" t="s">
        <v>1621</v>
      </c>
      <c r="E50" s="792">
        <v>4612</v>
      </c>
      <c r="F50" s="1355"/>
    </row>
    <row r="51" spans="2:6" x14ac:dyDescent="0.25">
      <c r="B51" s="795"/>
      <c r="C51" s="792" t="s">
        <v>1601</v>
      </c>
      <c r="D51" s="792" t="s">
        <v>1621</v>
      </c>
      <c r="E51" s="792">
        <v>4671</v>
      </c>
      <c r="F51" s="1355"/>
    </row>
    <row r="52" spans="2:6" x14ac:dyDescent="0.25">
      <c r="B52" s="795"/>
      <c r="C52" s="792" t="s">
        <v>1601</v>
      </c>
      <c r="D52" s="792" t="s">
        <v>1621</v>
      </c>
      <c r="E52" s="792">
        <v>6</v>
      </c>
      <c r="F52" s="1355"/>
    </row>
    <row r="53" spans="2:6" x14ac:dyDescent="0.25">
      <c r="B53" s="795"/>
      <c r="C53" s="792" t="s">
        <v>1601</v>
      </c>
      <c r="D53" s="792" t="s">
        <v>1621</v>
      </c>
      <c r="E53" s="792">
        <v>61</v>
      </c>
      <c r="F53" s="1355"/>
    </row>
    <row r="54" spans="2:6" x14ac:dyDescent="0.25">
      <c r="B54" s="795"/>
      <c r="C54" s="792" t="s">
        <v>1601</v>
      </c>
      <c r="D54" s="792" t="s">
        <v>1621</v>
      </c>
      <c r="E54" s="792">
        <v>610</v>
      </c>
      <c r="F54" s="1355"/>
    </row>
    <row r="55" spans="2:6" x14ac:dyDescent="0.25">
      <c r="B55" s="795"/>
      <c r="C55" s="792" t="s">
        <v>1601</v>
      </c>
      <c r="D55" s="792" t="s">
        <v>1621</v>
      </c>
      <c r="E55" s="792">
        <v>62</v>
      </c>
      <c r="F55" s="1355"/>
    </row>
    <row r="56" spans="2:6" x14ac:dyDescent="0.25">
      <c r="B56" s="795"/>
      <c r="C56" s="792" t="s">
        <v>1601</v>
      </c>
      <c r="D56" s="792" t="s">
        <v>1621</v>
      </c>
      <c r="E56" s="792">
        <v>620</v>
      </c>
      <c r="F56" s="1355"/>
    </row>
    <row r="57" spans="2:6" x14ac:dyDescent="0.25">
      <c r="B57" s="795"/>
      <c r="C57" s="792" t="s">
        <v>1606</v>
      </c>
      <c r="D57" s="792" t="s">
        <v>1623</v>
      </c>
      <c r="E57" s="792">
        <v>24</v>
      </c>
      <c r="F57" s="1262" t="s">
        <v>1624</v>
      </c>
    </row>
    <row r="58" spans="2:6" x14ac:dyDescent="0.25">
      <c r="B58" s="795"/>
      <c r="C58" s="792" t="s">
        <v>1606</v>
      </c>
      <c r="D58" s="792" t="s">
        <v>1623</v>
      </c>
      <c r="E58" s="792">
        <v>241</v>
      </c>
      <c r="F58" s="1355"/>
    </row>
    <row r="59" spans="2:6" x14ac:dyDescent="0.25">
      <c r="B59" s="795"/>
      <c r="C59" s="792" t="s">
        <v>1606</v>
      </c>
      <c r="D59" s="792" t="s">
        <v>1623</v>
      </c>
      <c r="E59" s="792">
        <v>2410</v>
      </c>
      <c r="F59" s="1355"/>
    </row>
    <row r="60" spans="2:6" x14ac:dyDescent="0.25">
      <c r="B60" s="795"/>
      <c r="C60" s="792" t="s">
        <v>1606</v>
      </c>
      <c r="D60" s="792" t="s">
        <v>1623</v>
      </c>
      <c r="E60" s="792">
        <v>242</v>
      </c>
      <c r="F60" s="1355"/>
    </row>
    <row r="61" spans="2:6" x14ac:dyDescent="0.25">
      <c r="B61" s="795"/>
      <c r="C61" s="792" t="s">
        <v>1606</v>
      </c>
      <c r="D61" s="792" t="s">
        <v>1623</v>
      </c>
      <c r="E61" s="792">
        <v>2420</v>
      </c>
      <c r="F61" s="1355"/>
    </row>
    <row r="62" spans="2:6" x14ac:dyDescent="0.25">
      <c r="B62" s="795"/>
      <c r="C62" s="792" t="s">
        <v>1606</v>
      </c>
      <c r="D62" s="792" t="s">
        <v>1623</v>
      </c>
      <c r="E62" s="792">
        <v>2434</v>
      </c>
      <c r="F62" s="1355"/>
    </row>
    <row r="63" spans="2:6" x14ac:dyDescent="0.25">
      <c r="B63" s="795"/>
      <c r="C63" s="792" t="s">
        <v>1606</v>
      </c>
      <c r="D63" s="792" t="s">
        <v>1623</v>
      </c>
      <c r="E63" s="792">
        <v>244</v>
      </c>
      <c r="F63" s="1355"/>
    </row>
    <row r="64" spans="2:6" x14ac:dyDescent="0.25">
      <c r="B64" s="795"/>
      <c r="C64" s="792" t="s">
        <v>1606</v>
      </c>
      <c r="D64" s="792" t="s">
        <v>1623</v>
      </c>
      <c r="E64" s="792">
        <v>2442</v>
      </c>
      <c r="F64" s="1355"/>
    </row>
    <row r="65" spans="2:6" x14ac:dyDescent="0.25">
      <c r="B65" s="795"/>
      <c r="C65" s="792" t="s">
        <v>1606</v>
      </c>
      <c r="D65" s="792" t="s">
        <v>1623</v>
      </c>
      <c r="E65" s="792">
        <v>2444</v>
      </c>
      <c r="F65" s="1355"/>
    </row>
    <row r="66" spans="2:6" x14ac:dyDescent="0.25">
      <c r="B66" s="795"/>
      <c r="C66" s="792" t="s">
        <v>1606</v>
      </c>
      <c r="D66" s="792" t="s">
        <v>1623</v>
      </c>
      <c r="E66" s="792">
        <v>2445</v>
      </c>
      <c r="F66" s="1355"/>
    </row>
    <row r="67" spans="2:6" x14ac:dyDescent="0.25">
      <c r="B67" s="795"/>
      <c r="C67" s="792" t="s">
        <v>1606</v>
      </c>
      <c r="D67" s="792" t="s">
        <v>1623</v>
      </c>
      <c r="E67" s="792">
        <v>245</v>
      </c>
      <c r="F67" s="1355"/>
    </row>
    <row r="68" spans="2:6" x14ac:dyDescent="0.25">
      <c r="B68" s="795"/>
      <c r="C68" s="792" t="s">
        <v>1606</v>
      </c>
      <c r="D68" s="792" t="s">
        <v>1623</v>
      </c>
      <c r="E68" s="792">
        <v>2451</v>
      </c>
      <c r="F68" s="1355"/>
    </row>
    <row r="69" spans="2:6" x14ac:dyDescent="0.25">
      <c r="B69" s="795"/>
      <c r="C69" s="792" t="s">
        <v>1606</v>
      </c>
      <c r="D69" s="792" t="s">
        <v>1623</v>
      </c>
      <c r="E69" s="792">
        <v>2452</v>
      </c>
      <c r="F69" s="1355"/>
    </row>
    <row r="70" spans="2:6" x14ac:dyDescent="0.25">
      <c r="B70" s="795"/>
      <c r="C70" s="792" t="s">
        <v>1606</v>
      </c>
      <c r="D70" s="792" t="s">
        <v>1623</v>
      </c>
      <c r="E70" s="792">
        <v>25</v>
      </c>
      <c r="F70" s="1355"/>
    </row>
    <row r="71" spans="2:6" x14ac:dyDescent="0.25">
      <c r="B71" s="795"/>
      <c r="C71" s="792" t="s">
        <v>1606</v>
      </c>
      <c r="D71" s="792" t="s">
        <v>1623</v>
      </c>
      <c r="E71" s="792">
        <v>251</v>
      </c>
      <c r="F71" s="1355"/>
    </row>
    <row r="72" spans="2:6" x14ac:dyDescent="0.25">
      <c r="B72" s="795"/>
      <c r="C72" s="792" t="s">
        <v>1606</v>
      </c>
      <c r="D72" s="792" t="s">
        <v>1623</v>
      </c>
      <c r="E72" s="792">
        <v>2511</v>
      </c>
      <c r="F72" s="1355"/>
    </row>
    <row r="73" spans="2:6" x14ac:dyDescent="0.25">
      <c r="B73" s="795"/>
      <c r="C73" s="792" t="s">
        <v>1606</v>
      </c>
      <c r="D73" s="792" t="s">
        <v>1623</v>
      </c>
      <c r="E73" s="792">
        <v>4672</v>
      </c>
      <c r="F73" s="1355"/>
    </row>
    <row r="74" spans="2:6" x14ac:dyDescent="0.25">
      <c r="B74" s="795"/>
      <c r="C74" s="792" t="s">
        <v>1606</v>
      </c>
      <c r="D74" s="792" t="s">
        <v>1625</v>
      </c>
      <c r="E74" s="792">
        <v>5</v>
      </c>
      <c r="F74" s="1355"/>
    </row>
    <row r="75" spans="2:6" x14ac:dyDescent="0.25">
      <c r="B75" s="795"/>
      <c r="C75" s="792" t="s">
        <v>1606</v>
      </c>
      <c r="D75" s="792" t="s">
        <v>1625</v>
      </c>
      <c r="E75" s="792">
        <v>51</v>
      </c>
      <c r="F75" s="1355"/>
    </row>
    <row r="76" spans="2:6" x14ac:dyDescent="0.25">
      <c r="B76" s="795"/>
      <c r="C76" s="792" t="s">
        <v>1606</v>
      </c>
      <c r="D76" s="792" t="s">
        <v>1625</v>
      </c>
      <c r="E76" s="792">
        <v>510</v>
      </c>
      <c r="F76" s="1355"/>
    </row>
    <row r="77" spans="2:6" x14ac:dyDescent="0.25">
      <c r="B77" s="795"/>
      <c r="C77" s="792" t="s">
        <v>1606</v>
      </c>
      <c r="D77" s="792" t="s">
        <v>1625</v>
      </c>
      <c r="E77" s="792">
        <v>52</v>
      </c>
      <c r="F77" s="1355"/>
    </row>
    <row r="78" spans="2:6" x14ac:dyDescent="0.25">
      <c r="B78" s="795"/>
      <c r="C78" s="792" t="s">
        <v>1606</v>
      </c>
      <c r="D78" s="792" t="s">
        <v>1625</v>
      </c>
      <c r="E78" s="792">
        <v>520</v>
      </c>
      <c r="F78" s="1355"/>
    </row>
    <row r="79" spans="2:6" x14ac:dyDescent="0.25">
      <c r="B79" s="795"/>
      <c r="C79" s="792" t="s">
        <v>1606</v>
      </c>
      <c r="D79" s="792" t="s">
        <v>1623</v>
      </c>
      <c r="E79" s="792">
        <v>7</v>
      </c>
      <c r="F79" s="1355"/>
    </row>
    <row r="80" spans="2:6" x14ac:dyDescent="0.25">
      <c r="B80" s="795"/>
      <c r="C80" s="792" t="s">
        <v>1606</v>
      </c>
      <c r="D80" s="792" t="s">
        <v>1623</v>
      </c>
      <c r="E80" s="792">
        <v>72</v>
      </c>
      <c r="F80" s="1355"/>
    </row>
    <row r="81" spans="2:6" x14ac:dyDescent="0.25">
      <c r="B81" s="795"/>
      <c r="C81" s="792" t="s">
        <v>1606</v>
      </c>
      <c r="D81" s="792" t="s">
        <v>1623</v>
      </c>
      <c r="E81" s="792">
        <v>729</v>
      </c>
      <c r="F81" s="1263"/>
    </row>
    <row r="82" spans="2:6" x14ac:dyDescent="0.25">
      <c r="B82" s="795"/>
      <c r="C82" s="792" t="s">
        <v>1601</v>
      </c>
      <c r="D82" s="792" t="s">
        <v>1625</v>
      </c>
      <c r="E82" s="792">
        <v>8</v>
      </c>
      <c r="F82" s="1262" t="s">
        <v>1622</v>
      </c>
    </row>
    <row r="83" spans="2:6" x14ac:dyDescent="0.25">
      <c r="B83" s="795"/>
      <c r="C83" s="792" t="s">
        <v>1601</v>
      </c>
      <c r="D83" s="792" t="s">
        <v>1625</v>
      </c>
      <c r="E83" s="792">
        <v>9</v>
      </c>
      <c r="F83" s="1355"/>
    </row>
    <row r="84" spans="2:6" x14ac:dyDescent="0.25">
      <c r="B84" s="795"/>
      <c r="C84" s="792" t="s">
        <v>1605</v>
      </c>
      <c r="D84" s="792" t="s">
        <v>1626</v>
      </c>
      <c r="E84" s="792">
        <v>235</v>
      </c>
      <c r="F84" s="1262" t="s">
        <v>1624</v>
      </c>
    </row>
    <row r="85" spans="2:6" x14ac:dyDescent="0.25">
      <c r="B85" s="795"/>
      <c r="C85" s="792" t="s">
        <v>1605</v>
      </c>
      <c r="D85" s="792" t="s">
        <v>1626</v>
      </c>
      <c r="E85" s="792">
        <v>2351</v>
      </c>
      <c r="F85" s="1355"/>
    </row>
    <row r="86" spans="2:6" x14ac:dyDescent="0.25">
      <c r="B86" s="795"/>
      <c r="C86" s="792" t="s">
        <v>1605</v>
      </c>
      <c r="D86" s="792" t="s">
        <v>1626</v>
      </c>
      <c r="E86" s="792">
        <v>2352</v>
      </c>
      <c r="F86" s="1355"/>
    </row>
    <row r="87" spans="2:6" x14ac:dyDescent="0.25">
      <c r="B87" s="795"/>
      <c r="C87" s="792" t="s">
        <v>1605</v>
      </c>
      <c r="D87" s="792" t="s">
        <v>1626</v>
      </c>
      <c r="E87" s="792">
        <v>236</v>
      </c>
      <c r="F87" s="1355"/>
    </row>
    <row r="88" spans="2:6" x14ac:dyDescent="0.25">
      <c r="B88" s="795"/>
      <c r="C88" s="792" t="s">
        <v>1605</v>
      </c>
      <c r="D88" s="792" t="s">
        <v>1626</v>
      </c>
      <c r="E88" s="792">
        <v>2361</v>
      </c>
      <c r="F88" s="1355"/>
    </row>
    <row r="89" spans="2:6" x14ac:dyDescent="0.25">
      <c r="B89" s="795"/>
      <c r="C89" s="792" t="s">
        <v>1605</v>
      </c>
      <c r="D89" s="792" t="s">
        <v>1626</v>
      </c>
      <c r="E89" s="792">
        <v>2363</v>
      </c>
      <c r="F89" s="1355"/>
    </row>
    <row r="90" spans="2:6" x14ac:dyDescent="0.25">
      <c r="B90" s="795"/>
      <c r="C90" s="792" t="s">
        <v>1605</v>
      </c>
      <c r="D90" s="792" t="s">
        <v>1626</v>
      </c>
      <c r="E90" s="792">
        <v>2364</v>
      </c>
      <c r="F90" s="1355"/>
    </row>
    <row r="91" spans="2:6" x14ac:dyDescent="0.25">
      <c r="B91" s="795"/>
      <c r="C91" s="792" t="s">
        <v>1605</v>
      </c>
      <c r="D91" s="792" t="s">
        <v>1626</v>
      </c>
      <c r="E91" s="792">
        <v>811</v>
      </c>
      <c r="F91" s="1355"/>
    </row>
    <row r="92" spans="2:6" x14ac:dyDescent="0.25">
      <c r="B92" s="795"/>
      <c r="C92" s="792" t="s">
        <v>1605</v>
      </c>
      <c r="D92" s="792" t="s">
        <v>1626</v>
      </c>
      <c r="E92" s="792">
        <v>89</v>
      </c>
      <c r="F92" s="1263"/>
    </row>
    <row r="93" spans="2:6" x14ac:dyDescent="0.25">
      <c r="B93" s="795"/>
      <c r="C93" s="792" t="s">
        <v>1627</v>
      </c>
      <c r="D93" s="792" t="s">
        <v>1627</v>
      </c>
      <c r="E93" s="792">
        <v>3030</v>
      </c>
      <c r="F93" s="1262" t="s">
        <v>1628</v>
      </c>
    </row>
    <row r="94" spans="2:6" x14ac:dyDescent="0.25">
      <c r="B94" s="795"/>
      <c r="C94" s="792" t="s">
        <v>1627</v>
      </c>
      <c r="D94" s="792" t="s">
        <v>1627</v>
      </c>
      <c r="E94" s="792">
        <v>3316</v>
      </c>
      <c r="F94" s="1355"/>
    </row>
    <row r="95" spans="2:6" x14ac:dyDescent="0.25">
      <c r="B95" s="795"/>
      <c r="C95" s="792" t="s">
        <v>1627</v>
      </c>
      <c r="D95" s="792" t="s">
        <v>1627</v>
      </c>
      <c r="E95" s="792">
        <v>511</v>
      </c>
      <c r="F95" s="1355"/>
    </row>
    <row r="96" spans="2:6" x14ac:dyDescent="0.25">
      <c r="B96" s="795"/>
      <c r="C96" s="792" t="s">
        <v>1627</v>
      </c>
      <c r="D96" s="792" t="s">
        <v>1627</v>
      </c>
      <c r="E96" s="792">
        <v>5110</v>
      </c>
      <c r="F96" s="1355"/>
    </row>
    <row r="97" spans="2:6" x14ac:dyDescent="0.25">
      <c r="B97" s="795"/>
      <c r="C97" s="792" t="s">
        <v>1627</v>
      </c>
      <c r="D97" s="792" t="s">
        <v>1627</v>
      </c>
      <c r="E97" s="792">
        <v>512</v>
      </c>
      <c r="F97" s="1355"/>
    </row>
    <row r="98" spans="2:6" x14ac:dyDescent="0.25">
      <c r="B98" s="795"/>
      <c r="C98" s="792" t="s">
        <v>1627</v>
      </c>
      <c r="D98" s="792" t="s">
        <v>1627</v>
      </c>
      <c r="E98" s="792">
        <v>5121</v>
      </c>
      <c r="F98" s="1355"/>
    </row>
    <row r="99" spans="2:6" x14ac:dyDescent="0.25">
      <c r="B99" s="795"/>
      <c r="C99" s="792" t="s">
        <v>1627</v>
      </c>
      <c r="D99" s="792" t="s">
        <v>1627</v>
      </c>
      <c r="E99" s="792">
        <v>5223</v>
      </c>
      <c r="F99" s="1263"/>
    </row>
    <row r="100" spans="2:6" x14ac:dyDescent="0.25">
      <c r="B100" s="795"/>
      <c r="C100" s="792" t="s">
        <v>1629</v>
      </c>
      <c r="D100" s="792" t="s">
        <v>1629</v>
      </c>
      <c r="E100" s="792">
        <v>2815</v>
      </c>
      <c r="F100" s="1262" t="s">
        <v>1630</v>
      </c>
    </row>
    <row r="101" spans="2:6" x14ac:dyDescent="0.25">
      <c r="B101" s="795"/>
      <c r="C101" s="792" t="s">
        <v>1629</v>
      </c>
      <c r="D101" s="792" t="s">
        <v>1629</v>
      </c>
      <c r="E101" s="792">
        <v>29</v>
      </c>
      <c r="F101" s="1355"/>
    </row>
    <row r="102" spans="2:6" x14ac:dyDescent="0.25">
      <c r="B102" s="795"/>
      <c r="C102" s="792" t="s">
        <v>1629</v>
      </c>
      <c r="D102" s="792" t="s">
        <v>1629</v>
      </c>
      <c r="E102" s="792">
        <v>291</v>
      </c>
      <c r="F102" s="1355"/>
    </row>
    <row r="103" spans="2:6" x14ac:dyDescent="0.25">
      <c r="B103" s="795"/>
      <c r="C103" s="792" t="s">
        <v>1629</v>
      </c>
      <c r="D103" s="792" t="s">
        <v>1629</v>
      </c>
      <c r="E103" s="792">
        <v>2910</v>
      </c>
      <c r="F103" s="1355"/>
    </row>
    <row r="104" spans="2:6" x14ac:dyDescent="0.25">
      <c r="B104" s="795"/>
      <c r="C104" s="792" t="s">
        <v>1629</v>
      </c>
      <c r="D104" s="792" t="s">
        <v>1629</v>
      </c>
      <c r="E104" s="792">
        <v>292</v>
      </c>
      <c r="F104" s="1355"/>
    </row>
    <row r="105" spans="2:6" x14ac:dyDescent="0.25">
      <c r="B105" s="795"/>
      <c r="C105" s="792" t="s">
        <v>1629</v>
      </c>
      <c r="D105" s="792" t="s">
        <v>1629</v>
      </c>
      <c r="E105" s="792">
        <v>2920</v>
      </c>
      <c r="F105" s="1355"/>
    </row>
    <row r="106" spans="2:6" x14ac:dyDescent="0.25">
      <c r="B106" s="795"/>
      <c r="C106" s="792" t="s">
        <v>1629</v>
      </c>
      <c r="D106" s="792" t="s">
        <v>1629</v>
      </c>
      <c r="E106" s="792">
        <v>293</v>
      </c>
      <c r="F106" s="1355"/>
    </row>
    <row r="107" spans="2:6" x14ac:dyDescent="0.25">
      <c r="B107" s="795"/>
      <c r="C107" s="792" t="s">
        <v>1629</v>
      </c>
      <c r="D107" s="792" t="s">
        <v>1629</v>
      </c>
      <c r="E107" s="792">
        <v>2932</v>
      </c>
      <c r="F107" s="1263"/>
    </row>
    <row r="108" spans="2:6" x14ac:dyDescent="0.25">
      <c r="F108"/>
    </row>
    <row r="109" spans="2:6" x14ac:dyDescent="0.25">
      <c r="F109"/>
    </row>
    <row r="110" spans="2:6" x14ac:dyDescent="0.25">
      <c r="F110"/>
    </row>
    <row r="111" spans="2:6" x14ac:dyDescent="0.25">
      <c r="F111"/>
    </row>
  </sheetData>
  <mergeCells count="11">
    <mergeCell ref="F57:F81"/>
    <mergeCell ref="F82:F83"/>
    <mergeCell ref="F84:F92"/>
    <mergeCell ref="F93:F99"/>
    <mergeCell ref="F100:F107"/>
    <mergeCell ref="D5:D13"/>
    <mergeCell ref="D17:E17"/>
    <mergeCell ref="F17:F18"/>
    <mergeCell ref="F19:F29"/>
    <mergeCell ref="F31:F40"/>
    <mergeCell ref="F41:F56"/>
  </mergeCells>
  <pageMargins left="0.7" right="0.7" top="0.75" bottom="0.75" header="0.3" footer="0.3"/>
  <pageSetup paperSize="9" orientation="portrait" r:id="rId1"/>
  <headerFooter>
    <oddHeader>&amp;L&amp;"Calibri"&amp;12&amp;K000000EBA Regular Use&amp;1#</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55CF4-71B6-44BF-9C48-5CFF6FE6F78C}">
  <dimension ref="A1:G7"/>
  <sheetViews>
    <sheetView zoomScale="120" zoomScaleNormal="120" workbookViewId="0"/>
  </sheetViews>
  <sheetFormatPr defaultColWidth="9.140625" defaultRowHeight="15" x14ac:dyDescent="0.25"/>
  <cols>
    <col min="1" max="1" width="10.85546875" style="688" customWidth="1"/>
    <col min="2" max="2" width="8" style="688" bestFit="1" customWidth="1"/>
    <col min="3" max="3" width="14.140625" style="688" customWidth="1"/>
    <col min="4" max="4" width="16.140625" style="688" customWidth="1"/>
    <col min="5" max="5" width="14.5703125" style="688" customWidth="1"/>
    <col min="6" max="6" width="16.5703125" style="688" customWidth="1"/>
    <col min="7" max="7" width="16.28515625" style="688" customWidth="1"/>
    <col min="8" max="16384" width="9.140625" style="688"/>
  </cols>
  <sheetData>
    <row r="1" spans="1:7" x14ac:dyDescent="0.25">
      <c r="A1" s="707"/>
      <c r="B1" s="707" t="s">
        <v>115</v>
      </c>
      <c r="C1" s="707" t="s">
        <v>1663</v>
      </c>
    </row>
    <row r="2" spans="1:7" x14ac:dyDescent="0.25">
      <c r="C2" s="708" t="s">
        <v>55</v>
      </c>
    </row>
    <row r="4" spans="1:7" x14ac:dyDescent="0.25">
      <c r="C4" s="797" t="s">
        <v>119</v>
      </c>
      <c r="D4" s="797" t="s">
        <v>120</v>
      </c>
      <c r="E4" s="797" t="s">
        <v>121</v>
      </c>
      <c r="F4" s="1" t="s">
        <v>209</v>
      </c>
      <c r="G4" s="797" t="s">
        <v>210</v>
      </c>
    </row>
    <row r="5" spans="1:7" ht="84" x14ac:dyDescent="0.25">
      <c r="C5" s="798" t="s">
        <v>1631</v>
      </c>
      <c r="D5" s="798" t="s">
        <v>1632</v>
      </c>
      <c r="E5" s="798" t="s">
        <v>1506</v>
      </c>
      <c r="F5" s="799" t="s">
        <v>1633</v>
      </c>
      <c r="G5" s="800" t="s">
        <v>1634</v>
      </c>
    </row>
    <row r="6" spans="1:7" x14ac:dyDescent="0.25">
      <c r="B6" s="710">
        <v>1</v>
      </c>
      <c r="C6" s="749">
        <v>200767</v>
      </c>
      <c r="D6" s="744">
        <v>0</v>
      </c>
      <c r="E6" s="782">
        <v>0</v>
      </c>
      <c r="F6" s="802">
        <v>0</v>
      </c>
      <c r="G6" s="744">
        <v>0</v>
      </c>
    </row>
    <row r="7" spans="1:7" x14ac:dyDescent="0.25">
      <c r="C7" s="734" t="s">
        <v>1635</v>
      </c>
      <c r="F7"/>
    </row>
  </sheetData>
  <pageMargins left="0.7" right="0.7" top="0.75" bottom="0.75" header="0.3" footer="0.3"/>
  <pageSetup orientation="portrait" r:id="rId1"/>
  <headerFooter>
    <oddHeader>&amp;L&amp;"Calibri"&amp;12&amp;K000000EBA Regular Use&amp;1#</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7F433-AD8F-49E6-BFEC-4978FF967AFF}">
  <dimension ref="A1:Q42"/>
  <sheetViews>
    <sheetView zoomScaleNormal="100" workbookViewId="0"/>
  </sheetViews>
  <sheetFormatPr defaultColWidth="8.85546875" defaultRowHeight="12.75" x14ac:dyDescent="0.2"/>
  <cols>
    <col min="1" max="1" width="6.42578125" style="734" customWidth="1"/>
    <col min="2" max="2" width="8" style="734" bestFit="1" customWidth="1"/>
    <col min="3" max="3" width="75.7109375" style="734" customWidth="1"/>
    <col min="4" max="4" width="10.85546875" style="734" bestFit="1" customWidth="1"/>
    <col min="5" max="5" width="16.42578125" style="734" bestFit="1" customWidth="1"/>
    <col min="6" max="11" width="16" style="734" customWidth="1"/>
    <col min="12" max="12" width="17.7109375" style="734" customWidth="1"/>
    <col min="13" max="13" width="14.28515625" style="734" bestFit="1" customWidth="1"/>
    <col min="14" max="14" width="12" style="734" customWidth="1"/>
    <col min="15" max="15" width="11.42578125" style="734" bestFit="1" customWidth="1"/>
    <col min="16" max="16" width="13.7109375" style="734" bestFit="1" customWidth="1"/>
    <col min="17" max="17" width="13.140625" style="734" bestFit="1" customWidth="1"/>
    <col min="18" max="16384" width="8.85546875" style="734"/>
  </cols>
  <sheetData>
    <row r="1" spans="1:17" x14ac:dyDescent="0.2">
      <c r="A1" s="707"/>
      <c r="B1" s="707" t="s">
        <v>115</v>
      </c>
      <c r="C1" s="707" t="s">
        <v>1663</v>
      </c>
    </row>
    <row r="2" spans="1:17" ht="15" x14ac:dyDescent="0.25">
      <c r="C2" s="708" t="s">
        <v>56</v>
      </c>
    </row>
    <row r="5" spans="1:17" x14ac:dyDescent="0.2">
      <c r="C5" s="750" t="s">
        <v>119</v>
      </c>
      <c r="D5" s="769" t="s">
        <v>120</v>
      </c>
      <c r="E5" s="769" t="s">
        <v>121</v>
      </c>
      <c r="F5" s="769" t="s">
        <v>209</v>
      </c>
      <c r="G5" s="769" t="s">
        <v>210</v>
      </c>
      <c r="H5" s="769" t="s">
        <v>211</v>
      </c>
      <c r="I5" s="769" t="s">
        <v>212</v>
      </c>
      <c r="J5" s="769" t="s">
        <v>294</v>
      </c>
      <c r="K5" s="769" t="s">
        <v>737</v>
      </c>
      <c r="L5" s="769" t="s">
        <v>738</v>
      </c>
      <c r="M5" s="769" t="s">
        <v>739</v>
      </c>
      <c r="N5" s="770" t="s">
        <v>740</v>
      </c>
      <c r="O5" s="770" t="s">
        <v>741</v>
      </c>
      <c r="P5" s="770" t="s">
        <v>742</v>
      </c>
      <c r="Q5" s="770" t="s">
        <v>1636</v>
      </c>
    </row>
    <row r="6" spans="1:17" x14ac:dyDescent="0.2">
      <c r="C6" s="1361" t="s">
        <v>1637</v>
      </c>
      <c r="D6" s="1364" t="s">
        <v>1496</v>
      </c>
      <c r="E6" s="1365"/>
      <c r="F6" s="1365"/>
      <c r="G6" s="1365"/>
      <c r="H6" s="1365"/>
      <c r="I6" s="1365"/>
      <c r="J6" s="1365"/>
      <c r="K6" s="1365"/>
      <c r="L6" s="1365"/>
      <c r="M6" s="1365"/>
      <c r="N6" s="1365"/>
      <c r="O6" s="1365"/>
      <c r="P6" s="1365"/>
      <c r="Q6" s="1366"/>
    </row>
    <row r="7" spans="1:17" ht="32.25" customHeight="1" x14ac:dyDescent="0.2">
      <c r="C7" s="1362"/>
      <c r="D7" s="771"/>
      <c r="E7" s="1367" t="s">
        <v>1638</v>
      </c>
      <c r="F7" s="1368"/>
      <c r="G7" s="1368"/>
      <c r="H7" s="1368"/>
      <c r="I7" s="1368"/>
      <c r="J7" s="1368"/>
      <c r="K7" s="1368"/>
      <c r="L7" s="1368"/>
      <c r="M7" s="1368"/>
      <c r="N7" s="1368"/>
      <c r="O7" s="1368"/>
      <c r="P7" s="1368"/>
      <c r="Q7" s="1369"/>
    </row>
    <row r="8" spans="1:17" ht="52.5" customHeight="1" x14ac:dyDescent="0.2">
      <c r="C8" s="1362"/>
      <c r="D8" s="771"/>
      <c r="E8" s="1367" t="s">
        <v>1639</v>
      </c>
      <c r="F8" s="1368"/>
      <c r="G8" s="1368"/>
      <c r="H8" s="1368"/>
      <c r="I8" s="1369"/>
      <c r="J8" s="1370" t="s">
        <v>1640</v>
      </c>
      <c r="K8" s="1370" t="s">
        <v>1641</v>
      </c>
      <c r="L8" s="1372" t="s">
        <v>1642</v>
      </c>
      <c r="M8" s="1361" t="s">
        <v>1509</v>
      </c>
      <c r="N8" s="1361" t="s">
        <v>1508</v>
      </c>
      <c r="O8" s="1374" t="s">
        <v>745</v>
      </c>
      <c r="P8" s="1375"/>
      <c r="Q8" s="1376"/>
    </row>
    <row r="9" spans="1:17" ht="38.25" x14ac:dyDescent="0.2">
      <c r="C9" s="1363"/>
      <c r="D9" s="771"/>
      <c r="E9" s="772" t="s">
        <v>1500</v>
      </c>
      <c r="F9" s="772" t="s">
        <v>1501</v>
      </c>
      <c r="G9" s="772" t="s">
        <v>1502</v>
      </c>
      <c r="H9" s="772" t="s">
        <v>1503</v>
      </c>
      <c r="I9" s="713" t="s">
        <v>1504</v>
      </c>
      <c r="J9" s="1371"/>
      <c r="K9" s="1371"/>
      <c r="L9" s="1373"/>
      <c r="M9" s="1363"/>
      <c r="N9" s="1363"/>
      <c r="O9" s="773"/>
      <c r="P9" s="774" t="s">
        <v>1643</v>
      </c>
      <c r="Q9" s="774" t="s">
        <v>1508</v>
      </c>
    </row>
    <row r="10" spans="1:17" x14ac:dyDescent="0.2">
      <c r="B10" s="744">
        <v>1</v>
      </c>
      <c r="C10" s="742" t="s">
        <v>1512</v>
      </c>
      <c r="D10" s="746">
        <v>101709</v>
      </c>
      <c r="E10" s="1377">
        <v>8.5196961316288302</v>
      </c>
      <c r="F10" s="1378">
        <v>62.680496927353801</v>
      </c>
      <c r="G10" s="1378">
        <v>589.95282630175905</v>
      </c>
      <c r="H10" s="1378">
        <v>2030.93035934515</v>
      </c>
      <c r="I10" s="1378">
        <v>23.211378938398799</v>
      </c>
      <c r="J10" s="1378">
        <v>767.27250961487198</v>
      </c>
      <c r="K10" s="1378">
        <v>1809.3409265447399</v>
      </c>
      <c r="L10" s="1378">
        <v>115.46994254627</v>
      </c>
      <c r="M10" s="1378">
        <v>203.68162205900879</v>
      </c>
      <c r="N10" s="1378">
        <v>10.045143712012001</v>
      </c>
      <c r="O10" s="1379">
        <v>8.553788049226025</v>
      </c>
      <c r="P10" s="1379">
        <v>2.4133551991874529</v>
      </c>
      <c r="Q10" s="1379">
        <v>0.40066787070443199</v>
      </c>
    </row>
    <row r="11" spans="1:17" x14ac:dyDescent="0.2">
      <c r="A11" s="144"/>
      <c r="B11" s="744">
        <v>2</v>
      </c>
      <c r="C11" s="742" t="s">
        <v>1513</v>
      </c>
      <c r="D11" s="746"/>
      <c r="E11" s="1380"/>
      <c r="F11" s="1381"/>
      <c r="G11" s="1381"/>
      <c r="H11" s="1381"/>
      <c r="I11" s="1381"/>
      <c r="J11" s="1381"/>
      <c r="K11" s="1381"/>
      <c r="L11" s="1381"/>
      <c r="M11" s="1381"/>
      <c r="N11" s="1381"/>
      <c r="O11" s="1382"/>
      <c r="P11" s="1382"/>
      <c r="Q11" s="1382"/>
    </row>
    <row r="12" spans="1:17" x14ac:dyDescent="0.2">
      <c r="B12" s="744">
        <v>3</v>
      </c>
      <c r="C12" s="742" t="s">
        <v>1519</v>
      </c>
      <c r="D12" s="746"/>
      <c r="E12" s="1380"/>
      <c r="F12" s="1381"/>
      <c r="G12" s="1381"/>
      <c r="H12" s="1381"/>
      <c r="I12" s="1381"/>
      <c r="J12" s="1381"/>
      <c r="K12" s="1381"/>
      <c r="L12" s="1381"/>
      <c r="M12" s="1381"/>
      <c r="N12" s="1381"/>
      <c r="O12" s="1382"/>
      <c r="P12" s="1382"/>
      <c r="Q12" s="1382"/>
    </row>
    <row r="13" spans="1:17" x14ac:dyDescent="0.2">
      <c r="B13" s="744">
        <v>4</v>
      </c>
      <c r="C13" s="742" t="s">
        <v>1544</v>
      </c>
      <c r="D13" s="746"/>
      <c r="E13" s="1380"/>
      <c r="F13" s="1381"/>
      <c r="G13" s="1381"/>
      <c r="H13" s="1381"/>
      <c r="I13" s="1381"/>
      <c r="J13" s="1381"/>
      <c r="K13" s="1381"/>
      <c r="L13" s="1381"/>
      <c r="M13" s="1381"/>
      <c r="N13" s="1381"/>
      <c r="O13" s="1382"/>
      <c r="P13" s="1382"/>
      <c r="Q13" s="1382"/>
    </row>
    <row r="14" spans="1:17" x14ac:dyDescent="0.2">
      <c r="B14" s="744">
        <v>5</v>
      </c>
      <c r="C14" s="742" t="s">
        <v>1549</v>
      </c>
      <c r="D14" s="746"/>
      <c r="E14" s="1380"/>
      <c r="F14" s="1381"/>
      <c r="G14" s="1381"/>
      <c r="H14" s="1381"/>
      <c r="I14" s="1381"/>
      <c r="J14" s="1381"/>
      <c r="K14" s="1381"/>
      <c r="L14" s="1381"/>
      <c r="M14" s="1381"/>
      <c r="N14" s="1381"/>
      <c r="O14" s="1382"/>
      <c r="P14" s="1382"/>
      <c r="Q14" s="1382"/>
    </row>
    <row r="15" spans="1:17" x14ac:dyDescent="0.2">
      <c r="B15" s="744">
        <v>6</v>
      </c>
      <c r="C15" s="742" t="s">
        <v>1550</v>
      </c>
      <c r="D15" s="746"/>
      <c r="E15" s="1380"/>
      <c r="F15" s="1381"/>
      <c r="G15" s="1381"/>
      <c r="H15" s="1381"/>
      <c r="I15" s="1381"/>
      <c r="J15" s="1381"/>
      <c r="K15" s="1381"/>
      <c r="L15" s="1381"/>
      <c r="M15" s="1381"/>
      <c r="N15" s="1381"/>
      <c r="O15" s="1382"/>
      <c r="P15" s="1382"/>
      <c r="Q15" s="1382"/>
    </row>
    <row r="16" spans="1:17" x14ac:dyDescent="0.2">
      <c r="B16" s="744">
        <v>7</v>
      </c>
      <c r="C16" s="742" t="s">
        <v>1554</v>
      </c>
      <c r="D16" s="746"/>
      <c r="E16" s="1380"/>
      <c r="F16" s="1381"/>
      <c r="G16" s="1381"/>
      <c r="H16" s="1381"/>
      <c r="I16" s="1381"/>
      <c r="J16" s="1381"/>
      <c r="K16" s="1381"/>
      <c r="L16" s="1381"/>
      <c r="M16" s="1381"/>
      <c r="N16" s="1381"/>
      <c r="O16" s="1382"/>
      <c r="P16" s="1382"/>
      <c r="Q16" s="1382"/>
    </row>
    <row r="17" spans="1:17" x14ac:dyDescent="0.2">
      <c r="B17" s="744">
        <v>8</v>
      </c>
      <c r="C17" s="742" t="s">
        <v>1555</v>
      </c>
      <c r="D17" s="746"/>
      <c r="E17" s="1380"/>
      <c r="F17" s="1381"/>
      <c r="G17" s="1381"/>
      <c r="H17" s="1381"/>
      <c r="I17" s="1381"/>
      <c r="J17" s="1381"/>
      <c r="K17" s="1381"/>
      <c r="L17" s="1381"/>
      <c r="M17" s="1381"/>
      <c r="N17" s="1381"/>
      <c r="O17" s="1382"/>
      <c r="P17" s="1382"/>
      <c r="Q17" s="1382"/>
    </row>
    <row r="18" spans="1:17" x14ac:dyDescent="0.2">
      <c r="B18" s="744">
        <v>9</v>
      </c>
      <c r="C18" s="742" t="s">
        <v>1562</v>
      </c>
      <c r="D18" s="746"/>
      <c r="E18" s="1380"/>
      <c r="F18" s="1381"/>
      <c r="G18" s="1381"/>
      <c r="H18" s="1381"/>
      <c r="I18" s="1381"/>
      <c r="J18" s="1381"/>
      <c r="K18" s="1381"/>
      <c r="L18" s="1381"/>
      <c r="M18" s="1381"/>
      <c r="N18" s="1381"/>
      <c r="O18" s="1381"/>
      <c r="P18" s="1381"/>
      <c r="Q18" s="1381"/>
    </row>
    <row r="19" spans="1:17" x14ac:dyDescent="0.2">
      <c r="B19" s="744">
        <v>10</v>
      </c>
      <c r="C19" s="742" t="s">
        <v>1645</v>
      </c>
      <c r="D19" s="746"/>
      <c r="E19" s="1380"/>
      <c r="F19" s="1381"/>
      <c r="G19" s="1381"/>
      <c r="H19" s="1381"/>
      <c r="I19" s="1381"/>
      <c r="J19" s="1381"/>
      <c r="K19" s="1381"/>
      <c r="L19" s="1381"/>
      <c r="M19" s="1381"/>
      <c r="N19" s="1381"/>
      <c r="O19" s="1381"/>
      <c r="P19" s="1381"/>
      <c r="Q19" s="1381"/>
    </row>
    <row r="20" spans="1:17" x14ac:dyDescent="0.2">
      <c r="A20" s="144"/>
      <c r="B20" s="744">
        <v>11</v>
      </c>
      <c r="C20" s="742" t="s">
        <v>1646</v>
      </c>
      <c r="D20" s="746">
        <v>104340</v>
      </c>
      <c r="E20" s="1380">
        <v>4.6233123465814296</v>
      </c>
      <c r="F20" s="1381">
        <v>51.748071441924097</v>
      </c>
      <c r="G20" s="1381">
        <v>661.52934646984897</v>
      </c>
      <c r="H20" s="1381">
        <v>3344.1668461420099</v>
      </c>
      <c r="I20" s="1381">
        <v>23.978216896929499</v>
      </c>
      <c r="J20" s="1381">
        <v>494.54166959809402</v>
      </c>
      <c r="K20" s="1381">
        <v>3321.2602059435699</v>
      </c>
      <c r="L20" s="1381">
        <v>246.265700858701</v>
      </c>
      <c r="M20" s="1381">
        <v>603.95322080366805</v>
      </c>
      <c r="N20" s="1381">
        <v>28.424632016006299</v>
      </c>
      <c r="O20" s="1381">
        <v>11.344997954518078</v>
      </c>
      <c r="P20" s="1381">
        <v>4.40338844818874</v>
      </c>
      <c r="Q20" s="1381">
        <v>0.54064650151243798</v>
      </c>
    </row>
    <row r="21" spans="1:17" x14ac:dyDescent="0.2">
      <c r="B21" s="744">
        <v>12</v>
      </c>
      <c r="C21" s="742" t="s">
        <v>1647</v>
      </c>
      <c r="D21" s="746"/>
      <c r="E21" s="811" t="s">
        <v>1644</v>
      </c>
      <c r="F21" s="812" t="s">
        <v>1644</v>
      </c>
      <c r="G21" s="812" t="s">
        <v>1644</v>
      </c>
      <c r="H21" s="812" t="s">
        <v>1644</v>
      </c>
      <c r="I21" s="812" t="s">
        <v>1644</v>
      </c>
      <c r="J21" s="812" t="s">
        <v>1644</v>
      </c>
      <c r="K21" s="812" t="s">
        <v>1644</v>
      </c>
      <c r="L21" s="812" t="s">
        <v>1644</v>
      </c>
      <c r="M21" s="812" t="s">
        <v>1644</v>
      </c>
      <c r="N21" s="812" t="s">
        <v>1644</v>
      </c>
      <c r="O21" s="812" t="s">
        <v>1644</v>
      </c>
      <c r="P21" s="812" t="s">
        <v>1644</v>
      </c>
      <c r="Q21" s="812" t="s">
        <v>1644</v>
      </c>
    </row>
    <row r="22" spans="1:17" x14ac:dyDescent="0.2">
      <c r="B22" s="744">
        <v>13</v>
      </c>
      <c r="C22" s="742" t="s">
        <v>1648</v>
      </c>
      <c r="D22" s="746"/>
      <c r="E22" s="811" t="s">
        <v>1644</v>
      </c>
      <c r="F22" s="812" t="s">
        <v>1644</v>
      </c>
      <c r="G22" s="812" t="s">
        <v>1644</v>
      </c>
      <c r="H22" s="812" t="s">
        <v>1644</v>
      </c>
      <c r="I22" s="812" t="s">
        <v>1644</v>
      </c>
      <c r="J22" s="812" t="s">
        <v>1644</v>
      </c>
      <c r="K22" s="812" t="s">
        <v>1644</v>
      </c>
      <c r="L22" s="812" t="s">
        <v>1644</v>
      </c>
      <c r="M22" s="812" t="s">
        <v>1644</v>
      </c>
      <c r="N22" s="812" t="s">
        <v>1644</v>
      </c>
      <c r="O22" s="812" t="s">
        <v>1644</v>
      </c>
      <c r="P22" s="812" t="s">
        <v>1644</v>
      </c>
      <c r="Q22" s="812" t="s">
        <v>1644</v>
      </c>
    </row>
    <row r="24" spans="1:17" x14ac:dyDescent="0.2">
      <c r="E24" s="775"/>
      <c r="J24" s="775"/>
    </row>
    <row r="26" spans="1:17" ht="15" x14ac:dyDescent="0.2">
      <c r="C26" s="776" t="s">
        <v>1649</v>
      </c>
    </row>
    <row r="27" spans="1:17" ht="15" x14ac:dyDescent="0.2">
      <c r="C27" s="777" t="s">
        <v>1650</v>
      </c>
    </row>
    <row r="28" spans="1:17" ht="15" x14ac:dyDescent="0.2">
      <c r="C28" s="777" t="s">
        <v>1651</v>
      </c>
    </row>
    <row r="29" spans="1:17" ht="15" x14ac:dyDescent="0.2">
      <c r="C29" s="777" t="s">
        <v>1652</v>
      </c>
    </row>
    <row r="34" spans="3:17" x14ac:dyDescent="0.2">
      <c r="C34" s="778"/>
      <c r="D34" s="778"/>
      <c r="E34" s="778"/>
      <c r="G34" s="778"/>
      <c r="H34" s="778"/>
      <c r="J34" s="778"/>
      <c r="K34" s="778"/>
      <c r="L34" s="778"/>
      <c r="N34" s="778"/>
      <c r="O34" s="778"/>
      <c r="P34" s="778"/>
      <c r="Q34" s="778"/>
    </row>
    <row r="35" spans="3:17" x14ac:dyDescent="0.2">
      <c r="C35" s="779"/>
      <c r="D35" s="779"/>
      <c r="E35" s="778"/>
      <c r="G35" s="779"/>
      <c r="H35" s="778"/>
      <c r="J35" s="779"/>
      <c r="K35" s="779"/>
      <c r="L35" s="778"/>
      <c r="N35" s="779"/>
      <c r="O35" s="779"/>
      <c r="P35" s="778"/>
      <c r="Q35" s="778"/>
    </row>
    <row r="36" spans="3:17" x14ac:dyDescent="0.2">
      <c r="C36" s="779"/>
      <c r="D36" s="779"/>
      <c r="E36" s="778"/>
      <c r="G36" s="779"/>
      <c r="H36" s="778"/>
      <c r="J36" s="779"/>
      <c r="K36" s="779"/>
      <c r="L36" s="778"/>
      <c r="N36" s="779"/>
      <c r="O36" s="779"/>
      <c r="P36" s="778"/>
      <c r="Q36" s="778"/>
    </row>
    <row r="37" spans="3:17" x14ac:dyDescent="0.2">
      <c r="C37" s="779"/>
      <c r="D37" s="779"/>
      <c r="E37" s="778"/>
      <c r="J37" s="779"/>
      <c r="K37" s="779"/>
      <c r="L37" s="778"/>
      <c r="N37" s="779"/>
      <c r="O37" s="779"/>
      <c r="P37" s="778"/>
      <c r="Q37" s="778"/>
    </row>
    <row r="38" spans="3:17" x14ac:dyDescent="0.2">
      <c r="C38" s="779"/>
      <c r="D38" s="779"/>
      <c r="E38" s="778"/>
      <c r="J38" s="779"/>
      <c r="K38" s="779"/>
      <c r="L38" s="778"/>
      <c r="N38" s="779"/>
      <c r="O38" s="779"/>
      <c r="P38" s="778"/>
      <c r="Q38" s="778"/>
    </row>
    <row r="39" spans="3:17" x14ac:dyDescent="0.2">
      <c r="C39" s="779"/>
      <c r="D39" s="779"/>
      <c r="E39" s="778"/>
      <c r="J39" s="779"/>
      <c r="K39" s="779"/>
      <c r="L39" s="778"/>
      <c r="N39" s="779"/>
      <c r="O39" s="779"/>
      <c r="P39" s="778"/>
      <c r="Q39" s="778"/>
    </row>
    <row r="40" spans="3:17" x14ac:dyDescent="0.2">
      <c r="C40" s="779"/>
      <c r="D40" s="779"/>
      <c r="E40" s="778"/>
      <c r="J40" s="779"/>
      <c r="K40" s="779"/>
      <c r="L40" s="778"/>
      <c r="N40" s="779"/>
      <c r="O40" s="779"/>
      <c r="P40" s="778"/>
      <c r="Q40" s="778"/>
    </row>
    <row r="41" spans="3:17" x14ac:dyDescent="0.2">
      <c r="C41" s="779"/>
      <c r="D41" s="779"/>
      <c r="E41" s="778"/>
      <c r="N41" s="779"/>
      <c r="O41" s="779"/>
      <c r="P41" s="778"/>
      <c r="Q41" s="778"/>
    </row>
    <row r="42" spans="3:17" x14ac:dyDescent="0.2">
      <c r="C42" s="779"/>
      <c r="D42" s="779"/>
      <c r="E42" s="778"/>
      <c r="N42" s="779"/>
      <c r="O42" s="779"/>
      <c r="P42" s="778"/>
      <c r="Q42" s="778"/>
    </row>
  </sheetData>
  <mergeCells count="10">
    <mergeCell ref="C6:C9"/>
    <mergeCell ref="D6:Q6"/>
    <mergeCell ref="E7:Q7"/>
    <mergeCell ref="E8:I8"/>
    <mergeCell ref="J8:J9"/>
    <mergeCell ref="K8:K9"/>
    <mergeCell ref="L8:L9"/>
    <mergeCell ref="M8:M9"/>
    <mergeCell ref="N8:N9"/>
    <mergeCell ref="O8:Q8"/>
  </mergeCells>
  <pageMargins left="0.7" right="0.7" top="0.75" bottom="0.75" header="0.3" footer="0.3"/>
  <pageSetup paperSize="9" orientation="portrait" r:id="rId1"/>
  <headerFooter>
    <oddHeader>&amp;L&amp;"Calibri"&amp;12&amp;K000000EBA Regular Use&amp;1#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FDA7-0DE2-4D72-9FCC-6655E23A36D3}">
  <sheetPr codeName="Ark6">
    <tabColor theme="4" tint="0.39997558519241921"/>
    <pageSetUpPr fitToPage="1"/>
  </sheetPr>
  <dimension ref="A1:H134"/>
  <sheetViews>
    <sheetView showGridLines="0" zoomScaleNormal="100" zoomScalePageLayoutView="90" workbookViewId="0"/>
  </sheetViews>
  <sheetFormatPr defaultColWidth="9.140625" defaultRowHeight="15" x14ac:dyDescent="0.25"/>
  <cols>
    <col min="1" max="1" width="9.140625" style="383" customWidth="1"/>
    <col min="2" max="2" width="10.42578125" style="386" customWidth="1"/>
    <col min="3" max="3" width="96.85546875" style="383" customWidth="1"/>
    <col min="4" max="4" width="14.85546875" style="383" customWidth="1"/>
    <col min="5" max="5" width="17.5703125" style="383" customWidth="1"/>
    <col min="6" max="6" width="23.140625" style="383" customWidth="1"/>
    <col min="7" max="7" width="28.140625" style="383" customWidth="1"/>
    <col min="8" max="8" width="21.7109375" style="383" customWidth="1"/>
    <col min="9" max="9" width="25.42578125" style="383" customWidth="1"/>
    <col min="10" max="16384" width="9.140625" style="383"/>
  </cols>
  <sheetData>
    <row r="1" spans="1:8" x14ac:dyDescent="0.25">
      <c r="A1" s="9"/>
      <c r="B1" s="3" t="s">
        <v>115</v>
      </c>
      <c r="C1" s="3" t="s">
        <v>5</v>
      </c>
    </row>
    <row r="2" spans="1:8" s="34" customFormat="1" ht="18.75" x14ac:dyDescent="0.3">
      <c r="A2" s="9"/>
      <c r="B2" s="300" t="s">
        <v>9</v>
      </c>
      <c r="C2" s="300"/>
      <c r="D2" s="302"/>
      <c r="E2" s="302"/>
      <c r="F2" s="302"/>
      <c r="G2" s="302"/>
      <c r="H2" s="302"/>
    </row>
    <row r="3" spans="1:8" x14ac:dyDescent="0.25">
      <c r="A3" s="9"/>
    </row>
    <row r="4" spans="1:8" x14ac:dyDescent="0.25">
      <c r="A4" s="9"/>
    </row>
    <row r="5" spans="1:8" x14ac:dyDescent="0.25">
      <c r="A5" s="9"/>
      <c r="B5"/>
      <c r="C5"/>
      <c r="D5" s="593" t="s">
        <v>119</v>
      </c>
      <c r="E5" s="593" t="s">
        <v>120</v>
      </c>
      <c r="F5" s="593" t="s">
        <v>121</v>
      </c>
      <c r="G5" s="593" t="s">
        <v>209</v>
      </c>
      <c r="H5" s="593" t="s">
        <v>210</v>
      </c>
    </row>
    <row r="6" spans="1:8" x14ac:dyDescent="0.25">
      <c r="A6" s="9"/>
      <c r="B6"/>
      <c r="C6"/>
      <c r="D6" s="1024" t="s">
        <v>147</v>
      </c>
      <c r="E6" s="1024" t="s">
        <v>250</v>
      </c>
      <c r="F6" s="1024"/>
      <c r="G6" s="1024"/>
      <c r="H6" s="1024"/>
    </row>
    <row r="7" spans="1:8" ht="30" x14ac:dyDescent="0.25">
      <c r="A7" s="9"/>
      <c r="B7"/>
      <c r="C7"/>
      <c r="D7" s="1024"/>
      <c r="E7" s="593" t="s">
        <v>251</v>
      </c>
      <c r="F7" s="593" t="s">
        <v>252</v>
      </c>
      <c r="G7" s="35" t="s">
        <v>253</v>
      </c>
      <c r="H7" s="593" t="s">
        <v>254</v>
      </c>
    </row>
    <row r="8" spans="1:8" x14ac:dyDescent="0.25">
      <c r="A8" s="9"/>
      <c r="B8" s="36">
        <v>1</v>
      </c>
      <c r="C8" s="37" t="s">
        <v>255</v>
      </c>
      <c r="D8" s="573">
        <v>206552.17725284997</v>
      </c>
      <c r="E8" s="573">
        <v>-384.791</v>
      </c>
      <c r="F8" s="574"/>
      <c r="G8" s="573"/>
      <c r="H8" s="573">
        <v>-235</v>
      </c>
    </row>
    <row r="9" spans="1:8" x14ac:dyDescent="0.25">
      <c r="A9" s="9"/>
      <c r="B9" s="36">
        <v>2</v>
      </c>
      <c r="C9" s="37" t="s">
        <v>256</v>
      </c>
      <c r="D9" s="573">
        <v>206552.17725286511</v>
      </c>
      <c r="E9" s="26"/>
      <c r="F9" s="17"/>
      <c r="G9" s="26"/>
      <c r="H9" s="26">
        <v>-17</v>
      </c>
    </row>
    <row r="10" spans="1:8" x14ac:dyDescent="0.25">
      <c r="A10" s="9"/>
      <c r="B10" s="36">
        <v>3</v>
      </c>
      <c r="C10" s="37" t="s">
        <v>257</v>
      </c>
      <c r="D10" s="26">
        <v>0</v>
      </c>
      <c r="E10" s="26">
        <v>-384.791</v>
      </c>
      <c r="F10" s="17"/>
      <c r="G10" s="26"/>
      <c r="H10" s="26">
        <v>-252</v>
      </c>
    </row>
    <row r="11" spans="1:8" x14ac:dyDescent="0.25">
      <c r="A11" s="9"/>
      <c r="B11" s="36">
        <v>4</v>
      </c>
      <c r="C11" s="32" t="s">
        <v>258</v>
      </c>
      <c r="D11" s="573">
        <v>12067.641207000001</v>
      </c>
      <c r="E11" s="26"/>
      <c r="F11" s="17"/>
      <c r="G11" s="26"/>
      <c r="H11" s="575"/>
    </row>
    <row r="12" spans="1:8" x14ac:dyDescent="0.25">
      <c r="A12" s="9"/>
      <c r="B12" s="593">
        <v>5</v>
      </c>
      <c r="C12" s="38" t="s">
        <v>259</v>
      </c>
      <c r="D12" s="26"/>
      <c r="E12" s="26"/>
      <c r="F12" s="17"/>
      <c r="G12" s="26"/>
      <c r="H12" s="575"/>
    </row>
    <row r="13" spans="1:8" x14ac:dyDescent="0.25">
      <c r="A13" s="9"/>
      <c r="B13" s="593">
        <v>6</v>
      </c>
      <c r="C13" s="38" t="s">
        <v>260</v>
      </c>
      <c r="D13" s="26"/>
      <c r="E13" s="26"/>
      <c r="F13" s="17"/>
      <c r="G13" s="26"/>
      <c r="H13" s="575"/>
    </row>
    <row r="14" spans="1:8" x14ac:dyDescent="0.25">
      <c r="A14" s="9"/>
      <c r="B14" s="593">
        <v>7</v>
      </c>
      <c r="C14" s="38" t="s">
        <v>261</v>
      </c>
      <c r="D14" s="26"/>
      <c r="E14" s="26"/>
      <c r="F14" s="17"/>
      <c r="G14" s="26"/>
      <c r="H14" s="575"/>
    </row>
    <row r="15" spans="1:8" x14ac:dyDescent="0.25">
      <c r="A15" s="9"/>
      <c r="B15" s="593">
        <v>8</v>
      </c>
      <c r="C15" s="38" t="s">
        <v>262</v>
      </c>
      <c r="D15" s="26"/>
      <c r="E15" s="26"/>
      <c r="F15" s="17"/>
      <c r="G15" s="26"/>
      <c r="H15" s="575"/>
    </row>
    <row r="16" spans="1:8" x14ac:dyDescent="0.25">
      <c r="A16" s="9"/>
      <c r="B16" s="593">
        <v>9</v>
      </c>
      <c r="C16" s="38" t="s">
        <v>263</v>
      </c>
      <c r="D16" s="573">
        <v>12067.641207000001</v>
      </c>
      <c r="E16" s="26"/>
      <c r="F16" s="17"/>
      <c r="G16" s="26"/>
      <c r="H16" s="575"/>
    </row>
    <row r="17" spans="1:8" x14ac:dyDescent="0.25">
      <c r="A17" s="9"/>
      <c r="B17" s="593">
        <v>10</v>
      </c>
      <c r="C17" s="38" t="s">
        <v>264</v>
      </c>
      <c r="D17" s="26"/>
      <c r="E17" s="26"/>
      <c r="F17" s="17"/>
      <c r="G17" s="26"/>
      <c r="H17" s="575"/>
    </row>
    <row r="18" spans="1:8" x14ac:dyDescent="0.25">
      <c r="A18" s="9"/>
      <c r="B18" s="593">
        <v>11</v>
      </c>
      <c r="C18" s="38" t="s">
        <v>265</v>
      </c>
      <c r="D18" s="26"/>
      <c r="E18" s="26"/>
      <c r="F18" s="17"/>
      <c r="G18" s="26"/>
      <c r="H18" s="575"/>
    </row>
    <row r="19" spans="1:8" x14ac:dyDescent="0.25">
      <c r="A19" s="9"/>
      <c r="B19" s="36">
        <v>12</v>
      </c>
      <c r="C19" s="32" t="s">
        <v>266</v>
      </c>
      <c r="D19" s="573">
        <v>218619.81845984998</v>
      </c>
      <c r="E19" s="573">
        <v>-384.791</v>
      </c>
      <c r="F19" s="17"/>
      <c r="G19" s="26"/>
      <c r="H19" s="573">
        <v>-252</v>
      </c>
    </row>
    <row r="20" spans="1:8" x14ac:dyDescent="0.25">
      <c r="A20" s="9"/>
    </row>
    <row r="21" spans="1:8" x14ac:dyDescent="0.25">
      <c r="A21" s="9"/>
    </row>
    <row r="22" spans="1:8" x14ac:dyDescent="0.25">
      <c r="A22" s="9"/>
    </row>
    <row r="23" spans="1:8" x14ac:dyDescent="0.25">
      <c r="A23" s="9"/>
    </row>
    <row r="24" spans="1:8" x14ac:dyDescent="0.25">
      <c r="A24" s="9"/>
    </row>
    <row r="25" spans="1:8" x14ac:dyDescent="0.25">
      <c r="A25" s="9"/>
    </row>
    <row r="26" spans="1:8" x14ac:dyDescent="0.25">
      <c r="A26" s="9"/>
    </row>
    <row r="27" spans="1:8" x14ac:dyDescent="0.25">
      <c r="A27" s="9"/>
    </row>
    <row r="28" spans="1:8" x14ac:dyDescent="0.25">
      <c r="A28" s="9"/>
    </row>
    <row r="29" spans="1:8" x14ac:dyDescent="0.25">
      <c r="A29" s="9"/>
    </row>
    <row r="30" spans="1:8" x14ac:dyDescent="0.25">
      <c r="A30" s="9"/>
    </row>
    <row r="31" spans="1:8" x14ac:dyDescent="0.25">
      <c r="A31" s="9"/>
    </row>
    <row r="32" spans="1:8" x14ac:dyDescent="0.25">
      <c r="A32" s="9"/>
    </row>
    <row r="33" spans="1:1" x14ac:dyDescent="0.25">
      <c r="A33" s="9"/>
    </row>
    <row r="34" spans="1:1" x14ac:dyDescent="0.25">
      <c r="A34" s="9"/>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sheetData>
  <mergeCells count="2">
    <mergeCell ref="D6:D7"/>
    <mergeCell ref="E6:H6"/>
  </mergeCells>
  <pageMargins left="0.70866141732283472" right="0.70866141732283472" top="0.74803149606299213" bottom="0.74803149606299213" header="0.31496062992125984" footer="0.31496062992125984"/>
  <pageSetup paperSize="9" scale="59" orientation="landscape" horizontalDpi="1200" verticalDpi="1200" r:id="rId1"/>
  <headerFooter>
    <oddHeader>&amp;CDA
Bilag V</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F875C-BEBF-47A2-B24C-BFB3428D1042}">
  <sheetPr codeName="Ark8">
    <tabColor theme="4" tint="0.39997558519241921"/>
    <pageSetUpPr fitToPage="1"/>
  </sheetPr>
  <dimension ref="B2:D13"/>
  <sheetViews>
    <sheetView showGridLines="0" zoomScaleNormal="100" zoomScalePageLayoutView="98" workbookViewId="0">
      <selection activeCell="B2" sqref="B2:C2"/>
    </sheetView>
  </sheetViews>
  <sheetFormatPr defaultColWidth="9.140625" defaultRowHeight="15" x14ac:dyDescent="0.25"/>
  <cols>
    <col min="1" max="1" width="7.85546875" customWidth="1"/>
    <col min="2" max="2" width="15.42578125" style="39" customWidth="1"/>
    <col min="3" max="3" width="12.140625" bestFit="1" customWidth="1"/>
    <col min="4" max="4" width="84.140625" bestFit="1" customWidth="1"/>
    <col min="5" max="7" width="26.85546875" customWidth="1"/>
  </cols>
  <sheetData>
    <row r="2" spans="2:4" x14ac:dyDescent="0.25">
      <c r="B2" s="3" t="s">
        <v>267</v>
      </c>
      <c r="C2" s="3" t="s">
        <v>268</v>
      </c>
    </row>
    <row r="3" spans="2:4" ht="18.75" x14ac:dyDescent="0.25">
      <c r="B3" s="300" t="s">
        <v>269</v>
      </c>
      <c r="C3" s="303"/>
      <c r="D3" s="301"/>
    </row>
    <row r="4" spans="2:4" x14ac:dyDescent="0.25">
      <c r="B4" t="s">
        <v>270</v>
      </c>
      <c r="C4" s="40"/>
    </row>
    <row r="7" spans="2:4" x14ac:dyDescent="0.25">
      <c r="B7" s="17" t="s">
        <v>271</v>
      </c>
      <c r="C7" s="17" t="s">
        <v>272</v>
      </c>
      <c r="D7" s="26" t="s">
        <v>273</v>
      </c>
    </row>
    <row r="8" spans="2:4" s="41" customFormat="1" ht="30" x14ac:dyDescent="0.2">
      <c r="B8" s="17" t="s">
        <v>274</v>
      </c>
      <c r="C8" s="17" t="s">
        <v>275</v>
      </c>
      <c r="D8" s="26" t="s">
        <v>276</v>
      </c>
    </row>
    <row r="9" spans="2:4" s="41" customFormat="1" ht="30" x14ac:dyDescent="0.2">
      <c r="B9" s="17" t="s">
        <v>277</v>
      </c>
      <c r="C9" s="17" t="s">
        <v>278</v>
      </c>
      <c r="D9" s="26" t="s">
        <v>279</v>
      </c>
    </row>
    <row r="12" spans="2:4" x14ac:dyDescent="0.25">
      <c r="B12" s="42"/>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EF9859BFDE09A4FAF9E46D7559FA05E" ma:contentTypeVersion="6" ma:contentTypeDescription="Opret et nyt dokument." ma:contentTypeScope="" ma:versionID="6736d2966bc1a03d99e4f9b5fa236297">
  <xsd:schema xmlns:xsd="http://www.w3.org/2001/XMLSchema" xmlns:xs="http://www.w3.org/2001/XMLSchema" xmlns:p="http://schemas.microsoft.com/office/2006/metadata/properties" xmlns:ns2="8ad86615-9d33-4660-8ec4-d86a132302f0" xmlns:ns3="5051958b-d02f-41f4-8e87-457672f12e0e" targetNamespace="http://schemas.microsoft.com/office/2006/metadata/properties" ma:root="true" ma:fieldsID="b5cff04efdf085969793a03bad35874d" ns2:_="" ns3:_="">
    <xsd:import namespace="8ad86615-9d33-4660-8ec4-d86a132302f0"/>
    <xsd:import namespace="5051958b-d02f-41f4-8e87-457672f12e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86615-9d33-4660-8ec4-d86a13230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51958b-d02f-41f4-8e87-457672f12e0e"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051958b-d02f-41f4-8e87-457672f12e0e">
      <UserInfo>
        <DisplayName>Lene Neve Hansen</DisplayName>
        <AccountId>54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9DF71C-BCEB-4B21-AAA6-37F8F276AAFB}"/>
</file>

<file path=customXml/itemProps2.xml><?xml version="1.0" encoding="utf-8"?>
<ds:datastoreItem xmlns:ds="http://schemas.openxmlformats.org/officeDocument/2006/customXml" ds:itemID="{4687245E-1EF1-468C-9613-A30C8E525F7A}">
  <ds:schemaRefs>
    <ds:schemaRef ds:uri="http://purl.org/dc/dcmitype/"/>
    <ds:schemaRef ds:uri="http://www.w3.org/XML/1998/namespace"/>
    <ds:schemaRef ds:uri="5051958b-d02f-41f4-8e87-457672f12e0e"/>
    <ds:schemaRef ds:uri="http://schemas.microsoft.com/office/2006/metadata/propertie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ad86615-9d33-4660-8ec4-d86a132302f0"/>
  </ds:schemaRefs>
</ds:datastoreItem>
</file>

<file path=customXml/itemProps3.xml><?xml version="1.0" encoding="utf-8"?>
<ds:datastoreItem xmlns:ds="http://schemas.openxmlformats.org/officeDocument/2006/customXml" ds:itemID="{29F6C4BF-4799-428D-83B9-5E92FB710F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75</vt:i4>
      </vt:variant>
      <vt:variant>
        <vt:lpstr>Navngivne områder</vt:lpstr>
      </vt:variant>
      <vt:variant>
        <vt:i4>14</vt:i4>
      </vt:variant>
    </vt:vector>
  </HeadingPairs>
  <TitlesOfParts>
    <vt:vector size="89" baseType="lpstr">
      <vt:lpstr>Contents</vt:lpstr>
      <vt:lpstr>Reference</vt:lpstr>
      <vt:lpstr>EU OV1</vt:lpstr>
      <vt:lpstr>EU KM1</vt:lpstr>
      <vt:lpstr>EU CMS1</vt:lpstr>
      <vt:lpstr>EU CMS2</vt:lpstr>
      <vt:lpstr>Skema EU LI1 </vt:lpstr>
      <vt:lpstr>Skema EU LI2</vt:lpstr>
      <vt:lpstr>Tabel EU-LIA</vt:lpstr>
      <vt:lpstr>Tabel EU-LIB</vt:lpstr>
      <vt:lpstr>Skema EU PV1</vt:lpstr>
      <vt:lpstr>Skema EU CC1</vt:lpstr>
      <vt:lpstr>Skema EU CC2 </vt:lpstr>
      <vt:lpstr>Tabel EU CCA  </vt:lpstr>
      <vt:lpstr>EU CCyB2</vt:lpstr>
      <vt:lpstr>EU LR1 - LRSum</vt:lpstr>
      <vt:lpstr>EU LR2 - LRCom</vt:lpstr>
      <vt:lpstr>EU LR3 - LRSpl</vt:lpstr>
      <vt:lpstr>EU LIQ1</vt:lpstr>
      <vt:lpstr>EU LIQ2</vt:lpstr>
      <vt:lpstr>Skema EU CR1</vt:lpstr>
      <vt:lpstr>Skema EU CR1-A</vt:lpstr>
      <vt:lpstr>Skema EU CR2</vt:lpstr>
      <vt:lpstr>Skema EU CR2a</vt:lpstr>
      <vt:lpstr>Skema EU CQ1</vt:lpstr>
      <vt:lpstr>Skema EU CQ2</vt:lpstr>
      <vt:lpstr>Skema EU CQ3</vt:lpstr>
      <vt:lpstr>Skema EU CQ4</vt:lpstr>
      <vt:lpstr>Skema EU CQ5</vt:lpstr>
      <vt:lpstr>Skema EU CQ6</vt:lpstr>
      <vt:lpstr>Skema EU CQ7</vt:lpstr>
      <vt:lpstr>Skema EU CQ8</vt:lpstr>
      <vt:lpstr>EU CR3</vt:lpstr>
      <vt:lpstr>EU CR4</vt:lpstr>
      <vt:lpstr>EU CR5</vt:lpstr>
      <vt:lpstr>EU CR6</vt:lpstr>
      <vt:lpstr>EU CR6-A</vt:lpstr>
      <vt:lpstr>EU CR7</vt:lpstr>
      <vt:lpstr>EU CR7-A</vt:lpstr>
      <vt:lpstr>EU CR8</vt:lpstr>
      <vt:lpstr>EU CR9</vt:lpstr>
      <vt:lpstr>EU CR9.1</vt:lpstr>
      <vt:lpstr>Tabel EU CCRA</vt:lpstr>
      <vt:lpstr>Skema EU CCR1</vt:lpstr>
      <vt:lpstr>Skema EU CCR2</vt:lpstr>
      <vt:lpstr>Skema EU CCR3</vt:lpstr>
      <vt:lpstr>Skema EU CCR4</vt:lpstr>
      <vt:lpstr>Skema EU CCR5</vt:lpstr>
      <vt:lpstr>Skema EU CCR6</vt:lpstr>
      <vt:lpstr>Skema EU CCR7</vt:lpstr>
      <vt:lpstr>Skema EU CCR8</vt:lpstr>
      <vt:lpstr>Skema EU SEC1</vt:lpstr>
      <vt:lpstr>Skema EU SEC2</vt:lpstr>
      <vt:lpstr>Skema EU SEC3</vt:lpstr>
      <vt:lpstr>Skema EU SEC4</vt:lpstr>
      <vt:lpstr>Skema EU SEC5</vt:lpstr>
      <vt:lpstr>EU MR3</vt:lpstr>
      <vt:lpstr>Skema EU OR1</vt:lpstr>
      <vt:lpstr>REM1</vt:lpstr>
      <vt:lpstr>REM2</vt:lpstr>
      <vt:lpstr>REM3</vt:lpstr>
      <vt:lpstr>REM4</vt:lpstr>
      <vt:lpstr>REM5</vt:lpstr>
      <vt:lpstr>Skema EU AE1</vt:lpstr>
      <vt:lpstr>Skema EU AE2</vt:lpstr>
      <vt:lpstr>Skema EU AE3</vt:lpstr>
      <vt:lpstr>Skema EU IRRBB1</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'EU MR3'!_ftnref1</vt:lpstr>
      <vt:lpstr>'Skema EU LI1 '!_Toc483499698</vt:lpstr>
      <vt:lpstr>'EU CR3'!Udskriftsområde</vt:lpstr>
      <vt:lpstr>'EU CR6-A'!Udskriftsområde</vt:lpstr>
      <vt:lpstr>'EU CR7'!Udskriftsområde</vt:lpstr>
      <vt:lpstr>'EU CR9'!Udskriftsområde</vt:lpstr>
      <vt:lpstr>'EU CR9.1'!Udskriftsområde</vt:lpstr>
      <vt:lpstr>'EU LR1 - LRSum'!Udskriftsområde</vt:lpstr>
      <vt:lpstr>'EU LR2 - LRCom'!Udskriftsområde</vt:lpstr>
      <vt:lpstr>'EU LR3 - LRSpl'!Udskriftsområde</vt:lpstr>
      <vt:lpstr>'Skema EU CC1'!Udskriftsområde</vt:lpstr>
      <vt:lpstr>'Skema EU LI1 '!Udskriftsområde</vt:lpstr>
      <vt:lpstr>'Skema EU SEC5'!Udskriftsområde</vt:lpstr>
      <vt:lpstr>'Skema EU CC1'!Udskriftstitler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Kjeldstrøm Fischer</dc:creator>
  <cp:keywords/>
  <dc:description/>
  <cp:lastModifiedBy>Andreas Bjerg Larsen</cp:lastModifiedBy>
  <cp:revision/>
  <dcterms:created xsi:type="dcterms:W3CDTF">2015-06-05T18:19:34Z</dcterms:created>
  <dcterms:modified xsi:type="dcterms:W3CDTF">2025-10-29T15:23:43Z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0x010100AEF9859BFDE09A4FAF9E46D7559FA05E</vt:lpwstr>
  </property>
</Properties>
</file>